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mclean1971/Desktop/untitled folder/Excel Homework Assignment 1/"/>
    </mc:Choice>
  </mc:AlternateContent>
  <xr:revisionPtr revIDLastSave="0" documentId="8_{7B1E46C1-8150-E745-BF87-4708BC1952F2}" xr6:coauthVersionLast="45" xr6:coauthVersionMax="45" xr10:uidLastSave="{00000000-0000-0000-0000-000000000000}"/>
  <bookViews>
    <workbookView xWindow="0" yWindow="460" windowWidth="19420" windowHeight="10420" activeTab="5" xr2:uid="{00000000-000D-0000-FFFF-FFFF00000000}"/>
  </bookViews>
  <sheets>
    <sheet name="Excel Analysis Data" sheetId="1" r:id="rId1"/>
    <sheet name="Excel Category Table" sheetId="3" r:id="rId2"/>
    <sheet name="Subcategory Table" sheetId="5" r:id="rId3"/>
    <sheet name="LaunchDateConvers Table" sheetId="11" r:id="rId4"/>
    <sheet name="GoalOutcomesRanges" sheetId="2" r:id="rId5"/>
    <sheet name="BackersData" sheetId="12" r:id="rId6"/>
  </sheets>
  <definedNames>
    <definedName name="_xlnm._FilterDatabase" localSheetId="5" hidden="1">BackersData!$A$1:$B$4115</definedName>
    <definedName name="_xlnm._FilterDatabase" localSheetId="0" hidden="1">'Excel Analysis Data'!$A$1:$T$4115</definedName>
    <definedName name="_xlnm._FilterDatabase" localSheetId="4" hidden="1">GoalOutcomesRanges!$U$1:$V$4115</definedName>
    <definedName name="_xlnm.Criteria" localSheetId="4">GoalOutcomesRanges!$O$1:$R$1</definedName>
    <definedName name="_xlnm.Extract" localSheetId="4">GoalOutcomesRanges!$J$14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0" i="12" l="1"/>
  <c r="P9" i="12"/>
  <c r="R14" i="12"/>
  <c r="P17" i="12" s="1"/>
  <c r="Q14" i="12"/>
  <c r="P14" i="12"/>
  <c r="P6" i="12"/>
  <c r="R3" i="12"/>
  <c r="Q3" i="12"/>
  <c r="P3" i="12"/>
  <c r="V1791" i="12"/>
  <c r="E2187" i="12" l="1"/>
  <c r="G2186" i="12"/>
  <c r="F2186" i="12"/>
  <c r="G2185" i="12"/>
  <c r="F2185" i="12"/>
  <c r="G2184" i="12"/>
  <c r="F2184" i="12"/>
  <c r="G2183" i="12"/>
  <c r="F2183" i="12"/>
  <c r="G2182" i="12"/>
  <c r="F2182" i="12"/>
  <c r="G2181" i="12"/>
  <c r="F2181" i="12"/>
  <c r="G2180" i="12"/>
  <c r="F2180" i="12"/>
  <c r="G2179" i="12"/>
  <c r="F2179" i="12"/>
  <c r="G2178" i="12"/>
  <c r="F2178" i="12"/>
  <c r="G2177" i="12"/>
  <c r="F2177" i="12"/>
  <c r="G2176" i="12"/>
  <c r="F2176" i="12"/>
  <c r="G2175" i="12"/>
  <c r="F2175" i="12"/>
  <c r="G2174" i="12"/>
  <c r="F2174" i="12"/>
  <c r="G2173" i="12"/>
  <c r="F2173" i="12"/>
  <c r="G2172" i="12"/>
  <c r="F2172" i="12"/>
  <c r="G2171" i="12"/>
  <c r="F2171" i="12"/>
  <c r="G2170" i="12"/>
  <c r="F2170" i="12"/>
  <c r="G2169" i="12"/>
  <c r="F2169" i="12"/>
  <c r="G2168" i="12"/>
  <c r="F2168" i="12"/>
  <c r="G2167" i="12"/>
  <c r="F2167" i="12"/>
  <c r="G2166" i="12"/>
  <c r="F2166" i="12"/>
  <c r="G2165" i="12"/>
  <c r="F2165" i="12"/>
  <c r="G2164" i="12"/>
  <c r="F2164" i="12"/>
  <c r="G2163" i="12"/>
  <c r="F2163" i="12"/>
  <c r="G2162" i="12"/>
  <c r="F2162" i="12"/>
  <c r="G2161" i="12"/>
  <c r="F2161" i="12"/>
  <c r="G2160" i="12"/>
  <c r="F2160" i="12"/>
  <c r="G2159" i="12"/>
  <c r="F2159" i="12"/>
  <c r="G2158" i="12"/>
  <c r="F2158" i="12"/>
  <c r="G2157" i="12"/>
  <c r="F2157" i="12"/>
  <c r="G2156" i="12"/>
  <c r="F2156" i="12"/>
  <c r="G2155" i="12"/>
  <c r="F2155" i="12"/>
  <c r="G2154" i="12"/>
  <c r="F2154" i="12"/>
  <c r="G2153" i="12"/>
  <c r="F2153" i="12"/>
  <c r="G2152" i="12"/>
  <c r="F2152" i="12"/>
  <c r="G2151" i="12"/>
  <c r="F2151" i="12"/>
  <c r="G2150" i="12"/>
  <c r="F2150" i="12"/>
  <c r="G2149" i="12"/>
  <c r="F2149" i="12"/>
  <c r="G2148" i="12"/>
  <c r="F2148" i="12"/>
  <c r="G2147" i="12"/>
  <c r="F2147" i="12"/>
  <c r="G2146" i="12"/>
  <c r="F2146" i="12"/>
  <c r="G2145" i="12"/>
  <c r="F2145" i="12"/>
  <c r="G2144" i="12"/>
  <c r="F2144" i="12"/>
  <c r="G2143" i="12"/>
  <c r="F2143" i="12"/>
  <c r="G2142" i="12"/>
  <c r="F2142" i="12"/>
  <c r="G2141" i="12"/>
  <c r="F2141" i="12"/>
  <c r="G2140" i="12"/>
  <c r="F2140" i="12"/>
  <c r="G2139" i="12"/>
  <c r="F2139" i="12"/>
  <c r="G2138" i="12"/>
  <c r="F2138" i="12"/>
  <c r="G2137" i="12"/>
  <c r="F2137" i="12"/>
  <c r="G2136" i="12"/>
  <c r="F2136" i="12"/>
  <c r="G2135" i="12"/>
  <c r="F2135" i="12"/>
  <c r="G2134" i="12"/>
  <c r="F2134" i="12"/>
  <c r="G2133" i="12"/>
  <c r="F2133" i="12"/>
  <c r="G2132" i="12"/>
  <c r="F2132" i="12"/>
  <c r="G2131" i="12"/>
  <c r="F2131" i="12"/>
  <c r="G2130" i="12"/>
  <c r="F2130" i="12"/>
  <c r="G2129" i="12"/>
  <c r="F2129" i="12"/>
  <c r="G2128" i="12"/>
  <c r="F2128" i="12"/>
  <c r="G2127" i="12"/>
  <c r="F2127" i="12"/>
  <c r="G2126" i="12"/>
  <c r="F2126" i="12"/>
  <c r="G2125" i="12"/>
  <c r="F2125" i="12"/>
  <c r="G2124" i="12"/>
  <c r="F2124" i="12"/>
  <c r="G2123" i="12"/>
  <c r="F2123" i="12"/>
  <c r="G2122" i="12"/>
  <c r="F2122" i="12"/>
  <c r="G2121" i="12"/>
  <c r="F2121" i="12"/>
  <c r="G2120" i="12"/>
  <c r="F2120" i="12"/>
  <c r="G2119" i="12"/>
  <c r="F2119" i="12"/>
  <c r="G2118" i="12"/>
  <c r="F2118" i="12"/>
  <c r="G2117" i="12"/>
  <c r="F2117" i="12"/>
  <c r="G2116" i="12"/>
  <c r="F2116" i="12"/>
  <c r="G2115" i="12"/>
  <c r="F2115" i="12"/>
  <c r="G2114" i="12"/>
  <c r="F2114" i="12"/>
  <c r="G2113" i="12"/>
  <c r="F2113" i="12"/>
  <c r="G2112" i="12"/>
  <c r="F2112" i="12"/>
  <c r="G2111" i="12"/>
  <c r="F2111" i="12"/>
  <c r="G2110" i="12"/>
  <c r="F2110" i="12"/>
  <c r="G2109" i="12"/>
  <c r="F2109" i="12"/>
  <c r="G2108" i="12"/>
  <c r="F2108" i="12"/>
  <c r="G2107" i="12"/>
  <c r="F2107" i="12"/>
  <c r="G2106" i="12"/>
  <c r="F2106" i="12"/>
  <c r="G2105" i="12"/>
  <c r="F2105" i="12"/>
  <c r="G2104" i="12"/>
  <c r="F2104" i="12"/>
  <c r="G2103" i="12"/>
  <c r="F2103" i="12"/>
  <c r="G2102" i="12"/>
  <c r="F2102" i="12"/>
  <c r="G2101" i="12"/>
  <c r="F2101" i="12"/>
  <c r="G2100" i="12"/>
  <c r="F2100" i="12"/>
  <c r="G2099" i="12"/>
  <c r="F2099" i="12"/>
  <c r="G2098" i="12"/>
  <c r="F2098" i="12"/>
  <c r="G2097" i="12"/>
  <c r="F2097" i="12"/>
  <c r="G2096" i="12"/>
  <c r="F2096" i="12"/>
  <c r="G2095" i="12"/>
  <c r="F2095" i="12"/>
  <c r="G2094" i="12"/>
  <c r="F2094" i="12"/>
  <c r="G2093" i="12"/>
  <c r="F2093" i="12"/>
  <c r="G2092" i="12"/>
  <c r="F2092" i="12"/>
  <c r="G2091" i="12"/>
  <c r="F2091" i="12"/>
  <c r="G2090" i="12"/>
  <c r="F2090" i="12"/>
  <c r="G2089" i="12"/>
  <c r="F2089" i="12"/>
  <c r="G2088" i="12"/>
  <c r="F2088" i="12"/>
  <c r="G2087" i="12"/>
  <c r="F2087" i="12"/>
  <c r="G2086" i="12"/>
  <c r="F2086" i="12"/>
  <c r="G2085" i="12"/>
  <c r="F2085" i="12"/>
  <c r="G2084" i="12"/>
  <c r="F2084" i="12"/>
  <c r="G2083" i="12"/>
  <c r="F2083" i="12"/>
  <c r="G2082" i="12"/>
  <c r="F2082" i="12"/>
  <c r="G2081" i="12"/>
  <c r="F2081" i="12"/>
  <c r="G2080" i="12"/>
  <c r="F2080" i="12"/>
  <c r="G2079" i="12"/>
  <c r="F2079" i="12"/>
  <c r="G2078" i="12"/>
  <c r="F2078" i="12"/>
  <c r="G2077" i="12"/>
  <c r="F2077" i="12"/>
  <c r="G2076" i="12"/>
  <c r="F2076" i="12"/>
  <c r="G2075" i="12"/>
  <c r="F2075" i="12"/>
  <c r="G2074" i="12"/>
  <c r="F2074" i="12"/>
  <c r="G2073" i="12"/>
  <c r="F2073" i="12"/>
  <c r="G2072" i="12"/>
  <c r="F2072" i="12"/>
  <c r="G2071" i="12"/>
  <c r="F2071" i="12"/>
  <c r="G2070" i="12"/>
  <c r="F2070" i="12"/>
  <c r="G2069" i="12"/>
  <c r="F2069" i="12"/>
  <c r="G2068" i="12"/>
  <c r="F2068" i="12"/>
  <c r="G2067" i="12"/>
  <c r="F2067" i="12"/>
  <c r="G2066" i="12"/>
  <c r="F2066" i="12"/>
  <c r="G2065" i="12"/>
  <c r="F2065" i="12"/>
  <c r="G2064" i="12"/>
  <c r="F2064" i="12"/>
  <c r="G2063" i="12"/>
  <c r="F2063" i="12"/>
  <c r="G2062" i="12"/>
  <c r="F2062" i="12"/>
  <c r="G2061" i="12"/>
  <c r="F2061" i="12"/>
  <c r="G2060" i="12"/>
  <c r="F2060" i="12"/>
  <c r="G2059" i="12"/>
  <c r="F2059" i="12"/>
  <c r="G2058" i="12"/>
  <c r="F2058" i="12"/>
  <c r="G2057" i="12"/>
  <c r="F2057" i="12"/>
  <c r="G2056" i="12"/>
  <c r="F2056" i="12"/>
  <c r="G2055" i="12"/>
  <c r="F2055" i="12"/>
  <c r="G2054" i="12"/>
  <c r="F2054" i="12"/>
  <c r="G2053" i="12"/>
  <c r="F2053" i="12"/>
  <c r="G2052" i="12"/>
  <c r="F2052" i="12"/>
  <c r="G2051" i="12"/>
  <c r="F2051" i="12"/>
  <c r="G2050" i="12"/>
  <c r="F2050" i="12"/>
  <c r="G2049" i="12"/>
  <c r="F2049" i="12"/>
  <c r="G2048" i="12"/>
  <c r="F2048" i="12"/>
  <c r="G2047" i="12"/>
  <c r="F2047" i="12"/>
  <c r="G2046" i="12"/>
  <c r="F2046" i="12"/>
  <c r="G2045" i="12"/>
  <c r="F2045" i="12"/>
  <c r="G2044" i="12"/>
  <c r="F2044" i="12"/>
  <c r="G2043" i="12"/>
  <c r="F2043" i="12"/>
  <c r="G2042" i="12"/>
  <c r="F2042" i="12"/>
  <c r="G2041" i="12"/>
  <c r="F2041" i="12"/>
  <c r="G2040" i="12"/>
  <c r="F2040" i="12"/>
  <c r="G2039" i="12"/>
  <c r="F2039" i="12"/>
  <c r="G2038" i="12"/>
  <c r="F2038" i="12"/>
  <c r="G2037" i="12"/>
  <c r="F2037" i="12"/>
  <c r="G2036" i="12"/>
  <c r="F2036" i="12"/>
  <c r="G2035" i="12"/>
  <c r="F2035" i="12"/>
  <c r="G2034" i="12"/>
  <c r="F2034" i="12"/>
  <c r="G2033" i="12"/>
  <c r="F2033" i="12"/>
  <c r="G2032" i="12"/>
  <c r="F2032" i="12"/>
  <c r="G2031" i="12"/>
  <c r="F2031" i="12"/>
  <c r="G2030" i="12"/>
  <c r="F2030" i="12"/>
  <c r="G2029" i="12"/>
  <c r="F2029" i="12"/>
  <c r="G2028" i="12"/>
  <c r="F2028" i="12"/>
  <c r="G2027" i="12"/>
  <c r="F2027" i="12"/>
  <c r="G2026" i="12"/>
  <c r="F2026" i="12"/>
  <c r="G2025" i="12"/>
  <c r="F2025" i="12"/>
  <c r="G2024" i="12"/>
  <c r="F2024" i="12"/>
  <c r="G2023" i="12"/>
  <c r="F2023" i="12"/>
  <c r="G2022" i="12"/>
  <c r="F2022" i="12"/>
  <c r="G2021" i="12"/>
  <c r="F2021" i="12"/>
  <c r="G2020" i="12"/>
  <c r="F2020" i="12"/>
  <c r="G2019" i="12"/>
  <c r="F2019" i="12"/>
  <c r="G2018" i="12"/>
  <c r="F2018" i="12"/>
  <c r="G2017" i="12"/>
  <c r="F2017" i="12"/>
  <c r="G2016" i="12"/>
  <c r="F2016" i="12"/>
  <c r="G2015" i="12"/>
  <c r="F2015" i="12"/>
  <c r="G2014" i="12"/>
  <c r="F2014" i="12"/>
  <c r="G2013" i="12"/>
  <c r="F2013" i="12"/>
  <c r="G2012" i="12"/>
  <c r="F2012" i="12"/>
  <c r="G2011" i="12"/>
  <c r="F2011" i="12"/>
  <c r="G2010" i="12"/>
  <c r="F2010" i="12"/>
  <c r="G2009" i="12"/>
  <c r="F2009" i="12"/>
  <c r="G2008" i="12"/>
  <c r="F2008" i="12"/>
  <c r="G2007" i="12"/>
  <c r="F2007" i="12"/>
  <c r="G2006" i="12"/>
  <c r="F2006" i="12"/>
  <c r="G2005" i="12"/>
  <c r="F2005" i="12"/>
  <c r="G2004" i="12"/>
  <c r="F2004" i="12"/>
  <c r="G2003" i="12"/>
  <c r="F2003" i="12"/>
  <c r="G2002" i="12"/>
  <c r="F2002" i="12"/>
  <c r="G2001" i="12"/>
  <c r="F2001" i="12"/>
  <c r="G2000" i="12"/>
  <c r="F2000" i="12"/>
  <c r="G1999" i="12"/>
  <c r="F1999" i="12"/>
  <c r="G1998" i="12"/>
  <c r="F1998" i="12"/>
  <c r="G1997" i="12"/>
  <c r="F1997" i="12"/>
  <c r="G1996" i="12"/>
  <c r="F1996" i="12"/>
  <c r="G1995" i="12"/>
  <c r="F1995" i="12"/>
  <c r="G1994" i="12"/>
  <c r="F1994" i="12"/>
  <c r="G1993" i="12"/>
  <c r="F1993" i="12"/>
  <c r="G1992" i="12"/>
  <c r="F1992" i="12"/>
  <c r="G1991" i="12"/>
  <c r="F1991" i="12"/>
  <c r="G1990" i="12"/>
  <c r="F1990" i="12"/>
  <c r="G1989" i="12"/>
  <c r="F1989" i="12"/>
  <c r="G1988" i="12"/>
  <c r="F1988" i="12"/>
  <c r="G1987" i="12"/>
  <c r="F1987" i="12"/>
  <c r="G1986" i="12"/>
  <c r="F1986" i="12"/>
  <c r="G1985" i="12"/>
  <c r="F1985" i="12"/>
  <c r="G1984" i="12"/>
  <c r="F1984" i="12"/>
  <c r="G1983" i="12"/>
  <c r="F1983" i="12"/>
  <c r="G1982" i="12"/>
  <c r="F1982" i="12"/>
  <c r="G1981" i="12"/>
  <c r="F1981" i="12"/>
  <c r="G1980" i="12"/>
  <c r="F1980" i="12"/>
  <c r="G1979" i="12"/>
  <c r="F1979" i="12"/>
  <c r="G1978" i="12"/>
  <c r="F1978" i="12"/>
  <c r="G1977" i="12"/>
  <c r="F1977" i="12"/>
  <c r="G1976" i="12"/>
  <c r="F1976" i="12"/>
  <c r="G1975" i="12"/>
  <c r="F1975" i="12"/>
  <c r="G1974" i="12"/>
  <c r="F1974" i="12"/>
  <c r="G1973" i="12"/>
  <c r="F1973" i="12"/>
  <c r="G1972" i="12"/>
  <c r="F1972" i="12"/>
  <c r="G1971" i="12"/>
  <c r="F1971" i="12"/>
  <c r="G1970" i="12"/>
  <c r="F1970" i="12"/>
  <c r="G1969" i="12"/>
  <c r="F1969" i="12"/>
  <c r="G1968" i="12"/>
  <c r="F1968" i="12"/>
  <c r="G1967" i="12"/>
  <c r="F1967" i="12"/>
  <c r="G1966" i="12"/>
  <c r="F1966" i="12"/>
  <c r="G1965" i="12"/>
  <c r="F1965" i="12"/>
  <c r="G1964" i="12"/>
  <c r="F1964" i="12"/>
  <c r="G1963" i="12"/>
  <c r="F1963" i="12"/>
  <c r="G1962" i="12"/>
  <c r="F1962" i="12"/>
  <c r="G1961" i="12"/>
  <c r="F1961" i="12"/>
  <c r="G1960" i="12"/>
  <c r="F1960" i="12"/>
  <c r="G1959" i="12"/>
  <c r="F1959" i="12"/>
  <c r="G1958" i="12"/>
  <c r="F1958" i="12"/>
  <c r="G1957" i="12"/>
  <c r="F1957" i="12"/>
  <c r="G1956" i="12"/>
  <c r="F1956" i="12"/>
  <c r="G1955" i="12"/>
  <c r="F1955" i="12"/>
  <c r="G1954" i="12"/>
  <c r="F1954" i="12"/>
  <c r="G1953" i="12"/>
  <c r="F1953" i="12"/>
  <c r="G1952" i="12"/>
  <c r="F1952" i="12"/>
  <c r="G1951" i="12"/>
  <c r="F1951" i="12"/>
  <c r="G1950" i="12"/>
  <c r="F1950" i="12"/>
  <c r="G1949" i="12"/>
  <c r="F1949" i="12"/>
  <c r="G1948" i="12"/>
  <c r="F1948" i="12"/>
  <c r="G1947" i="12"/>
  <c r="F1947" i="12"/>
  <c r="G1946" i="12"/>
  <c r="F1946" i="12"/>
  <c r="G1945" i="12"/>
  <c r="F1945" i="12"/>
  <c r="G1944" i="12"/>
  <c r="F1944" i="12"/>
  <c r="G1943" i="12"/>
  <c r="F1943" i="12"/>
  <c r="G1942" i="12"/>
  <c r="F1942" i="12"/>
  <c r="G1941" i="12"/>
  <c r="F1941" i="12"/>
  <c r="G1940" i="12"/>
  <c r="F1940" i="12"/>
  <c r="G1939" i="12"/>
  <c r="F1939" i="12"/>
  <c r="G1938" i="12"/>
  <c r="F1938" i="12"/>
  <c r="G1937" i="12"/>
  <c r="F1937" i="12"/>
  <c r="G1936" i="12"/>
  <c r="F1936" i="12"/>
  <c r="G1935" i="12"/>
  <c r="F1935" i="12"/>
  <c r="G1934" i="12"/>
  <c r="F1934" i="12"/>
  <c r="G1933" i="12"/>
  <c r="F1933" i="12"/>
  <c r="G1932" i="12"/>
  <c r="F1932" i="12"/>
  <c r="G1931" i="12"/>
  <c r="F1931" i="12"/>
  <c r="G1930" i="12"/>
  <c r="F1930" i="12"/>
  <c r="G1929" i="12"/>
  <c r="F1929" i="12"/>
  <c r="G1928" i="12"/>
  <c r="F1928" i="12"/>
  <c r="G1927" i="12"/>
  <c r="F1927" i="12"/>
  <c r="G1926" i="12"/>
  <c r="F1926" i="12"/>
  <c r="G1925" i="12"/>
  <c r="F1925" i="12"/>
  <c r="G1924" i="12"/>
  <c r="F1924" i="12"/>
  <c r="G1923" i="12"/>
  <c r="F1923" i="12"/>
  <c r="G1922" i="12"/>
  <c r="F1922" i="12"/>
  <c r="G1921" i="12"/>
  <c r="F1921" i="12"/>
  <c r="G1920" i="12"/>
  <c r="F1920" i="12"/>
  <c r="G1919" i="12"/>
  <c r="F1919" i="12"/>
  <c r="G1918" i="12"/>
  <c r="F1918" i="12"/>
  <c r="G1917" i="12"/>
  <c r="F1917" i="12"/>
  <c r="G1916" i="12"/>
  <c r="F1916" i="12"/>
  <c r="G1915" i="12"/>
  <c r="F1915" i="12"/>
  <c r="G1914" i="12"/>
  <c r="F1914" i="12"/>
  <c r="G1913" i="12"/>
  <c r="F1913" i="12"/>
  <c r="G1912" i="12"/>
  <c r="F1912" i="12"/>
  <c r="G1911" i="12"/>
  <c r="F1911" i="12"/>
  <c r="G1910" i="12"/>
  <c r="F1910" i="12"/>
  <c r="G1909" i="12"/>
  <c r="F1909" i="12"/>
  <c r="G1908" i="12"/>
  <c r="F1908" i="12"/>
  <c r="G1907" i="12"/>
  <c r="F1907" i="12"/>
  <c r="G1906" i="12"/>
  <c r="F1906" i="12"/>
  <c r="G1905" i="12"/>
  <c r="F1905" i="12"/>
  <c r="G1904" i="12"/>
  <c r="F1904" i="12"/>
  <c r="G1903" i="12"/>
  <c r="F1903" i="12"/>
  <c r="G1902" i="12"/>
  <c r="F1902" i="12"/>
  <c r="G1901" i="12"/>
  <c r="F1901" i="12"/>
  <c r="G1900" i="12"/>
  <c r="F1900" i="12"/>
  <c r="G1899" i="12"/>
  <c r="F1899" i="12"/>
  <c r="G1898" i="12"/>
  <c r="F1898" i="12"/>
  <c r="G1897" i="12"/>
  <c r="F1897" i="12"/>
  <c r="G1896" i="12"/>
  <c r="F1896" i="12"/>
  <c r="G1895" i="12"/>
  <c r="F1895" i="12"/>
  <c r="G1894" i="12"/>
  <c r="F1894" i="12"/>
  <c r="G1893" i="12"/>
  <c r="F1893" i="12"/>
  <c r="G1892" i="12"/>
  <c r="F1892" i="12"/>
  <c r="G1891" i="12"/>
  <c r="F1891" i="12"/>
  <c r="G1890" i="12"/>
  <c r="F1890" i="12"/>
  <c r="G1889" i="12"/>
  <c r="F1889" i="12"/>
  <c r="G1888" i="12"/>
  <c r="F1888" i="12"/>
  <c r="G1887" i="12"/>
  <c r="F1887" i="12"/>
  <c r="G1886" i="12"/>
  <c r="F1886" i="12"/>
  <c r="G1885" i="12"/>
  <c r="F1885" i="12"/>
  <c r="G1884" i="12"/>
  <c r="F1884" i="12"/>
  <c r="G1883" i="12"/>
  <c r="F1883" i="12"/>
  <c r="G1882" i="12"/>
  <c r="F1882" i="12"/>
  <c r="G1881" i="12"/>
  <c r="F1881" i="12"/>
  <c r="G1880" i="12"/>
  <c r="F1880" i="12"/>
  <c r="G1879" i="12"/>
  <c r="F1879" i="12"/>
  <c r="G1878" i="12"/>
  <c r="F1878" i="12"/>
  <c r="G1877" i="12"/>
  <c r="F1877" i="12"/>
  <c r="G1876" i="12"/>
  <c r="F1876" i="12"/>
  <c r="G1875" i="12"/>
  <c r="F1875" i="12"/>
  <c r="G1874" i="12"/>
  <c r="F1874" i="12"/>
  <c r="G1873" i="12"/>
  <c r="F1873" i="12"/>
  <c r="G1872" i="12"/>
  <c r="F1872" i="12"/>
  <c r="G1871" i="12"/>
  <c r="F1871" i="12"/>
  <c r="G1870" i="12"/>
  <c r="F1870" i="12"/>
  <c r="G1869" i="12"/>
  <c r="F1869" i="12"/>
  <c r="G1868" i="12"/>
  <c r="F1868" i="12"/>
  <c r="G1867" i="12"/>
  <c r="F1867" i="12"/>
  <c r="G1866" i="12"/>
  <c r="F1866" i="12"/>
  <c r="G1865" i="12"/>
  <c r="F1865" i="12"/>
  <c r="G1864" i="12"/>
  <c r="F1864" i="12"/>
  <c r="G1863" i="12"/>
  <c r="F1863" i="12"/>
  <c r="G1862" i="12"/>
  <c r="F1862" i="12"/>
  <c r="G1861" i="12"/>
  <c r="F1861" i="12"/>
  <c r="G1860" i="12"/>
  <c r="F1860" i="12"/>
  <c r="G1859" i="12"/>
  <c r="F1859" i="12"/>
  <c r="G1858" i="12"/>
  <c r="F1858" i="12"/>
  <c r="G1857" i="12"/>
  <c r="F1857" i="12"/>
  <c r="G1856" i="12"/>
  <c r="F1856" i="12"/>
  <c r="G1855" i="12"/>
  <c r="F1855" i="12"/>
  <c r="G1854" i="12"/>
  <c r="F1854" i="12"/>
  <c r="G1853" i="12"/>
  <c r="F1853" i="12"/>
  <c r="G1852" i="12"/>
  <c r="F1852" i="12"/>
  <c r="G1851" i="12"/>
  <c r="F1851" i="12"/>
  <c r="G1850" i="12"/>
  <c r="F1850" i="12"/>
  <c r="G1849" i="12"/>
  <c r="F1849" i="12"/>
  <c r="G1848" i="12"/>
  <c r="F1848" i="12"/>
  <c r="G1847" i="12"/>
  <c r="F1847" i="12"/>
  <c r="G1846" i="12"/>
  <c r="F1846" i="12"/>
  <c r="G1845" i="12"/>
  <c r="F1845" i="12"/>
  <c r="G1844" i="12"/>
  <c r="F1844" i="12"/>
  <c r="G1843" i="12"/>
  <c r="F1843" i="12"/>
  <c r="G1842" i="12"/>
  <c r="F1842" i="12"/>
  <c r="G1841" i="12"/>
  <c r="F1841" i="12"/>
  <c r="G1840" i="12"/>
  <c r="F1840" i="12"/>
  <c r="G1839" i="12"/>
  <c r="F1839" i="12"/>
  <c r="G1838" i="12"/>
  <c r="F1838" i="12"/>
  <c r="G1837" i="12"/>
  <c r="F1837" i="12"/>
  <c r="G1836" i="12"/>
  <c r="F1836" i="12"/>
  <c r="G1835" i="12"/>
  <c r="F1835" i="12"/>
  <c r="G1834" i="12"/>
  <c r="F1834" i="12"/>
  <c r="G1833" i="12"/>
  <c r="F1833" i="12"/>
  <c r="G1832" i="12"/>
  <c r="F1832" i="12"/>
  <c r="G1831" i="12"/>
  <c r="F1831" i="12"/>
  <c r="G1830" i="12"/>
  <c r="F1830" i="12"/>
  <c r="G1829" i="12"/>
  <c r="F1829" i="12"/>
  <c r="G1828" i="12"/>
  <c r="F1828" i="12"/>
  <c r="G1827" i="12"/>
  <c r="F1827" i="12"/>
  <c r="G1826" i="12"/>
  <c r="F1826" i="12"/>
  <c r="G1825" i="12"/>
  <c r="F1825" i="12"/>
  <c r="G1824" i="12"/>
  <c r="F1824" i="12"/>
  <c r="G1823" i="12"/>
  <c r="F1823" i="12"/>
  <c r="G1822" i="12"/>
  <c r="F1822" i="12"/>
  <c r="G1821" i="12"/>
  <c r="F1821" i="12"/>
  <c r="G1820" i="12"/>
  <c r="F1820" i="12"/>
  <c r="G1819" i="12"/>
  <c r="F1819" i="12"/>
  <c r="G1818" i="12"/>
  <c r="F1818" i="12"/>
  <c r="G1817" i="12"/>
  <c r="F1817" i="12"/>
  <c r="G1816" i="12"/>
  <c r="F1816" i="12"/>
  <c r="G1815" i="12"/>
  <c r="F1815" i="12"/>
  <c r="G1814" i="12"/>
  <c r="F1814" i="12"/>
  <c r="G1813" i="12"/>
  <c r="F1813" i="12"/>
  <c r="G1812" i="12"/>
  <c r="F1812" i="12"/>
  <c r="G1811" i="12"/>
  <c r="F1811" i="12"/>
  <c r="G1810" i="12"/>
  <c r="F1810" i="12"/>
  <c r="G1809" i="12"/>
  <c r="F1809" i="12"/>
  <c r="G1808" i="12"/>
  <c r="F1808" i="12"/>
  <c r="G1807" i="12"/>
  <c r="F1807" i="12"/>
  <c r="G1806" i="12"/>
  <c r="F1806" i="12"/>
  <c r="G1805" i="12"/>
  <c r="F1805" i="12"/>
  <c r="G1804" i="12"/>
  <c r="F1804" i="12"/>
  <c r="G1803" i="12"/>
  <c r="F1803" i="12"/>
  <c r="G1802" i="12"/>
  <c r="F1802" i="12"/>
  <c r="G1801" i="12"/>
  <c r="F1801" i="12"/>
  <c r="G1800" i="12"/>
  <c r="F1800" i="12"/>
  <c r="G1799" i="12"/>
  <c r="F1799" i="12"/>
  <c r="G1798" i="12"/>
  <c r="F1798" i="12"/>
  <c r="G1797" i="12"/>
  <c r="F1797" i="12"/>
  <c r="G1796" i="12"/>
  <c r="F1796" i="12"/>
  <c r="G1795" i="12"/>
  <c r="F1795" i="12"/>
  <c r="G1794" i="12"/>
  <c r="F1794" i="12"/>
  <c r="G1793" i="12"/>
  <c r="F1793" i="12"/>
  <c r="G1792" i="12"/>
  <c r="F1792" i="12"/>
  <c r="G1791" i="12"/>
  <c r="F1791" i="12"/>
  <c r="G1790" i="12"/>
  <c r="F1790" i="12"/>
  <c r="G1789" i="12"/>
  <c r="F1789" i="12"/>
  <c r="G1788" i="12"/>
  <c r="F1788" i="12"/>
  <c r="G1787" i="12"/>
  <c r="F1787" i="12"/>
  <c r="G1786" i="12"/>
  <c r="F1786" i="12"/>
  <c r="G1785" i="12"/>
  <c r="F1785" i="12"/>
  <c r="G1784" i="12"/>
  <c r="F1784" i="12"/>
  <c r="G1783" i="12"/>
  <c r="F1783" i="12"/>
  <c r="G1782" i="12"/>
  <c r="F1782" i="12"/>
  <c r="G1781" i="12"/>
  <c r="F1781" i="12"/>
  <c r="G1780" i="12"/>
  <c r="F1780" i="12"/>
  <c r="G1779" i="12"/>
  <c r="F1779" i="12"/>
  <c r="G1778" i="12"/>
  <c r="F1778" i="12"/>
  <c r="G1777" i="12"/>
  <c r="F1777" i="12"/>
  <c r="G1776" i="12"/>
  <c r="F1776" i="12"/>
  <c r="G1775" i="12"/>
  <c r="F1775" i="12"/>
  <c r="G1774" i="12"/>
  <c r="F1774" i="12"/>
  <c r="G1773" i="12"/>
  <c r="F1773" i="12"/>
  <c r="G1772" i="12"/>
  <c r="F1772" i="12"/>
  <c r="G1771" i="12"/>
  <c r="F1771" i="12"/>
  <c r="G1770" i="12"/>
  <c r="F1770" i="12"/>
  <c r="G1769" i="12"/>
  <c r="F1769" i="12"/>
  <c r="G1768" i="12"/>
  <c r="F1768" i="12"/>
  <c r="G1767" i="12"/>
  <c r="F1767" i="12"/>
  <c r="G1766" i="12"/>
  <c r="F1766" i="12"/>
  <c r="G1765" i="12"/>
  <c r="F1765" i="12"/>
  <c r="G1764" i="12"/>
  <c r="F1764" i="12"/>
  <c r="G1763" i="12"/>
  <c r="F1763" i="12"/>
  <c r="G1762" i="12"/>
  <c r="F1762" i="12"/>
  <c r="G1761" i="12"/>
  <c r="F1761" i="12"/>
  <c r="G1760" i="12"/>
  <c r="F1760" i="12"/>
  <c r="G1759" i="12"/>
  <c r="F1759" i="12"/>
  <c r="G1758" i="12"/>
  <c r="F1758" i="12"/>
  <c r="G1757" i="12"/>
  <c r="F1757" i="12"/>
  <c r="G1756" i="12"/>
  <c r="F1756" i="12"/>
  <c r="G1755" i="12"/>
  <c r="F1755" i="12"/>
  <c r="G1754" i="12"/>
  <c r="F1754" i="12"/>
  <c r="G1753" i="12"/>
  <c r="F1753" i="12"/>
  <c r="G1752" i="12"/>
  <c r="F1752" i="12"/>
  <c r="G1751" i="12"/>
  <c r="F1751" i="12"/>
  <c r="G1750" i="12"/>
  <c r="F1750" i="12"/>
  <c r="G1749" i="12"/>
  <c r="F1749" i="12"/>
  <c r="G1748" i="12"/>
  <c r="F1748" i="12"/>
  <c r="G1747" i="12"/>
  <c r="F1747" i="12"/>
  <c r="G1746" i="12"/>
  <c r="F1746" i="12"/>
  <c r="G1745" i="12"/>
  <c r="F1745" i="12"/>
  <c r="G1744" i="12"/>
  <c r="F1744" i="12"/>
  <c r="G1743" i="12"/>
  <c r="F1743" i="12"/>
  <c r="G1742" i="12"/>
  <c r="F1742" i="12"/>
  <c r="G1741" i="12"/>
  <c r="F1741" i="12"/>
  <c r="G1740" i="12"/>
  <c r="F1740" i="12"/>
  <c r="G1739" i="12"/>
  <c r="F1739" i="12"/>
  <c r="G1738" i="12"/>
  <c r="F1738" i="12"/>
  <c r="G1737" i="12"/>
  <c r="F1737" i="12"/>
  <c r="G1736" i="12"/>
  <c r="F1736" i="12"/>
  <c r="G1735" i="12"/>
  <c r="F1735" i="12"/>
  <c r="G1734" i="12"/>
  <c r="F1734" i="12"/>
  <c r="G1733" i="12"/>
  <c r="F1733" i="12"/>
  <c r="G1732" i="12"/>
  <c r="F1732" i="12"/>
  <c r="G1731" i="12"/>
  <c r="F1731" i="12"/>
  <c r="G1730" i="12"/>
  <c r="F1730" i="12"/>
  <c r="G1729" i="12"/>
  <c r="F1729" i="12"/>
  <c r="G1728" i="12"/>
  <c r="F1728" i="12"/>
  <c r="G1727" i="12"/>
  <c r="F1727" i="12"/>
  <c r="G1726" i="12"/>
  <c r="F1726" i="12"/>
  <c r="G1725" i="12"/>
  <c r="F1725" i="12"/>
  <c r="G1724" i="12"/>
  <c r="F1724" i="12"/>
  <c r="G1723" i="12"/>
  <c r="F1723" i="12"/>
  <c r="G1722" i="12"/>
  <c r="F1722" i="12"/>
  <c r="G1721" i="12"/>
  <c r="F1721" i="12"/>
  <c r="G1720" i="12"/>
  <c r="F1720" i="12"/>
  <c r="G1719" i="12"/>
  <c r="F1719" i="12"/>
  <c r="G1718" i="12"/>
  <c r="F1718" i="12"/>
  <c r="G1717" i="12"/>
  <c r="F1717" i="12"/>
  <c r="G1716" i="12"/>
  <c r="F1716" i="12"/>
  <c r="G1715" i="12"/>
  <c r="F1715" i="12"/>
  <c r="G1714" i="12"/>
  <c r="F1714" i="12"/>
  <c r="G1713" i="12"/>
  <c r="F1713" i="12"/>
  <c r="G1712" i="12"/>
  <c r="F1712" i="12"/>
  <c r="G1711" i="12"/>
  <c r="F1711" i="12"/>
  <c r="G1710" i="12"/>
  <c r="F1710" i="12"/>
  <c r="G1709" i="12"/>
  <c r="F1709" i="12"/>
  <c r="G1708" i="12"/>
  <c r="F1708" i="12"/>
  <c r="G1707" i="12"/>
  <c r="F1707" i="12"/>
  <c r="G1706" i="12"/>
  <c r="F1706" i="12"/>
  <c r="G1705" i="12"/>
  <c r="F1705" i="12"/>
  <c r="G1704" i="12"/>
  <c r="F1704" i="12"/>
  <c r="G1703" i="12"/>
  <c r="F1703" i="12"/>
  <c r="G1702" i="12"/>
  <c r="F1702" i="12"/>
  <c r="G1701" i="12"/>
  <c r="F1701" i="12"/>
  <c r="G1700" i="12"/>
  <c r="F1700" i="12"/>
  <c r="G1699" i="12"/>
  <c r="F1699" i="12"/>
  <c r="G1698" i="12"/>
  <c r="F1698" i="12"/>
  <c r="G1697" i="12"/>
  <c r="F1697" i="12"/>
  <c r="G1696" i="12"/>
  <c r="F1696" i="12"/>
  <c r="G1695" i="12"/>
  <c r="F1695" i="12"/>
  <c r="G1694" i="12"/>
  <c r="F1694" i="12"/>
  <c r="G1693" i="12"/>
  <c r="F1693" i="12"/>
  <c r="G1692" i="12"/>
  <c r="F1692" i="12"/>
  <c r="G1691" i="12"/>
  <c r="F1691" i="12"/>
  <c r="G1690" i="12"/>
  <c r="F1690" i="12"/>
  <c r="G1689" i="12"/>
  <c r="F1689" i="12"/>
  <c r="G1688" i="12"/>
  <c r="F1688" i="12"/>
  <c r="G1687" i="12"/>
  <c r="F1687" i="12"/>
  <c r="G1686" i="12"/>
  <c r="F1686" i="12"/>
  <c r="G1685" i="12"/>
  <c r="F1685" i="12"/>
  <c r="G1684" i="12"/>
  <c r="F1684" i="12"/>
  <c r="G1683" i="12"/>
  <c r="F1683" i="12"/>
  <c r="G1682" i="12"/>
  <c r="F1682" i="12"/>
  <c r="G1681" i="12"/>
  <c r="F1681" i="12"/>
  <c r="G1680" i="12"/>
  <c r="F1680" i="12"/>
  <c r="G1679" i="12"/>
  <c r="F1679" i="12"/>
  <c r="G1678" i="12"/>
  <c r="F1678" i="12"/>
  <c r="G1677" i="12"/>
  <c r="F1677" i="12"/>
  <c r="G1676" i="12"/>
  <c r="F1676" i="12"/>
  <c r="G1675" i="12"/>
  <c r="F1675" i="12"/>
  <c r="G1674" i="12"/>
  <c r="F1674" i="12"/>
  <c r="G1673" i="12"/>
  <c r="F1673" i="12"/>
  <c r="G1672" i="12"/>
  <c r="F1672" i="12"/>
  <c r="G1671" i="12"/>
  <c r="F1671" i="12"/>
  <c r="G1670" i="12"/>
  <c r="F1670" i="12"/>
  <c r="G1669" i="12"/>
  <c r="F1669" i="12"/>
  <c r="G1668" i="12"/>
  <c r="F1668" i="12"/>
  <c r="G1667" i="12"/>
  <c r="F1667" i="12"/>
  <c r="G1666" i="12"/>
  <c r="F1666" i="12"/>
  <c r="G1665" i="12"/>
  <c r="F1665" i="12"/>
  <c r="G1664" i="12"/>
  <c r="F1664" i="12"/>
  <c r="G1663" i="12"/>
  <c r="F1663" i="12"/>
  <c r="G1662" i="12"/>
  <c r="F1662" i="12"/>
  <c r="G1661" i="12"/>
  <c r="F1661" i="12"/>
  <c r="G1660" i="12"/>
  <c r="F1660" i="12"/>
  <c r="G1659" i="12"/>
  <c r="F1659" i="12"/>
  <c r="G1658" i="12"/>
  <c r="F1658" i="12"/>
  <c r="G1657" i="12"/>
  <c r="F1657" i="12"/>
  <c r="G1656" i="12"/>
  <c r="F1656" i="12"/>
  <c r="G1655" i="12"/>
  <c r="F1655" i="12"/>
  <c r="G1654" i="12"/>
  <c r="F1654" i="12"/>
  <c r="G1653" i="12"/>
  <c r="F1653" i="12"/>
  <c r="G1652" i="12"/>
  <c r="F1652" i="12"/>
  <c r="G1651" i="12"/>
  <c r="F1651" i="12"/>
  <c r="G1650" i="12"/>
  <c r="F1650" i="12"/>
  <c r="G1649" i="12"/>
  <c r="F1649" i="12"/>
  <c r="G1648" i="12"/>
  <c r="F1648" i="12"/>
  <c r="G1647" i="12"/>
  <c r="F1647" i="12"/>
  <c r="G1646" i="12"/>
  <c r="F1646" i="12"/>
  <c r="G1645" i="12"/>
  <c r="F1645" i="12"/>
  <c r="G1644" i="12"/>
  <c r="F1644" i="12"/>
  <c r="G1643" i="12"/>
  <c r="F1643" i="12"/>
  <c r="G1642" i="12"/>
  <c r="F1642" i="12"/>
  <c r="G1641" i="12"/>
  <c r="F1641" i="12"/>
  <c r="G1640" i="12"/>
  <c r="F1640" i="12"/>
  <c r="G1639" i="12"/>
  <c r="F1639" i="12"/>
  <c r="G1638" i="12"/>
  <c r="F1638" i="12"/>
  <c r="G1637" i="12"/>
  <c r="F1637" i="12"/>
  <c r="G1636" i="12"/>
  <c r="F1636" i="12"/>
  <c r="G1635" i="12"/>
  <c r="F1635" i="12"/>
  <c r="G1634" i="12"/>
  <c r="F1634" i="12"/>
  <c r="G1633" i="12"/>
  <c r="F1633" i="12"/>
  <c r="G1632" i="12"/>
  <c r="F1632" i="12"/>
  <c r="G1631" i="12"/>
  <c r="F1631" i="12"/>
  <c r="G1630" i="12"/>
  <c r="F1630" i="12"/>
  <c r="G1629" i="12"/>
  <c r="F1629" i="12"/>
  <c r="G1628" i="12"/>
  <c r="F1628" i="12"/>
  <c r="G1627" i="12"/>
  <c r="F1627" i="12"/>
  <c r="G1626" i="12"/>
  <c r="F1626" i="12"/>
  <c r="G1625" i="12"/>
  <c r="F1625" i="12"/>
  <c r="G1624" i="12"/>
  <c r="F1624" i="12"/>
  <c r="G1623" i="12"/>
  <c r="F1623" i="12"/>
  <c r="G1622" i="12"/>
  <c r="F1622" i="12"/>
  <c r="G1621" i="12"/>
  <c r="F1621" i="12"/>
  <c r="G1620" i="12"/>
  <c r="F1620" i="12"/>
  <c r="G1619" i="12"/>
  <c r="F1619" i="12"/>
  <c r="G1618" i="12"/>
  <c r="F1618" i="12"/>
  <c r="G1617" i="12"/>
  <c r="F1617" i="12"/>
  <c r="G1616" i="12"/>
  <c r="F1616" i="12"/>
  <c r="G1615" i="12"/>
  <c r="F1615" i="12"/>
  <c r="G1614" i="12"/>
  <c r="F1614" i="12"/>
  <c r="G1613" i="12"/>
  <c r="F1613" i="12"/>
  <c r="G1612" i="12"/>
  <c r="F1612" i="12"/>
  <c r="G1611" i="12"/>
  <c r="F1611" i="12"/>
  <c r="G1610" i="12"/>
  <c r="F1610" i="12"/>
  <c r="G1609" i="12"/>
  <c r="F1609" i="12"/>
  <c r="G1608" i="12"/>
  <c r="F1608" i="12"/>
  <c r="G1607" i="12"/>
  <c r="F1607" i="12"/>
  <c r="G1606" i="12"/>
  <c r="F1606" i="12"/>
  <c r="G1605" i="12"/>
  <c r="F1605" i="12"/>
  <c r="G1604" i="12"/>
  <c r="F1604" i="12"/>
  <c r="G1603" i="12"/>
  <c r="F1603" i="12"/>
  <c r="G1602" i="12"/>
  <c r="F1602" i="12"/>
  <c r="G1601" i="12"/>
  <c r="F1601" i="12"/>
  <c r="G1600" i="12"/>
  <c r="F1600" i="12"/>
  <c r="G1599" i="12"/>
  <c r="F1599" i="12"/>
  <c r="G1598" i="12"/>
  <c r="F1598" i="12"/>
  <c r="G1597" i="12"/>
  <c r="F1597" i="12"/>
  <c r="G1596" i="12"/>
  <c r="F1596" i="12"/>
  <c r="G1595" i="12"/>
  <c r="F1595" i="12"/>
  <c r="G1594" i="12"/>
  <c r="F1594" i="12"/>
  <c r="G1593" i="12"/>
  <c r="F1593" i="12"/>
  <c r="G1592" i="12"/>
  <c r="F1592" i="12"/>
  <c r="G1591" i="12"/>
  <c r="F1591" i="12"/>
  <c r="G1590" i="12"/>
  <c r="F1590" i="12"/>
  <c r="G1589" i="12"/>
  <c r="F1589" i="12"/>
  <c r="G1588" i="12"/>
  <c r="F1588" i="12"/>
  <c r="G1587" i="12"/>
  <c r="F1587" i="12"/>
  <c r="G1586" i="12"/>
  <c r="F1586" i="12"/>
  <c r="G1585" i="12"/>
  <c r="F1585" i="12"/>
  <c r="G1584" i="12"/>
  <c r="F1584" i="12"/>
  <c r="G1583" i="12"/>
  <c r="F1583" i="12"/>
  <c r="G1582" i="12"/>
  <c r="F1582" i="12"/>
  <c r="G1581" i="12"/>
  <c r="F1581" i="12"/>
  <c r="G1580" i="12"/>
  <c r="F1580" i="12"/>
  <c r="G1579" i="12"/>
  <c r="F1579" i="12"/>
  <c r="G1578" i="12"/>
  <c r="F1578" i="12"/>
  <c r="G1577" i="12"/>
  <c r="F1577" i="12"/>
  <c r="G1576" i="12"/>
  <c r="F1576" i="12"/>
  <c r="G1575" i="12"/>
  <c r="F1575" i="12"/>
  <c r="G1574" i="12"/>
  <c r="F1574" i="12"/>
  <c r="G1573" i="12"/>
  <c r="F1573" i="12"/>
  <c r="G1572" i="12"/>
  <c r="F1572" i="12"/>
  <c r="G1571" i="12"/>
  <c r="F1571" i="12"/>
  <c r="G1570" i="12"/>
  <c r="F1570" i="12"/>
  <c r="G1569" i="12"/>
  <c r="F1569" i="12"/>
  <c r="G1568" i="12"/>
  <c r="F1568" i="12"/>
  <c r="G1567" i="12"/>
  <c r="F1567" i="12"/>
  <c r="G1566" i="12"/>
  <c r="F1566" i="12"/>
  <c r="G1565" i="12"/>
  <c r="F1565" i="12"/>
  <c r="G1564" i="12"/>
  <c r="F1564" i="12"/>
  <c r="G1563" i="12"/>
  <c r="F1563" i="12"/>
  <c r="G1562" i="12"/>
  <c r="F1562" i="12"/>
  <c r="G1561" i="12"/>
  <c r="F1561" i="12"/>
  <c r="G1560" i="12"/>
  <c r="F1560" i="12"/>
  <c r="G1559" i="12"/>
  <c r="F1559" i="12"/>
  <c r="G1558" i="12"/>
  <c r="F1558" i="12"/>
  <c r="G1557" i="12"/>
  <c r="F1557" i="12"/>
  <c r="G1556" i="12"/>
  <c r="F1556" i="12"/>
  <c r="G1555" i="12"/>
  <c r="F1555" i="12"/>
  <c r="G1554" i="12"/>
  <c r="F1554" i="12"/>
  <c r="G1553" i="12"/>
  <c r="F1553" i="12"/>
  <c r="G1552" i="12"/>
  <c r="F1552" i="12"/>
  <c r="G1551" i="12"/>
  <c r="F1551" i="12"/>
  <c r="G1550" i="12"/>
  <c r="F1550" i="12"/>
  <c r="G1549" i="12"/>
  <c r="F1549" i="12"/>
  <c r="G1548" i="12"/>
  <c r="F1548" i="12"/>
  <c r="G1547" i="12"/>
  <c r="F1547" i="12"/>
  <c r="G1546" i="12"/>
  <c r="F1546" i="12"/>
  <c r="G1545" i="12"/>
  <c r="F1545" i="12"/>
  <c r="G1544" i="12"/>
  <c r="F1544" i="12"/>
  <c r="G1543" i="12"/>
  <c r="F1543" i="12"/>
  <c r="G1542" i="12"/>
  <c r="F1542" i="12"/>
  <c r="G1541" i="12"/>
  <c r="F1541" i="12"/>
  <c r="G1540" i="12"/>
  <c r="F1540" i="12"/>
  <c r="G1539" i="12"/>
  <c r="F1539" i="12"/>
  <c r="G1538" i="12"/>
  <c r="F1538" i="12"/>
  <c r="G1537" i="12"/>
  <c r="F1537" i="12"/>
  <c r="G1536" i="12"/>
  <c r="F1536" i="12"/>
  <c r="G1535" i="12"/>
  <c r="F1535" i="12"/>
  <c r="G1534" i="12"/>
  <c r="F1534" i="12"/>
  <c r="G1533" i="12"/>
  <c r="F1533" i="12"/>
  <c r="G1532" i="12"/>
  <c r="F1532" i="12"/>
  <c r="G1531" i="12"/>
  <c r="F1531" i="12"/>
  <c r="G1530" i="12"/>
  <c r="F1530" i="12"/>
  <c r="G1529" i="12"/>
  <c r="F1529" i="12"/>
  <c r="G1528" i="12"/>
  <c r="F1528" i="12"/>
  <c r="G1527" i="12"/>
  <c r="F1527" i="12"/>
  <c r="G1526" i="12"/>
  <c r="F1526" i="12"/>
  <c r="G1525" i="12"/>
  <c r="F1525" i="12"/>
  <c r="G1524" i="12"/>
  <c r="F1524" i="12"/>
  <c r="G1523" i="12"/>
  <c r="F1523" i="12"/>
  <c r="G1522" i="12"/>
  <c r="F1522" i="12"/>
  <c r="G1521" i="12"/>
  <c r="F1521" i="12"/>
  <c r="G1520" i="12"/>
  <c r="F1520" i="12"/>
  <c r="G1519" i="12"/>
  <c r="F1519" i="12"/>
  <c r="G1518" i="12"/>
  <c r="F1518" i="12"/>
  <c r="G1517" i="12"/>
  <c r="F1517" i="12"/>
  <c r="G1516" i="12"/>
  <c r="F1516" i="12"/>
  <c r="G1515" i="12"/>
  <c r="F1515" i="12"/>
  <c r="G1514" i="12"/>
  <c r="F1514" i="12"/>
  <c r="G1513" i="12"/>
  <c r="F1513" i="12"/>
  <c r="G1512" i="12"/>
  <c r="F1512" i="12"/>
  <c r="G1511" i="12"/>
  <c r="F1511" i="12"/>
  <c r="G1510" i="12"/>
  <c r="F1510" i="12"/>
  <c r="G1509" i="12"/>
  <c r="F1509" i="12"/>
  <c r="G1508" i="12"/>
  <c r="F1508" i="12"/>
  <c r="G1507" i="12"/>
  <c r="F1507" i="12"/>
  <c r="G1506" i="12"/>
  <c r="F1506" i="12"/>
  <c r="G1505" i="12"/>
  <c r="F1505" i="12"/>
  <c r="G1504" i="12"/>
  <c r="F1504" i="12"/>
  <c r="G1503" i="12"/>
  <c r="F1503" i="12"/>
  <c r="G1502" i="12"/>
  <c r="F1502" i="12"/>
  <c r="G1501" i="12"/>
  <c r="F1501" i="12"/>
  <c r="G1500" i="12"/>
  <c r="F1500" i="12"/>
  <c r="G1499" i="12"/>
  <c r="F1499" i="12"/>
  <c r="G1498" i="12"/>
  <c r="F1498" i="12"/>
  <c r="G1497" i="12"/>
  <c r="F1497" i="12"/>
  <c r="G1496" i="12"/>
  <c r="F1496" i="12"/>
  <c r="G1495" i="12"/>
  <c r="F1495" i="12"/>
  <c r="G1494" i="12"/>
  <c r="F1494" i="12"/>
  <c r="G1493" i="12"/>
  <c r="F1493" i="12"/>
  <c r="G1492" i="12"/>
  <c r="F1492" i="12"/>
  <c r="G1491" i="12"/>
  <c r="F1491" i="12"/>
  <c r="G1490" i="12"/>
  <c r="F1490" i="12"/>
  <c r="G1489" i="12"/>
  <c r="F1489" i="12"/>
  <c r="G1488" i="12"/>
  <c r="F1488" i="12"/>
  <c r="G1487" i="12"/>
  <c r="F1487" i="12"/>
  <c r="G1486" i="12"/>
  <c r="F1486" i="12"/>
  <c r="G1485" i="12"/>
  <c r="F1485" i="12"/>
  <c r="G1484" i="12"/>
  <c r="F1484" i="12"/>
  <c r="G1483" i="12"/>
  <c r="F1483" i="12"/>
  <c r="G1482" i="12"/>
  <c r="F1482" i="12"/>
  <c r="G1481" i="12"/>
  <c r="F1481" i="12"/>
  <c r="G1480" i="12"/>
  <c r="F1480" i="12"/>
  <c r="G1479" i="12"/>
  <c r="F1479" i="12"/>
  <c r="G1478" i="12"/>
  <c r="F1478" i="12"/>
  <c r="G1477" i="12"/>
  <c r="F1477" i="12"/>
  <c r="G1476" i="12"/>
  <c r="F1476" i="12"/>
  <c r="G1475" i="12"/>
  <c r="F1475" i="12"/>
  <c r="G1474" i="12"/>
  <c r="F1474" i="12"/>
  <c r="G1473" i="12"/>
  <c r="F1473" i="12"/>
  <c r="G1472" i="12"/>
  <c r="F1472" i="12"/>
  <c r="G1471" i="12"/>
  <c r="F1471" i="12"/>
  <c r="G1470" i="12"/>
  <c r="F1470" i="12"/>
  <c r="G1469" i="12"/>
  <c r="F1469" i="12"/>
  <c r="G1468" i="12"/>
  <c r="F1468" i="12"/>
  <c r="G1467" i="12"/>
  <c r="F1467" i="12"/>
  <c r="G1466" i="12"/>
  <c r="F1466" i="12"/>
  <c r="G1465" i="12"/>
  <c r="F1465" i="12"/>
  <c r="G1464" i="12"/>
  <c r="F1464" i="12"/>
  <c r="G1463" i="12"/>
  <c r="F1463" i="12"/>
  <c r="G1462" i="12"/>
  <c r="F1462" i="12"/>
  <c r="G1461" i="12"/>
  <c r="F1461" i="12"/>
  <c r="G1460" i="12"/>
  <c r="F1460" i="12"/>
  <c r="G1459" i="12"/>
  <c r="F1459" i="12"/>
  <c r="G1458" i="12"/>
  <c r="F1458" i="12"/>
  <c r="G1457" i="12"/>
  <c r="F1457" i="12"/>
  <c r="G1456" i="12"/>
  <c r="F1456" i="12"/>
  <c r="G1455" i="12"/>
  <c r="F1455" i="12"/>
  <c r="G1454" i="12"/>
  <c r="F1454" i="12"/>
  <c r="G1453" i="12"/>
  <c r="F1453" i="12"/>
  <c r="G1452" i="12"/>
  <c r="F1452" i="12"/>
  <c r="G1451" i="12"/>
  <c r="F1451" i="12"/>
  <c r="G1450" i="12"/>
  <c r="F1450" i="12"/>
  <c r="G1449" i="12"/>
  <c r="F1449" i="12"/>
  <c r="G1448" i="12"/>
  <c r="F1448" i="12"/>
  <c r="G1447" i="12"/>
  <c r="F1447" i="12"/>
  <c r="G1446" i="12"/>
  <c r="F1446" i="12"/>
  <c r="G1445" i="12"/>
  <c r="F1445" i="12"/>
  <c r="G1444" i="12"/>
  <c r="F1444" i="12"/>
  <c r="G1443" i="12"/>
  <c r="F1443" i="12"/>
  <c r="G1442" i="12"/>
  <c r="F1442" i="12"/>
  <c r="G1441" i="12"/>
  <c r="F1441" i="12"/>
  <c r="G1440" i="12"/>
  <c r="F1440" i="12"/>
  <c r="G1439" i="12"/>
  <c r="F1439" i="12"/>
  <c r="G1438" i="12"/>
  <c r="F1438" i="12"/>
  <c r="G1437" i="12"/>
  <c r="F1437" i="12"/>
  <c r="G1436" i="12"/>
  <c r="F1436" i="12"/>
  <c r="G1435" i="12"/>
  <c r="F1435" i="12"/>
  <c r="G1434" i="12"/>
  <c r="F1434" i="12"/>
  <c r="G1433" i="12"/>
  <c r="F1433" i="12"/>
  <c r="G1432" i="12"/>
  <c r="F1432" i="12"/>
  <c r="G1431" i="12"/>
  <c r="F1431" i="12"/>
  <c r="G1430" i="12"/>
  <c r="F1430" i="12"/>
  <c r="G1429" i="12"/>
  <c r="F1429" i="12"/>
  <c r="G1428" i="12"/>
  <c r="F1428" i="12"/>
  <c r="G1427" i="12"/>
  <c r="F1427" i="12"/>
  <c r="G1426" i="12"/>
  <c r="F1426" i="12"/>
  <c r="G1425" i="12"/>
  <c r="F1425" i="12"/>
  <c r="G1424" i="12"/>
  <c r="F1424" i="12"/>
  <c r="G1423" i="12"/>
  <c r="F1423" i="12"/>
  <c r="G1422" i="12"/>
  <c r="F1422" i="12"/>
  <c r="G1421" i="12"/>
  <c r="F1421" i="12"/>
  <c r="G1420" i="12"/>
  <c r="F1420" i="12"/>
  <c r="G1419" i="12"/>
  <c r="F1419" i="12"/>
  <c r="G1418" i="12"/>
  <c r="F1418" i="12"/>
  <c r="G1417" i="12"/>
  <c r="F1417" i="12"/>
  <c r="G1416" i="12"/>
  <c r="F1416" i="12"/>
  <c r="G1415" i="12"/>
  <c r="F1415" i="12"/>
  <c r="G1414" i="12"/>
  <c r="F1414" i="12"/>
  <c r="G1413" i="12"/>
  <c r="F1413" i="12"/>
  <c r="G1412" i="12"/>
  <c r="F1412" i="12"/>
  <c r="G1411" i="12"/>
  <c r="F1411" i="12"/>
  <c r="G1410" i="12"/>
  <c r="F1410" i="12"/>
  <c r="G1409" i="12"/>
  <c r="F1409" i="12"/>
  <c r="G1408" i="12"/>
  <c r="F1408" i="12"/>
  <c r="G1407" i="12"/>
  <c r="F1407" i="12"/>
  <c r="G1406" i="12"/>
  <c r="F1406" i="12"/>
  <c r="G1405" i="12"/>
  <c r="F1405" i="12"/>
  <c r="G1404" i="12"/>
  <c r="F1404" i="12"/>
  <c r="G1403" i="12"/>
  <c r="F1403" i="12"/>
  <c r="G1402" i="12"/>
  <c r="F1402" i="12"/>
  <c r="G1401" i="12"/>
  <c r="F1401" i="12"/>
  <c r="G1400" i="12"/>
  <c r="F1400" i="12"/>
  <c r="G1399" i="12"/>
  <c r="F1399" i="12"/>
  <c r="G1398" i="12"/>
  <c r="F1398" i="12"/>
  <c r="G1397" i="12"/>
  <c r="F1397" i="12"/>
  <c r="G1396" i="12"/>
  <c r="F1396" i="12"/>
  <c r="G1395" i="12"/>
  <c r="F1395" i="12"/>
  <c r="G1394" i="12"/>
  <c r="F1394" i="12"/>
  <c r="G1393" i="12"/>
  <c r="F1393" i="12"/>
  <c r="G1392" i="12"/>
  <c r="F1392" i="12"/>
  <c r="G1391" i="12"/>
  <c r="F1391" i="12"/>
  <c r="G1390" i="12"/>
  <c r="F1390" i="12"/>
  <c r="G1389" i="12"/>
  <c r="F1389" i="12"/>
  <c r="G1388" i="12"/>
  <c r="F1388" i="12"/>
  <c r="G1387" i="12"/>
  <c r="F1387" i="12"/>
  <c r="G1386" i="12"/>
  <c r="F1386" i="12"/>
  <c r="G1385" i="12"/>
  <c r="F1385" i="12"/>
  <c r="G1384" i="12"/>
  <c r="F1384" i="12"/>
  <c r="G1383" i="12"/>
  <c r="F1383" i="12"/>
  <c r="G1382" i="12"/>
  <c r="F1382" i="12"/>
  <c r="G1381" i="12"/>
  <c r="F1381" i="12"/>
  <c r="G1380" i="12"/>
  <c r="F1380" i="12"/>
  <c r="G1379" i="12"/>
  <c r="F1379" i="12"/>
  <c r="G1378" i="12"/>
  <c r="F1378" i="12"/>
  <c r="G1377" i="12"/>
  <c r="F1377" i="12"/>
  <c r="G1376" i="12"/>
  <c r="F1376" i="12"/>
  <c r="G1375" i="12"/>
  <c r="F1375" i="12"/>
  <c r="G1374" i="12"/>
  <c r="F1374" i="12"/>
  <c r="G1373" i="12"/>
  <c r="F1373" i="12"/>
  <c r="G1372" i="12"/>
  <c r="F1372" i="12"/>
  <c r="G1371" i="12"/>
  <c r="F1371" i="12"/>
  <c r="G1370" i="12"/>
  <c r="F1370" i="12"/>
  <c r="G1369" i="12"/>
  <c r="F1369" i="12"/>
  <c r="G1368" i="12"/>
  <c r="F1368" i="12"/>
  <c r="G1367" i="12"/>
  <c r="F1367" i="12"/>
  <c r="G1366" i="12"/>
  <c r="F1366" i="12"/>
  <c r="G1365" i="12"/>
  <c r="F1365" i="12"/>
  <c r="G1364" i="12"/>
  <c r="F1364" i="12"/>
  <c r="G1363" i="12"/>
  <c r="F1363" i="12"/>
  <c r="G1362" i="12"/>
  <c r="F1362" i="12"/>
  <c r="G1361" i="12"/>
  <c r="F1361" i="12"/>
  <c r="G1360" i="12"/>
  <c r="F1360" i="12"/>
  <c r="G1359" i="12"/>
  <c r="F1359" i="12"/>
  <c r="G1358" i="12"/>
  <c r="F1358" i="12"/>
  <c r="G1357" i="12"/>
  <c r="F1357" i="12"/>
  <c r="G1356" i="12"/>
  <c r="F1356" i="12"/>
  <c r="G1355" i="12"/>
  <c r="F1355" i="12"/>
  <c r="G1354" i="12"/>
  <c r="F1354" i="12"/>
  <c r="G1353" i="12"/>
  <c r="F1353" i="12"/>
  <c r="G1352" i="12"/>
  <c r="F1352" i="12"/>
  <c r="G1351" i="12"/>
  <c r="F1351" i="12"/>
  <c r="G1350" i="12"/>
  <c r="F1350" i="12"/>
  <c r="G1349" i="12"/>
  <c r="F1349" i="12"/>
  <c r="G1348" i="12"/>
  <c r="F1348" i="12"/>
  <c r="G1347" i="12"/>
  <c r="F1347" i="12"/>
  <c r="G1346" i="12"/>
  <c r="F1346" i="12"/>
  <c r="G1345" i="12"/>
  <c r="F1345" i="12"/>
  <c r="G1344" i="12"/>
  <c r="F1344" i="12"/>
  <c r="G1343" i="12"/>
  <c r="F1343" i="12"/>
  <c r="G1342" i="12"/>
  <c r="F1342" i="12"/>
  <c r="G1341" i="12"/>
  <c r="F1341" i="12"/>
  <c r="G1340" i="12"/>
  <c r="F1340" i="12"/>
  <c r="G1339" i="12"/>
  <c r="F1339" i="12"/>
  <c r="G1338" i="12"/>
  <c r="F1338" i="12"/>
  <c r="G1337" i="12"/>
  <c r="F1337" i="12"/>
  <c r="G1336" i="12"/>
  <c r="F1336" i="12"/>
  <c r="G1335" i="12"/>
  <c r="F1335" i="12"/>
  <c r="G1334" i="12"/>
  <c r="F1334" i="12"/>
  <c r="G1333" i="12"/>
  <c r="F1333" i="12"/>
  <c r="G1332" i="12"/>
  <c r="F1332" i="12"/>
  <c r="G1331" i="12"/>
  <c r="F1331" i="12"/>
  <c r="G1330" i="12"/>
  <c r="F1330" i="12"/>
  <c r="G1329" i="12"/>
  <c r="F1329" i="12"/>
  <c r="G1328" i="12"/>
  <c r="F1328" i="12"/>
  <c r="G1327" i="12"/>
  <c r="F1327" i="12"/>
  <c r="G1326" i="12"/>
  <c r="F1326" i="12"/>
  <c r="G1325" i="12"/>
  <c r="F1325" i="12"/>
  <c r="G1324" i="12"/>
  <c r="F1324" i="12"/>
  <c r="G1323" i="12"/>
  <c r="F1323" i="12"/>
  <c r="G1322" i="12"/>
  <c r="F1322" i="12"/>
  <c r="G1321" i="12"/>
  <c r="F1321" i="12"/>
  <c r="G1320" i="12"/>
  <c r="F1320" i="12"/>
  <c r="G1319" i="12"/>
  <c r="F1319" i="12"/>
  <c r="G1318" i="12"/>
  <c r="F1318" i="12"/>
  <c r="G1317" i="12"/>
  <c r="F1317" i="12"/>
  <c r="G1316" i="12"/>
  <c r="F1316" i="12"/>
  <c r="G1315" i="12"/>
  <c r="F1315" i="12"/>
  <c r="G1314" i="12"/>
  <c r="F1314" i="12"/>
  <c r="G1313" i="12"/>
  <c r="F1313" i="12"/>
  <c r="G1312" i="12"/>
  <c r="F1312" i="12"/>
  <c r="G1311" i="12"/>
  <c r="F1311" i="12"/>
  <c r="G1310" i="12"/>
  <c r="F1310" i="12"/>
  <c r="G1309" i="12"/>
  <c r="F1309" i="12"/>
  <c r="G1308" i="12"/>
  <c r="F1308" i="12"/>
  <c r="G1307" i="12"/>
  <c r="F1307" i="12"/>
  <c r="G1306" i="12"/>
  <c r="F1306" i="12"/>
  <c r="G1305" i="12"/>
  <c r="F1305" i="12"/>
  <c r="G1304" i="12"/>
  <c r="F1304" i="12"/>
  <c r="G1303" i="12"/>
  <c r="F1303" i="12"/>
  <c r="G1302" i="12"/>
  <c r="F1302" i="12"/>
  <c r="G1301" i="12"/>
  <c r="F1301" i="12"/>
  <c r="G1300" i="12"/>
  <c r="F1300" i="12"/>
  <c r="G1299" i="12"/>
  <c r="F1299" i="12"/>
  <c r="G1298" i="12"/>
  <c r="F1298" i="12"/>
  <c r="G1297" i="12"/>
  <c r="F1297" i="12"/>
  <c r="G1296" i="12"/>
  <c r="F1296" i="12"/>
  <c r="G1295" i="12"/>
  <c r="F1295" i="12"/>
  <c r="G1294" i="12"/>
  <c r="F1294" i="12"/>
  <c r="G1293" i="12"/>
  <c r="F1293" i="12"/>
  <c r="G1292" i="12"/>
  <c r="F1292" i="12"/>
  <c r="G1291" i="12"/>
  <c r="F1291" i="12"/>
  <c r="G1290" i="12"/>
  <c r="F1290" i="12"/>
  <c r="G1289" i="12"/>
  <c r="F1289" i="12"/>
  <c r="G1288" i="12"/>
  <c r="F1288" i="12"/>
  <c r="G1287" i="12"/>
  <c r="F1287" i="12"/>
  <c r="G1286" i="12"/>
  <c r="F1286" i="12"/>
  <c r="G1285" i="12"/>
  <c r="F1285" i="12"/>
  <c r="G1284" i="12"/>
  <c r="F1284" i="12"/>
  <c r="G1283" i="12"/>
  <c r="F1283" i="12"/>
  <c r="G1282" i="12"/>
  <c r="F1282" i="12"/>
  <c r="G1281" i="12"/>
  <c r="F1281" i="12"/>
  <c r="G1280" i="12"/>
  <c r="F1280" i="12"/>
  <c r="G1279" i="12"/>
  <c r="F1279" i="12"/>
  <c r="G1278" i="12"/>
  <c r="F1278" i="12"/>
  <c r="G1277" i="12"/>
  <c r="F1277" i="12"/>
  <c r="G1276" i="12"/>
  <c r="F1276" i="12"/>
  <c r="G1275" i="12"/>
  <c r="F1275" i="12"/>
  <c r="G1274" i="12"/>
  <c r="F1274" i="12"/>
  <c r="G1273" i="12"/>
  <c r="F1273" i="12"/>
  <c r="G1272" i="12"/>
  <c r="F1272" i="12"/>
  <c r="G1271" i="12"/>
  <c r="F1271" i="12"/>
  <c r="G1270" i="12"/>
  <c r="F1270" i="12"/>
  <c r="G1269" i="12"/>
  <c r="F1269" i="12"/>
  <c r="G1268" i="12"/>
  <c r="F1268" i="12"/>
  <c r="G1267" i="12"/>
  <c r="F1267" i="12"/>
  <c r="G1266" i="12"/>
  <c r="F1266" i="12"/>
  <c r="G1265" i="12"/>
  <c r="F1265" i="12"/>
  <c r="G1264" i="12"/>
  <c r="F1264" i="12"/>
  <c r="G1263" i="12"/>
  <c r="F1263" i="12"/>
  <c r="G1262" i="12"/>
  <c r="F1262" i="12"/>
  <c r="G1261" i="12"/>
  <c r="F1261" i="12"/>
  <c r="G1260" i="12"/>
  <c r="F1260" i="12"/>
  <c r="G1259" i="12"/>
  <c r="F1259" i="12"/>
  <c r="G1258" i="12"/>
  <c r="F1258" i="12"/>
  <c r="G1257" i="12"/>
  <c r="F1257" i="12"/>
  <c r="G1256" i="12"/>
  <c r="F1256" i="12"/>
  <c r="G1255" i="12"/>
  <c r="F1255" i="12"/>
  <c r="G1254" i="12"/>
  <c r="F1254" i="12"/>
  <c r="G1253" i="12"/>
  <c r="F1253" i="12"/>
  <c r="G1252" i="12"/>
  <c r="F1252" i="12"/>
  <c r="G1251" i="12"/>
  <c r="F1251" i="12"/>
  <c r="G1250" i="12"/>
  <c r="F1250" i="12"/>
  <c r="G1249" i="12"/>
  <c r="F1249" i="12"/>
  <c r="G1248" i="12"/>
  <c r="F1248" i="12"/>
  <c r="G1247" i="12"/>
  <c r="F1247" i="12"/>
  <c r="G1246" i="12"/>
  <c r="F1246" i="12"/>
  <c r="G1245" i="12"/>
  <c r="F1245" i="12"/>
  <c r="G1244" i="12"/>
  <c r="F1244" i="12"/>
  <c r="G1243" i="12"/>
  <c r="F1243" i="12"/>
  <c r="G1242" i="12"/>
  <c r="F1242" i="12"/>
  <c r="G1241" i="12"/>
  <c r="F1241" i="12"/>
  <c r="G1240" i="12"/>
  <c r="F1240" i="12"/>
  <c r="G1239" i="12"/>
  <c r="F1239" i="12"/>
  <c r="G1238" i="12"/>
  <c r="F1238" i="12"/>
  <c r="G1237" i="12"/>
  <c r="F1237" i="12"/>
  <c r="G1236" i="12"/>
  <c r="F1236" i="12"/>
  <c r="G1235" i="12"/>
  <c r="F1235" i="12"/>
  <c r="G1234" i="12"/>
  <c r="F1234" i="12"/>
  <c r="G1233" i="12"/>
  <c r="F1233" i="12"/>
  <c r="G1232" i="12"/>
  <c r="F1232" i="12"/>
  <c r="G1231" i="12"/>
  <c r="F1231" i="12"/>
  <c r="G1230" i="12"/>
  <c r="F1230" i="12"/>
  <c r="G1229" i="12"/>
  <c r="F1229" i="12"/>
  <c r="G1228" i="12"/>
  <c r="F1228" i="12"/>
  <c r="G1227" i="12"/>
  <c r="F1227" i="12"/>
  <c r="G1226" i="12"/>
  <c r="F1226" i="12"/>
  <c r="G1225" i="12"/>
  <c r="F1225" i="12"/>
  <c r="G1224" i="12"/>
  <c r="F1224" i="12"/>
  <c r="G1223" i="12"/>
  <c r="F1223" i="12"/>
  <c r="G1222" i="12"/>
  <c r="F1222" i="12"/>
  <c r="G1221" i="12"/>
  <c r="F1221" i="12"/>
  <c r="G1220" i="12"/>
  <c r="F1220" i="12"/>
  <c r="G1219" i="12"/>
  <c r="F1219" i="12"/>
  <c r="G1218" i="12"/>
  <c r="F1218" i="12"/>
  <c r="G1217" i="12"/>
  <c r="F1217" i="12"/>
  <c r="G1216" i="12"/>
  <c r="F1216" i="12"/>
  <c r="G1215" i="12"/>
  <c r="F1215" i="12"/>
  <c r="G1214" i="12"/>
  <c r="F1214" i="12"/>
  <c r="G1213" i="12"/>
  <c r="F1213" i="12"/>
  <c r="G1212" i="12"/>
  <c r="F1212" i="12"/>
  <c r="G1211" i="12"/>
  <c r="F1211" i="12"/>
  <c r="G1210" i="12"/>
  <c r="F1210" i="12"/>
  <c r="G1209" i="12"/>
  <c r="F1209" i="12"/>
  <c r="G1208" i="12"/>
  <c r="F1208" i="12"/>
  <c r="G1207" i="12"/>
  <c r="F1207" i="12"/>
  <c r="G1206" i="12"/>
  <c r="F1206" i="12"/>
  <c r="G1205" i="12"/>
  <c r="F1205" i="12"/>
  <c r="G1204" i="12"/>
  <c r="F1204" i="12"/>
  <c r="G1203" i="12"/>
  <c r="F1203" i="12"/>
  <c r="G1202" i="12"/>
  <c r="F1202" i="12"/>
  <c r="G1201" i="12"/>
  <c r="F1201" i="12"/>
  <c r="G1200" i="12"/>
  <c r="F1200" i="12"/>
  <c r="G1199" i="12"/>
  <c r="F1199" i="12"/>
  <c r="G1198" i="12"/>
  <c r="F1198" i="12"/>
  <c r="G1197" i="12"/>
  <c r="F1197" i="12"/>
  <c r="G1196" i="12"/>
  <c r="F1196" i="12"/>
  <c r="G1195" i="12"/>
  <c r="F1195" i="12"/>
  <c r="G1194" i="12"/>
  <c r="F1194" i="12"/>
  <c r="G1193" i="12"/>
  <c r="F1193" i="12"/>
  <c r="G1192" i="12"/>
  <c r="F1192" i="12"/>
  <c r="G1191" i="12"/>
  <c r="F1191" i="12"/>
  <c r="G1190" i="12"/>
  <c r="F1190" i="12"/>
  <c r="G1189" i="12"/>
  <c r="F1189" i="12"/>
  <c r="G1188" i="12"/>
  <c r="F1188" i="12"/>
  <c r="G1187" i="12"/>
  <c r="F1187" i="12"/>
  <c r="G1186" i="12"/>
  <c r="F1186" i="12"/>
  <c r="G1185" i="12"/>
  <c r="F1185" i="12"/>
  <c r="G1184" i="12"/>
  <c r="F1184" i="12"/>
  <c r="G1183" i="12"/>
  <c r="F1183" i="12"/>
  <c r="G1182" i="12"/>
  <c r="F1182" i="12"/>
  <c r="G1181" i="12"/>
  <c r="F1181" i="12"/>
  <c r="G1180" i="12"/>
  <c r="F1180" i="12"/>
  <c r="G1179" i="12"/>
  <c r="F1179" i="12"/>
  <c r="G1178" i="12"/>
  <c r="F1178" i="12"/>
  <c r="G1177" i="12"/>
  <c r="F1177" i="12"/>
  <c r="G1176" i="12"/>
  <c r="F1176" i="12"/>
  <c r="G1175" i="12"/>
  <c r="F1175" i="12"/>
  <c r="G1174" i="12"/>
  <c r="F1174" i="12"/>
  <c r="G1173" i="12"/>
  <c r="F1173" i="12"/>
  <c r="G1172" i="12"/>
  <c r="F1172" i="12"/>
  <c r="G1171" i="12"/>
  <c r="F1171" i="12"/>
  <c r="G1170" i="12"/>
  <c r="F1170" i="12"/>
  <c r="G1169" i="12"/>
  <c r="F1169" i="12"/>
  <c r="G1168" i="12"/>
  <c r="F1168" i="12"/>
  <c r="G1167" i="12"/>
  <c r="F1167" i="12"/>
  <c r="G1166" i="12"/>
  <c r="F1166" i="12"/>
  <c r="G1165" i="12"/>
  <c r="F1165" i="12"/>
  <c r="G1164" i="12"/>
  <c r="F1164" i="12"/>
  <c r="G1163" i="12"/>
  <c r="F1163" i="12"/>
  <c r="G1162" i="12"/>
  <c r="F1162" i="12"/>
  <c r="G1161" i="12"/>
  <c r="F1161" i="12"/>
  <c r="G1160" i="12"/>
  <c r="F1160" i="12"/>
  <c r="G1159" i="12"/>
  <c r="F1159" i="12"/>
  <c r="G1158" i="12"/>
  <c r="F1158" i="12"/>
  <c r="G1157" i="12"/>
  <c r="F1157" i="12"/>
  <c r="G1156" i="12"/>
  <c r="F1156" i="12"/>
  <c r="G1155" i="12"/>
  <c r="F1155" i="12"/>
  <c r="G1154" i="12"/>
  <c r="F1154" i="12"/>
  <c r="G1153" i="12"/>
  <c r="F1153" i="12"/>
  <c r="G1152" i="12"/>
  <c r="F1152" i="12"/>
  <c r="G1151" i="12"/>
  <c r="F1151" i="12"/>
  <c r="G1150" i="12"/>
  <c r="F1150" i="12"/>
  <c r="G1149" i="12"/>
  <c r="F1149" i="12"/>
  <c r="G1148" i="12"/>
  <c r="F1148" i="12"/>
  <c r="G1147" i="12"/>
  <c r="F1147" i="12"/>
  <c r="G1146" i="12"/>
  <c r="F1146" i="12"/>
  <c r="G1145" i="12"/>
  <c r="F1145" i="12"/>
  <c r="G1144" i="12"/>
  <c r="F1144" i="12"/>
  <c r="G1143" i="12"/>
  <c r="F1143" i="12"/>
  <c r="G1142" i="12"/>
  <c r="F1142" i="12"/>
  <c r="G1141" i="12"/>
  <c r="F1141" i="12"/>
  <c r="G1140" i="12"/>
  <c r="F1140" i="12"/>
  <c r="G1139" i="12"/>
  <c r="F1139" i="12"/>
  <c r="G1138" i="12"/>
  <c r="F1138" i="12"/>
  <c r="G1137" i="12"/>
  <c r="F1137" i="12"/>
  <c r="G1136" i="12"/>
  <c r="F1136" i="12"/>
  <c r="G1135" i="12"/>
  <c r="F1135" i="12"/>
  <c r="G1134" i="12"/>
  <c r="F1134" i="12"/>
  <c r="G1133" i="12"/>
  <c r="F1133" i="12"/>
  <c r="G1132" i="12"/>
  <c r="F1132" i="12"/>
  <c r="G1131" i="12"/>
  <c r="F1131" i="12"/>
  <c r="G1130" i="12"/>
  <c r="F1130" i="12"/>
  <c r="G1129" i="12"/>
  <c r="F1129" i="12"/>
  <c r="G1128" i="12"/>
  <c r="F1128" i="12"/>
  <c r="G1127" i="12"/>
  <c r="F1127" i="12"/>
  <c r="G1126" i="12"/>
  <c r="F1126" i="12"/>
  <c r="G1125" i="12"/>
  <c r="F1125" i="12"/>
  <c r="G1124" i="12"/>
  <c r="F1124" i="12"/>
  <c r="G1123" i="12"/>
  <c r="F1123" i="12"/>
  <c r="G1122" i="12"/>
  <c r="F1122" i="12"/>
  <c r="G1121" i="12"/>
  <c r="F1121" i="12"/>
  <c r="G1120" i="12"/>
  <c r="F1120" i="12"/>
  <c r="G1119" i="12"/>
  <c r="F1119" i="12"/>
  <c r="G1118" i="12"/>
  <c r="F1118" i="12"/>
  <c r="G1117" i="12"/>
  <c r="F1117" i="12"/>
  <c r="G1116" i="12"/>
  <c r="F1116" i="12"/>
  <c r="G1115" i="12"/>
  <c r="F1115" i="12"/>
  <c r="G1114" i="12"/>
  <c r="F1114" i="12"/>
  <c r="G1113" i="12"/>
  <c r="F1113" i="12"/>
  <c r="G1112" i="12"/>
  <c r="F1112" i="12"/>
  <c r="G1111" i="12"/>
  <c r="F1111" i="12"/>
  <c r="G1110" i="12"/>
  <c r="F1110" i="12"/>
  <c r="G1109" i="12"/>
  <c r="F1109" i="12"/>
  <c r="G1108" i="12"/>
  <c r="F1108" i="12"/>
  <c r="G1107" i="12"/>
  <c r="F1107" i="12"/>
  <c r="G1106" i="12"/>
  <c r="F1106" i="12"/>
  <c r="G1105" i="12"/>
  <c r="F1105" i="12"/>
  <c r="G1104" i="12"/>
  <c r="F1104" i="12"/>
  <c r="G1103" i="12"/>
  <c r="F1103" i="12"/>
  <c r="G1102" i="12"/>
  <c r="F1102" i="12"/>
  <c r="G1101" i="12"/>
  <c r="F1101" i="12"/>
  <c r="G1100" i="12"/>
  <c r="F1100" i="12"/>
  <c r="G1099" i="12"/>
  <c r="F1099" i="12"/>
  <c r="G1098" i="12"/>
  <c r="F1098" i="12"/>
  <c r="G1097" i="12"/>
  <c r="F1097" i="12"/>
  <c r="G1096" i="12"/>
  <c r="F1096" i="12"/>
  <c r="G1095" i="12"/>
  <c r="F1095" i="12"/>
  <c r="G1094" i="12"/>
  <c r="F1094" i="12"/>
  <c r="G1093" i="12"/>
  <c r="F1093" i="12"/>
  <c r="G1092" i="12"/>
  <c r="F1092" i="12"/>
  <c r="G1091" i="12"/>
  <c r="F1091" i="12"/>
  <c r="G1090" i="12"/>
  <c r="F1090" i="12"/>
  <c r="G1089" i="12"/>
  <c r="F1089" i="12"/>
  <c r="G1088" i="12"/>
  <c r="F1088" i="12"/>
  <c r="G1087" i="12"/>
  <c r="F1087" i="12"/>
  <c r="G1086" i="12"/>
  <c r="F1086" i="12"/>
  <c r="G1085" i="12"/>
  <c r="F1085" i="12"/>
  <c r="G1084" i="12"/>
  <c r="F1084" i="12"/>
  <c r="G1083" i="12"/>
  <c r="F1083" i="12"/>
  <c r="G1082" i="12"/>
  <c r="F1082" i="12"/>
  <c r="G1081" i="12"/>
  <c r="F1081" i="12"/>
  <c r="G1080" i="12"/>
  <c r="F1080" i="12"/>
  <c r="G1079" i="12"/>
  <c r="F1079" i="12"/>
  <c r="G1078" i="12"/>
  <c r="F1078" i="12"/>
  <c r="G1077" i="12"/>
  <c r="F1077" i="12"/>
  <c r="G1076" i="12"/>
  <c r="F1076" i="12"/>
  <c r="G1075" i="12"/>
  <c r="F1075" i="12"/>
  <c r="G1074" i="12"/>
  <c r="F1074" i="12"/>
  <c r="G1073" i="12"/>
  <c r="F1073" i="12"/>
  <c r="G1072" i="12"/>
  <c r="F1072" i="12"/>
  <c r="G1071" i="12"/>
  <c r="F1071" i="12"/>
  <c r="G1070" i="12"/>
  <c r="F1070" i="12"/>
  <c r="G1069" i="12"/>
  <c r="F1069" i="12"/>
  <c r="G1068" i="12"/>
  <c r="F1068" i="12"/>
  <c r="G1067" i="12"/>
  <c r="F1067" i="12"/>
  <c r="G1066" i="12"/>
  <c r="F1066" i="12"/>
  <c r="G1065" i="12"/>
  <c r="F1065" i="12"/>
  <c r="G1064" i="12"/>
  <c r="F1064" i="12"/>
  <c r="G1063" i="12"/>
  <c r="F1063" i="12"/>
  <c r="G1062" i="12"/>
  <c r="F1062" i="12"/>
  <c r="G1061" i="12"/>
  <c r="F1061" i="12"/>
  <c r="G1060" i="12"/>
  <c r="F1060" i="12"/>
  <c r="G1059" i="12"/>
  <c r="F1059" i="12"/>
  <c r="G1058" i="12"/>
  <c r="F1058" i="12"/>
  <c r="G1057" i="12"/>
  <c r="F1057" i="12"/>
  <c r="G1056" i="12"/>
  <c r="F1056" i="12"/>
  <c r="G1055" i="12"/>
  <c r="F1055" i="12"/>
  <c r="G1054" i="12"/>
  <c r="F1054" i="12"/>
  <c r="G1053" i="12"/>
  <c r="F1053" i="12"/>
  <c r="G1052" i="12"/>
  <c r="F1052" i="12"/>
  <c r="G1051" i="12"/>
  <c r="F1051" i="12"/>
  <c r="G1050" i="12"/>
  <c r="F1050" i="12"/>
  <c r="G1049" i="12"/>
  <c r="F1049" i="12"/>
  <c r="G1048" i="12"/>
  <c r="F1048" i="12"/>
  <c r="G1047" i="12"/>
  <c r="F1047" i="12"/>
  <c r="G1046" i="12"/>
  <c r="F1046" i="12"/>
  <c r="G1045" i="12"/>
  <c r="F1045" i="12"/>
  <c r="G1044" i="12"/>
  <c r="F1044" i="12"/>
  <c r="G1043" i="12"/>
  <c r="F1043" i="12"/>
  <c r="G1042" i="12"/>
  <c r="F1042" i="12"/>
  <c r="G1041" i="12"/>
  <c r="F1041" i="12"/>
  <c r="G1040" i="12"/>
  <c r="F1040" i="12"/>
  <c r="G1039" i="12"/>
  <c r="F1039" i="12"/>
  <c r="G1038" i="12"/>
  <c r="F1038" i="12"/>
  <c r="G1037" i="12"/>
  <c r="F1037" i="12"/>
  <c r="G1036" i="12"/>
  <c r="F1036" i="12"/>
  <c r="G1035" i="12"/>
  <c r="F1035" i="12"/>
  <c r="G1034" i="12"/>
  <c r="F1034" i="12"/>
  <c r="G1033" i="12"/>
  <c r="F1033" i="12"/>
  <c r="G1032" i="12"/>
  <c r="F1032" i="12"/>
  <c r="G1031" i="12"/>
  <c r="F1031" i="12"/>
  <c r="G1030" i="12"/>
  <c r="F1030" i="12"/>
  <c r="G1029" i="12"/>
  <c r="F1029" i="12"/>
  <c r="G1028" i="12"/>
  <c r="F1028" i="12"/>
  <c r="G1027" i="12"/>
  <c r="F1027" i="12"/>
  <c r="G1026" i="12"/>
  <c r="F1026" i="12"/>
  <c r="G1025" i="12"/>
  <c r="F1025" i="12"/>
  <c r="G1024" i="12"/>
  <c r="F1024" i="12"/>
  <c r="G1023" i="12"/>
  <c r="F1023" i="12"/>
  <c r="G1022" i="12"/>
  <c r="F1022" i="12"/>
  <c r="G1021" i="12"/>
  <c r="F1021" i="12"/>
  <c r="G1020" i="12"/>
  <c r="F1020" i="12"/>
  <c r="G1019" i="12"/>
  <c r="F1019" i="12"/>
  <c r="G1018" i="12"/>
  <c r="F1018" i="12"/>
  <c r="G1017" i="12"/>
  <c r="F1017" i="12"/>
  <c r="G1016" i="12"/>
  <c r="F1016" i="12"/>
  <c r="G1015" i="12"/>
  <c r="F1015" i="12"/>
  <c r="G1014" i="12"/>
  <c r="F1014" i="12"/>
  <c r="G1013" i="12"/>
  <c r="F1013" i="12"/>
  <c r="G1012" i="12"/>
  <c r="F1012" i="12"/>
  <c r="G1011" i="12"/>
  <c r="F1011" i="12"/>
  <c r="G1010" i="12"/>
  <c r="F1010" i="12"/>
  <c r="G1009" i="12"/>
  <c r="F1009" i="12"/>
  <c r="G1008" i="12"/>
  <c r="F1008" i="12"/>
  <c r="G1007" i="12"/>
  <c r="F1007" i="12"/>
  <c r="G1006" i="12"/>
  <c r="F1006" i="12"/>
  <c r="G1005" i="12"/>
  <c r="F1005" i="12"/>
  <c r="G1004" i="12"/>
  <c r="F1004" i="12"/>
  <c r="G1003" i="12"/>
  <c r="F1003" i="12"/>
  <c r="G1002" i="12"/>
  <c r="F1002" i="12"/>
  <c r="G1001" i="12"/>
  <c r="F1001" i="12"/>
  <c r="G1000" i="12"/>
  <c r="F1000" i="12"/>
  <c r="G999" i="12"/>
  <c r="F999" i="12"/>
  <c r="G998" i="12"/>
  <c r="F998" i="12"/>
  <c r="G997" i="12"/>
  <c r="F997" i="12"/>
  <c r="G996" i="12"/>
  <c r="F996" i="12"/>
  <c r="G995" i="12"/>
  <c r="F995" i="12"/>
  <c r="G994" i="12"/>
  <c r="F994" i="12"/>
  <c r="G993" i="12"/>
  <c r="F993" i="12"/>
  <c r="G992" i="12"/>
  <c r="F992" i="12"/>
  <c r="G991" i="12"/>
  <c r="F991" i="12"/>
  <c r="G990" i="12"/>
  <c r="F990" i="12"/>
  <c r="G989" i="12"/>
  <c r="F989" i="12"/>
  <c r="G988" i="12"/>
  <c r="F988" i="12"/>
  <c r="G987" i="12"/>
  <c r="F987" i="12"/>
  <c r="G986" i="12"/>
  <c r="F986" i="12"/>
  <c r="G985" i="12"/>
  <c r="F985" i="12"/>
  <c r="G984" i="12"/>
  <c r="F984" i="12"/>
  <c r="G983" i="12"/>
  <c r="F983" i="12"/>
  <c r="G982" i="12"/>
  <c r="F982" i="12"/>
  <c r="G981" i="12"/>
  <c r="F981" i="12"/>
  <c r="G980" i="12"/>
  <c r="F980" i="12"/>
  <c r="G979" i="12"/>
  <c r="F979" i="12"/>
  <c r="G978" i="12"/>
  <c r="F978" i="12"/>
  <c r="G977" i="12"/>
  <c r="F977" i="12"/>
  <c r="G976" i="12"/>
  <c r="F976" i="12"/>
  <c r="G975" i="12"/>
  <c r="F975" i="12"/>
  <c r="G974" i="12"/>
  <c r="F974" i="12"/>
  <c r="G973" i="12"/>
  <c r="F973" i="12"/>
  <c r="G972" i="12"/>
  <c r="F972" i="12"/>
  <c r="G971" i="12"/>
  <c r="F971" i="12"/>
  <c r="G970" i="12"/>
  <c r="F970" i="12"/>
  <c r="G969" i="12"/>
  <c r="F969" i="12"/>
  <c r="G968" i="12"/>
  <c r="F968" i="12"/>
  <c r="G967" i="12"/>
  <c r="F967" i="12"/>
  <c r="G966" i="12"/>
  <c r="F966" i="12"/>
  <c r="G965" i="12"/>
  <c r="F965" i="12"/>
  <c r="G964" i="12"/>
  <c r="F964" i="12"/>
  <c r="G963" i="12"/>
  <c r="F963" i="12"/>
  <c r="G962" i="12"/>
  <c r="F962" i="12"/>
  <c r="G961" i="12"/>
  <c r="F961" i="12"/>
  <c r="G960" i="12"/>
  <c r="F960" i="12"/>
  <c r="G959" i="12"/>
  <c r="F959" i="12"/>
  <c r="G958" i="12"/>
  <c r="F958" i="12"/>
  <c r="G957" i="12"/>
  <c r="F957" i="12"/>
  <c r="G956" i="12"/>
  <c r="F956" i="12"/>
  <c r="G955" i="12"/>
  <c r="F955" i="12"/>
  <c r="G954" i="12"/>
  <c r="F954" i="12"/>
  <c r="G953" i="12"/>
  <c r="F953" i="12"/>
  <c r="G952" i="12"/>
  <c r="F952" i="12"/>
  <c r="G951" i="12"/>
  <c r="F951" i="12"/>
  <c r="G950" i="12"/>
  <c r="F950" i="12"/>
  <c r="G949" i="12"/>
  <c r="F949" i="12"/>
  <c r="G948" i="12"/>
  <c r="F948" i="12"/>
  <c r="G947" i="12"/>
  <c r="F947" i="12"/>
  <c r="G946" i="12"/>
  <c r="F946" i="12"/>
  <c r="G945" i="12"/>
  <c r="F945" i="12"/>
  <c r="G944" i="12"/>
  <c r="F944" i="12"/>
  <c r="G943" i="12"/>
  <c r="F943" i="12"/>
  <c r="G942" i="12"/>
  <c r="F942" i="12"/>
  <c r="G941" i="12"/>
  <c r="F941" i="12"/>
  <c r="G940" i="12"/>
  <c r="F940" i="12"/>
  <c r="G939" i="12"/>
  <c r="F939" i="12"/>
  <c r="G938" i="12"/>
  <c r="F938" i="12"/>
  <c r="G937" i="12"/>
  <c r="F937" i="12"/>
  <c r="G936" i="12"/>
  <c r="F936" i="12"/>
  <c r="G935" i="12"/>
  <c r="F935" i="12"/>
  <c r="G934" i="12"/>
  <c r="F934" i="12"/>
  <c r="G933" i="12"/>
  <c r="F933" i="12"/>
  <c r="G932" i="12"/>
  <c r="F932" i="12"/>
  <c r="G931" i="12"/>
  <c r="F931" i="12"/>
  <c r="G930" i="12"/>
  <c r="F930" i="12"/>
  <c r="G929" i="12"/>
  <c r="F929" i="12"/>
  <c r="G928" i="12"/>
  <c r="F928" i="12"/>
  <c r="G927" i="12"/>
  <c r="F927" i="12"/>
  <c r="G926" i="12"/>
  <c r="F926" i="12"/>
  <c r="G925" i="12"/>
  <c r="F925" i="12"/>
  <c r="G924" i="12"/>
  <c r="F924" i="12"/>
  <c r="G923" i="12"/>
  <c r="F923" i="12"/>
  <c r="G922" i="12"/>
  <c r="F922" i="12"/>
  <c r="G921" i="12"/>
  <c r="F921" i="12"/>
  <c r="G920" i="12"/>
  <c r="F920" i="12"/>
  <c r="G919" i="12"/>
  <c r="F919" i="12"/>
  <c r="G918" i="12"/>
  <c r="F918" i="12"/>
  <c r="G917" i="12"/>
  <c r="F917" i="12"/>
  <c r="G916" i="12"/>
  <c r="F916" i="12"/>
  <c r="G915" i="12"/>
  <c r="F915" i="12"/>
  <c r="G914" i="12"/>
  <c r="F914" i="12"/>
  <c r="G913" i="12"/>
  <c r="F913" i="12"/>
  <c r="G912" i="12"/>
  <c r="F912" i="12"/>
  <c r="G911" i="12"/>
  <c r="F911" i="12"/>
  <c r="G910" i="12"/>
  <c r="F910" i="12"/>
  <c r="G909" i="12"/>
  <c r="F909" i="12"/>
  <c r="G908" i="12"/>
  <c r="F908" i="12"/>
  <c r="G907" i="12"/>
  <c r="F907" i="12"/>
  <c r="G906" i="12"/>
  <c r="F906" i="12"/>
  <c r="G905" i="12"/>
  <c r="F905" i="12"/>
  <c r="G904" i="12"/>
  <c r="F904" i="12"/>
  <c r="G903" i="12"/>
  <c r="F903" i="12"/>
  <c r="G902" i="12"/>
  <c r="F902" i="12"/>
  <c r="G901" i="12"/>
  <c r="F901" i="12"/>
  <c r="G900" i="12"/>
  <c r="F900" i="12"/>
  <c r="G899" i="12"/>
  <c r="F899" i="12"/>
  <c r="G898" i="12"/>
  <c r="F898" i="12"/>
  <c r="G897" i="12"/>
  <c r="F897" i="12"/>
  <c r="G896" i="12"/>
  <c r="F896" i="12"/>
  <c r="G895" i="12"/>
  <c r="F895" i="12"/>
  <c r="G894" i="12"/>
  <c r="F894" i="12"/>
  <c r="G893" i="12"/>
  <c r="F893" i="12"/>
  <c r="G892" i="12"/>
  <c r="F892" i="12"/>
  <c r="G891" i="12"/>
  <c r="F891" i="12"/>
  <c r="G890" i="12"/>
  <c r="F890" i="12"/>
  <c r="G889" i="12"/>
  <c r="F889" i="12"/>
  <c r="G888" i="12"/>
  <c r="F888" i="12"/>
  <c r="G887" i="12"/>
  <c r="F887" i="12"/>
  <c r="G886" i="12"/>
  <c r="F886" i="12"/>
  <c r="G885" i="12"/>
  <c r="F885" i="12"/>
  <c r="G884" i="12"/>
  <c r="F884" i="12"/>
  <c r="G883" i="12"/>
  <c r="F883" i="12"/>
  <c r="G882" i="12"/>
  <c r="F882" i="12"/>
  <c r="G881" i="12"/>
  <c r="F881" i="12"/>
  <c r="G880" i="12"/>
  <c r="F880" i="12"/>
  <c r="G879" i="12"/>
  <c r="F879" i="12"/>
  <c r="G878" i="12"/>
  <c r="F878" i="12"/>
  <c r="G877" i="12"/>
  <c r="F877" i="12"/>
  <c r="G876" i="12"/>
  <c r="F876" i="12"/>
  <c r="G875" i="12"/>
  <c r="F875" i="12"/>
  <c r="G874" i="12"/>
  <c r="F874" i="12"/>
  <c r="G873" i="12"/>
  <c r="F873" i="12"/>
  <c r="G872" i="12"/>
  <c r="F872" i="12"/>
  <c r="G871" i="12"/>
  <c r="F871" i="12"/>
  <c r="G870" i="12"/>
  <c r="F870" i="12"/>
  <c r="G869" i="12"/>
  <c r="F869" i="12"/>
  <c r="G868" i="12"/>
  <c r="F868" i="12"/>
  <c r="G867" i="12"/>
  <c r="F867" i="12"/>
  <c r="G866" i="12"/>
  <c r="F866" i="12"/>
  <c r="G865" i="12"/>
  <c r="F865" i="12"/>
  <c r="G864" i="12"/>
  <c r="F864" i="12"/>
  <c r="G863" i="12"/>
  <c r="F863" i="12"/>
  <c r="G862" i="12"/>
  <c r="F862" i="12"/>
  <c r="G861" i="12"/>
  <c r="F861" i="12"/>
  <c r="G860" i="12"/>
  <c r="F860" i="12"/>
  <c r="G859" i="12"/>
  <c r="F859" i="12"/>
  <c r="G858" i="12"/>
  <c r="F858" i="12"/>
  <c r="G857" i="12"/>
  <c r="F857" i="12"/>
  <c r="G856" i="12"/>
  <c r="F856" i="12"/>
  <c r="G855" i="12"/>
  <c r="F855" i="12"/>
  <c r="G854" i="12"/>
  <c r="F854" i="12"/>
  <c r="G853" i="12"/>
  <c r="F853" i="12"/>
  <c r="G852" i="12"/>
  <c r="F852" i="12"/>
  <c r="G851" i="12"/>
  <c r="F851" i="12"/>
  <c r="G850" i="12"/>
  <c r="F850" i="12"/>
  <c r="G849" i="12"/>
  <c r="F849" i="12"/>
  <c r="G848" i="12"/>
  <c r="F848" i="12"/>
  <c r="G847" i="12"/>
  <c r="F847" i="12"/>
  <c r="G846" i="12"/>
  <c r="F846" i="12"/>
  <c r="G845" i="12"/>
  <c r="F845" i="12"/>
  <c r="G844" i="12"/>
  <c r="F844" i="12"/>
  <c r="G843" i="12"/>
  <c r="F843" i="12"/>
  <c r="G842" i="12"/>
  <c r="F842" i="12"/>
  <c r="G841" i="12"/>
  <c r="F841" i="12"/>
  <c r="G840" i="12"/>
  <c r="F840" i="12"/>
  <c r="G839" i="12"/>
  <c r="F839" i="12"/>
  <c r="G838" i="12"/>
  <c r="F838" i="12"/>
  <c r="G837" i="12"/>
  <c r="F837" i="12"/>
  <c r="G836" i="12"/>
  <c r="F836" i="12"/>
  <c r="G835" i="12"/>
  <c r="F835" i="12"/>
  <c r="G834" i="12"/>
  <c r="F834" i="12"/>
  <c r="G833" i="12"/>
  <c r="F833" i="12"/>
  <c r="G832" i="12"/>
  <c r="F832" i="12"/>
  <c r="G831" i="12"/>
  <c r="F831" i="12"/>
  <c r="G830" i="12"/>
  <c r="F830" i="12"/>
  <c r="G829" i="12"/>
  <c r="F829" i="12"/>
  <c r="G828" i="12"/>
  <c r="F828" i="12"/>
  <c r="G827" i="12"/>
  <c r="F827" i="12"/>
  <c r="G826" i="12"/>
  <c r="F826" i="12"/>
  <c r="G825" i="12"/>
  <c r="F825" i="12"/>
  <c r="G824" i="12"/>
  <c r="F824" i="12"/>
  <c r="G823" i="12"/>
  <c r="F823" i="12"/>
  <c r="G822" i="12"/>
  <c r="F822" i="12"/>
  <c r="G821" i="12"/>
  <c r="F821" i="12"/>
  <c r="G820" i="12"/>
  <c r="F820" i="12"/>
  <c r="G819" i="12"/>
  <c r="F819" i="12"/>
  <c r="G818" i="12"/>
  <c r="F818" i="12"/>
  <c r="G817" i="12"/>
  <c r="F817" i="12"/>
  <c r="G816" i="12"/>
  <c r="F816" i="12"/>
  <c r="G815" i="12"/>
  <c r="F815" i="12"/>
  <c r="G814" i="12"/>
  <c r="F814" i="12"/>
  <c r="G813" i="12"/>
  <c r="F813" i="12"/>
  <c r="G812" i="12"/>
  <c r="F812" i="12"/>
  <c r="G811" i="12"/>
  <c r="F811" i="12"/>
  <c r="G810" i="12"/>
  <c r="F810" i="12"/>
  <c r="G809" i="12"/>
  <c r="F809" i="12"/>
  <c r="G808" i="12"/>
  <c r="F808" i="12"/>
  <c r="G807" i="12"/>
  <c r="F807" i="12"/>
  <c r="G806" i="12"/>
  <c r="F806" i="12"/>
  <c r="G805" i="12"/>
  <c r="F805" i="12"/>
  <c r="G804" i="12"/>
  <c r="F804" i="12"/>
  <c r="G803" i="12"/>
  <c r="F803" i="12"/>
  <c r="G802" i="12"/>
  <c r="F802" i="12"/>
  <c r="G801" i="12"/>
  <c r="F801" i="12"/>
  <c r="G800" i="12"/>
  <c r="F800" i="12"/>
  <c r="G799" i="12"/>
  <c r="F799" i="12"/>
  <c r="G798" i="12"/>
  <c r="F798" i="12"/>
  <c r="G797" i="12"/>
  <c r="F797" i="12"/>
  <c r="G796" i="12"/>
  <c r="F796" i="12"/>
  <c r="G795" i="12"/>
  <c r="F795" i="12"/>
  <c r="G794" i="12"/>
  <c r="F794" i="12"/>
  <c r="G793" i="12"/>
  <c r="F793" i="12"/>
  <c r="G792" i="12"/>
  <c r="F792" i="12"/>
  <c r="G791" i="12"/>
  <c r="F791" i="12"/>
  <c r="G790" i="12"/>
  <c r="F790" i="12"/>
  <c r="G789" i="12"/>
  <c r="F789" i="12"/>
  <c r="G788" i="12"/>
  <c r="F788" i="12"/>
  <c r="G787" i="12"/>
  <c r="F787" i="12"/>
  <c r="G786" i="12"/>
  <c r="F786" i="12"/>
  <c r="G785" i="12"/>
  <c r="F785" i="12"/>
  <c r="G784" i="12"/>
  <c r="F784" i="12"/>
  <c r="G783" i="12"/>
  <c r="F783" i="12"/>
  <c r="G782" i="12"/>
  <c r="F782" i="12"/>
  <c r="G781" i="12"/>
  <c r="F781" i="12"/>
  <c r="G780" i="12"/>
  <c r="F780" i="12"/>
  <c r="G779" i="12"/>
  <c r="F779" i="12"/>
  <c r="G778" i="12"/>
  <c r="F778" i="12"/>
  <c r="G777" i="12"/>
  <c r="F777" i="12"/>
  <c r="G776" i="12"/>
  <c r="F776" i="12"/>
  <c r="G775" i="12"/>
  <c r="F775" i="12"/>
  <c r="G774" i="12"/>
  <c r="F774" i="12"/>
  <c r="G773" i="12"/>
  <c r="F773" i="12"/>
  <c r="G772" i="12"/>
  <c r="F772" i="12"/>
  <c r="G771" i="12"/>
  <c r="F771" i="12"/>
  <c r="G770" i="12"/>
  <c r="F770" i="12"/>
  <c r="G769" i="12"/>
  <c r="F769" i="12"/>
  <c r="G768" i="12"/>
  <c r="F768" i="12"/>
  <c r="G767" i="12"/>
  <c r="F767" i="12"/>
  <c r="G766" i="12"/>
  <c r="F766" i="12"/>
  <c r="G765" i="12"/>
  <c r="F765" i="12"/>
  <c r="G764" i="12"/>
  <c r="F764" i="12"/>
  <c r="G763" i="12"/>
  <c r="F763" i="12"/>
  <c r="G762" i="12"/>
  <c r="F762" i="12"/>
  <c r="G761" i="12"/>
  <c r="F761" i="12"/>
  <c r="G760" i="12"/>
  <c r="F760" i="12"/>
  <c r="G759" i="12"/>
  <c r="F759" i="12"/>
  <c r="G758" i="12"/>
  <c r="F758" i="12"/>
  <c r="G757" i="12"/>
  <c r="F757" i="12"/>
  <c r="G756" i="12"/>
  <c r="F756" i="12"/>
  <c r="G755" i="12"/>
  <c r="F755" i="12"/>
  <c r="G754" i="12"/>
  <c r="F754" i="12"/>
  <c r="G753" i="12"/>
  <c r="F753" i="12"/>
  <c r="G752" i="12"/>
  <c r="F752" i="12"/>
  <c r="G751" i="12"/>
  <c r="F751" i="12"/>
  <c r="G750" i="12"/>
  <c r="F750" i="12"/>
  <c r="G749" i="12"/>
  <c r="F749" i="12"/>
  <c r="G748" i="12"/>
  <c r="F748" i="12"/>
  <c r="G747" i="12"/>
  <c r="F747" i="12"/>
  <c r="G746" i="12"/>
  <c r="F746" i="12"/>
  <c r="G745" i="12"/>
  <c r="F745" i="12"/>
  <c r="G744" i="12"/>
  <c r="F744" i="12"/>
  <c r="G743" i="12"/>
  <c r="F743" i="12"/>
  <c r="G742" i="12"/>
  <c r="F742" i="12"/>
  <c r="G741" i="12"/>
  <c r="F741" i="12"/>
  <c r="G740" i="12"/>
  <c r="F740" i="12"/>
  <c r="G739" i="12"/>
  <c r="F739" i="12"/>
  <c r="G738" i="12"/>
  <c r="F738" i="12"/>
  <c r="G737" i="12"/>
  <c r="F737" i="12"/>
  <c r="G736" i="12"/>
  <c r="F736" i="12"/>
  <c r="G735" i="12"/>
  <c r="F735" i="12"/>
  <c r="G734" i="12"/>
  <c r="F734" i="12"/>
  <c r="G733" i="12"/>
  <c r="F733" i="12"/>
  <c r="G732" i="12"/>
  <c r="F732" i="12"/>
  <c r="G731" i="12"/>
  <c r="F731" i="12"/>
  <c r="G730" i="12"/>
  <c r="F730" i="12"/>
  <c r="G729" i="12"/>
  <c r="F729" i="12"/>
  <c r="G728" i="12"/>
  <c r="F728" i="12"/>
  <c r="G727" i="12"/>
  <c r="F727" i="12"/>
  <c r="G726" i="12"/>
  <c r="F726" i="12"/>
  <c r="G725" i="12"/>
  <c r="F725" i="12"/>
  <c r="G724" i="12"/>
  <c r="F724" i="12"/>
  <c r="G723" i="12"/>
  <c r="F723" i="12"/>
  <c r="G722" i="12"/>
  <c r="F722" i="12"/>
  <c r="G721" i="12"/>
  <c r="F721" i="12"/>
  <c r="G720" i="12"/>
  <c r="F720" i="12"/>
  <c r="G719" i="12"/>
  <c r="F719" i="12"/>
  <c r="G718" i="12"/>
  <c r="F718" i="12"/>
  <c r="G717" i="12"/>
  <c r="F717" i="12"/>
  <c r="G716" i="12"/>
  <c r="F716" i="12"/>
  <c r="G715" i="12"/>
  <c r="F715" i="12"/>
  <c r="G714" i="12"/>
  <c r="F714" i="12"/>
  <c r="G713" i="12"/>
  <c r="F713" i="12"/>
  <c r="G712" i="12"/>
  <c r="F712" i="12"/>
  <c r="G711" i="12"/>
  <c r="F711" i="12"/>
  <c r="G710" i="12"/>
  <c r="F710" i="12"/>
  <c r="G709" i="12"/>
  <c r="F709" i="12"/>
  <c r="G708" i="12"/>
  <c r="F708" i="12"/>
  <c r="G707" i="12"/>
  <c r="F707" i="12"/>
  <c r="G706" i="12"/>
  <c r="F706" i="12"/>
  <c r="G705" i="12"/>
  <c r="F705" i="12"/>
  <c r="G704" i="12"/>
  <c r="F704" i="12"/>
  <c r="G703" i="12"/>
  <c r="F703" i="12"/>
  <c r="G702" i="12"/>
  <c r="F702" i="12"/>
  <c r="G701" i="12"/>
  <c r="F701" i="12"/>
  <c r="G700" i="12"/>
  <c r="F700" i="12"/>
  <c r="G699" i="12"/>
  <c r="F699" i="12"/>
  <c r="G698" i="12"/>
  <c r="F698" i="12"/>
  <c r="G697" i="12"/>
  <c r="F697" i="12"/>
  <c r="G696" i="12"/>
  <c r="F696" i="12"/>
  <c r="G695" i="12"/>
  <c r="F695" i="12"/>
  <c r="G694" i="12"/>
  <c r="F694" i="12"/>
  <c r="G693" i="12"/>
  <c r="F693" i="12"/>
  <c r="G692" i="12"/>
  <c r="F692" i="12"/>
  <c r="G691" i="12"/>
  <c r="F691" i="12"/>
  <c r="G690" i="12"/>
  <c r="F690" i="12"/>
  <c r="G689" i="12"/>
  <c r="F689" i="12"/>
  <c r="G688" i="12"/>
  <c r="F688" i="12"/>
  <c r="G687" i="12"/>
  <c r="F687" i="12"/>
  <c r="G686" i="12"/>
  <c r="F686" i="12"/>
  <c r="G685" i="12"/>
  <c r="F685" i="12"/>
  <c r="G684" i="12"/>
  <c r="F684" i="12"/>
  <c r="G683" i="12"/>
  <c r="F683" i="12"/>
  <c r="G682" i="12"/>
  <c r="F682" i="12"/>
  <c r="G681" i="12"/>
  <c r="F681" i="12"/>
  <c r="G680" i="12"/>
  <c r="F680" i="12"/>
  <c r="G679" i="12"/>
  <c r="F679" i="12"/>
  <c r="G678" i="12"/>
  <c r="F678" i="12"/>
  <c r="G677" i="12"/>
  <c r="F677" i="12"/>
  <c r="G676" i="12"/>
  <c r="F676" i="12"/>
  <c r="G675" i="12"/>
  <c r="F675" i="12"/>
  <c r="G674" i="12"/>
  <c r="F674" i="12"/>
  <c r="G673" i="12"/>
  <c r="F673" i="12"/>
  <c r="G672" i="12"/>
  <c r="F672" i="12"/>
  <c r="G671" i="12"/>
  <c r="F671" i="12"/>
  <c r="G670" i="12"/>
  <c r="F670" i="12"/>
  <c r="G669" i="12"/>
  <c r="F669" i="12"/>
  <c r="G668" i="12"/>
  <c r="F668" i="12"/>
  <c r="G667" i="12"/>
  <c r="F667" i="12"/>
  <c r="G666" i="12"/>
  <c r="F666" i="12"/>
  <c r="G665" i="12"/>
  <c r="F665" i="12"/>
  <c r="G664" i="12"/>
  <c r="F664" i="12"/>
  <c r="G663" i="12"/>
  <c r="F663" i="12"/>
  <c r="G662" i="12"/>
  <c r="F662" i="12"/>
  <c r="G661" i="12"/>
  <c r="F661" i="12"/>
  <c r="G660" i="12"/>
  <c r="F660" i="12"/>
  <c r="G659" i="12"/>
  <c r="F659" i="12"/>
  <c r="G658" i="12"/>
  <c r="F658" i="12"/>
  <c r="G657" i="12"/>
  <c r="F657" i="12"/>
  <c r="G656" i="12"/>
  <c r="F656" i="12"/>
  <c r="G655" i="12"/>
  <c r="F655" i="12"/>
  <c r="G654" i="12"/>
  <c r="F654" i="12"/>
  <c r="G653" i="12"/>
  <c r="F653" i="12"/>
  <c r="G652" i="12"/>
  <c r="F652" i="12"/>
  <c r="G651" i="12"/>
  <c r="F651" i="12"/>
  <c r="G650" i="12"/>
  <c r="F650" i="12"/>
  <c r="G649" i="12"/>
  <c r="F649" i="12"/>
  <c r="G648" i="12"/>
  <c r="F648" i="12"/>
  <c r="G647" i="12"/>
  <c r="F647" i="12"/>
  <c r="G646" i="12"/>
  <c r="F646" i="12"/>
  <c r="G645" i="12"/>
  <c r="F645" i="12"/>
  <c r="G644" i="12"/>
  <c r="F644" i="12"/>
  <c r="G643" i="12"/>
  <c r="F643" i="12"/>
  <c r="G642" i="12"/>
  <c r="F642" i="12"/>
  <c r="G641" i="12"/>
  <c r="F641" i="12"/>
  <c r="G640" i="12"/>
  <c r="F640" i="12"/>
  <c r="G639" i="12"/>
  <c r="F639" i="12"/>
  <c r="G638" i="12"/>
  <c r="F638" i="12"/>
  <c r="G637" i="12"/>
  <c r="F637" i="12"/>
  <c r="G636" i="12"/>
  <c r="F636" i="12"/>
  <c r="G635" i="12"/>
  <c r="F635" i="12"/>
  <c r="G634" i="12"/>
  <c r="F634" i="12"/>
  <c r="G633" i="12"/>
  <c r="F633" i="12"/>
  <c r="G632" i="12"/>
  <c r="F632" i="12"/>
  <c r="G631" i="12"/>
  <c r="F631" i="12"/>
  <c r="G630" i="12"/>
  <c r="F630" i="12"/>
  <c r="G629" i="12"/>
  <c r="F629" i="12"/>
  <c r="G628" i="12"/>
  <c r="F628" i="12"/>
  <c r="G627" i="12"/>
  <c r="F627" i="12"/>
  <c r="G626" i="12"/>
  <c r="F626" i="12"/>
  <c r="G625" i="12"/>
  <c r="F625" i="12"/>
  <c r="G624" i="12"/>
  <c r="F624" i="12"/>
  <c r="G623" i="12"/>
  <c r="F623" i="12"/>
  <c r="G622" i="12"/>
  <c r="F622" i="12"/>
  <c r="G621" i="12"/>
  <c r="F621" i="12"/>
  <c r="G620" i="12"/>
  <c r="F620" i="12"/>
  <c r="G619" i="12"/>
  <c r="F619" i="12"/>
  <c r="G618" i="12"/>
  <c r="F618" i="12"/>
  <c r="G617" i="12"/>
  <c r="F617" i="12"/>
  <c r="G616" i="12"/>
  <c r="F616" i="12"/>
  <c r="G615" i="12"/>
  <c r="F615" i="12"/>
  <c r="G614" i="12"/>
  <c r="F614" i="12"/>
  <c r="G613" i="12"/>
  <c r="F613" i="12"/>
  <c r="G612" i="12"/>
  <c r="F612" i="12"/>
  <c r="G611" i="12"/>
  <c r="F611" i="12"/>
  <c r="G610" i="12"/>
  <c r="F610" i="12"/>
  <c r="G609" i="12"/>
  <c r="F609" i="12"/>
  <c r="G608" i="12"/>
  <c r="F608" i="12"/>
  <c r="G607" i="12"/>
  <c r="F607" i="12"/>
  <c r="G606" i="12"/>
  <c r="F606" i="12"/>
  <c r="G605" i="12"/>
  <c r="F605" i="12"/>
  <c r="G604" i="12"/>
  <c r="F604" i="12"/>
  <c r="G603" i="12"/>
  <c r="F603" i="12"/>
  <c r="G602" i="12"/>
  <c r="F602" i="12"/>
  <c r="G601" i="12"/>
  <c r="F601" i="12"/>
  <c r="G600" i="12"/>
  <c r="F600" i="12"/>
  <c r="G599" i="12"/>
  <c r="F599" i="12"/>
  <c r="G598" i="12"/>
  <c r="F598" i="12"/>
  <c r="G597" i="12"/>
  <c r="F597" i="12"/>
  <c r="G596" i="12"/>
  <c r="F596" i="12"/>
  <c r="G595" i="12"/>
  <c r="F595" i="12"/>
  <c r="G594" i="12"/>
  <c r="F594" i="12"/>
  <c r="G593" i="12"/>
  <c r="F593" i="12"/>
  <c r="G592" i="12"/>
  <c r="F592" i="12"/>
  <c r="G591" i="12"/>
  <c r="F591" i="12"/>
  <c r="G590" i="12"/>
  <c r="F590" i="12"/>
  <c r="G589" i="12"/>
  <c r="F589" i="12"/>
  <c r="G588" i="12"/>
  <c r="F588" i="12"/>
  <c r="G587" i="12"/>
  <c r="F587" i="12"/>
  <c r="G586" i="12"/>
  <c r="F586" i="12"/>
  <c r="G585" i="12"/>
  <c r="F585" i="12"/>
  <c r="G584" i="12"/>
  <c r="F584" i="12"/>
  <c r="G583" i="12"/>
  <c r="F583" i="12"/>
  <c r="G582" i="12"/>
  <c r="F582" i="12"/>
  <c r="G581" i="12"/>
  <c r="F581" i="12"/>
  <c r="G580" i="12"/>
  <c r="F580" i="12"/>
  <c r="G579" i="12"/>
  <c r="F579" i="12"/>
  <c r="G578" i="12"/>
  <c r="F578" i="12"/>
  <c r="G577" i="12"/>
  <c r="F577" i="12"/>
  <c r="G576" i="12"/>
  <c r="F576" i="12"/>
  <c r="G575" i="12"/>
  <c r="F575" i="12"/>
  <c r="G574" i="12"/>
  <c r="F574" i="12"/>
  <c r="G573" i="12"/>
  <c r="F573" i="12"/>
  <c r="G572" i="12"/>
  <c r="F572" i="12"/>
  <c r="G571" i="12"/>
  <c r="F571" i="12"/>
  <c r="G570" i="12"/>
  <c r="F570" i="12"/>
  <c r="G569" i="12"/>
  <c r="F569" i="12"/>
  <c r="G568" i="12"/>
  <c r="F568" i="12"/>
  <c r="G567" i="12"/>
  <c r="F567" i="12"/>
  <c r="G566" i="12"/>
  <c r="F566" i="12"/>
  <c r="G565" i="12"/>
  <c r="F565" i="12"/>
  <c r="G564" i="12"/>
  <c r="F564" i="12"/>
  <c r="G563" i="12"/>
  <c r="F563" i="12"/>
  <c r="G562" i="12"/>
  <c r="F562" i="12"/>
  <c r="G561" i="12"/>
  <c r="F561" i="12"/>
  <c r="G560" i="12"/>
  <c r="F560" i="12"/>
  <c r="G559" i="12"/>
  <c r="F559" i="12"/>
  <c r="G558" i="12"/>
  <c r="F558" i="12"/>
  <c r="G557" i="12"/>
  <c r="F557" i="12"/>
  <c r="G556" i="12"/>
  <c r="F556" i="12"/>
  <c r="G555" i="12"/>
  <c r="F555" i="12"/>
  <c r="G554" i="12"/>
  <c r="F554" i="12"/>
  <c r="G553" i="12"/>
  <c r="F553" i="12"/>
  <c r="G552" i="12"/>
  <c r="F552" i="12"/>
  <c r="G551" i="12"/>
  <c r="F551" i="12"/>
  <c r="G550" i="12"/>
  <c r="F550" i="12"/>
  <c r="G549" i="12"/>
  <c r="F549" i="12"/>
  <c r="G548" i="12"/>
  <c r="F548" i="12"/>
  <c r="G547" i="12"/>
  <c r="F547" i="12"/>
  <c r="G546" i="12"/>
  <c r="F546" i="12"/>
  <c r="G545" i="12"/>
  <c r="F545" i="12"/>
  <c r="G544" i="12"/>
  <c r="F544" i="12"/>
  <c r="G543" i="12"/>
  <c r="F543" i="12"/>
  <c r="G542" i="12"/>
  <c r="F542" i="12"/>
  <c r="G541" i="12"/>
  <c r="F541" i="12"/>
  <c r="G540" i="12"/>
  <c r="F540" i="12"/>
  <c r="G539" i="12"/>
  <c r="F539" i="12"/>
  <c r="G538" i="12"/>
  <c r="F538" i="12"/>
  <c r="G537" i="12"/>
  <c r="F537" i="12"/>
  <c r="G536" i="12"/>
  <c r="F536" i="12"/>
  <c r="G535" i="12"/>
  <c r="F535" i="12"/>
  <c r="G534" i="12"/>
  <c r="F534" i="12"/>
  <c r="G533" i="12"/>
  <c r="F533" i="12"/>
  <c r="G532" i="12"/>
  <c r="F532" i="12"/>
  <c r="G531" i="12"/>
  <c r="F531" i="12"/>
  <c r="G530" i="12"/>
  <c r="F530" i="12"/>
  <c r="G529" i="12"/>
  <c r="F529" i="12"/>
  <c r="G528" i="12"/>
  <c r="F528" i="12"/>
  <c r="G527" i="12"/>
  <c r="F527" i="12"/>
  <c r="G526" i="12"/>
  <c r="F526" i="12"/>
  <c r="G525" i="12"/>
  <c r="F525" i="12"/>
  <c r="G524" i="12"/>
  <c r="F524" i="12"/>
  <c r="G523" i="12"/>
  <c r="F523" i="12"/>
  <c r="G522" i="12"/>
  <c r="F522" i="12"/>
  <c r="G521" i="12"/>
  <c r="F521" i="12"/>
  <c r="G520" i="12"/>
  <c r="F520" i="12"/>
  <c r="G519" i="12"/>
  <c r="F519" i="12"/>
  <c r="G518" i="12"/>
  <c r="F518" i="12"/>
  <c r="G517" i="12"/>
  <c r="F517" i="12"/>
  <c r="G516" i="12"/>
  <c r="F516" i="12"/>
  <c r="G515" i="12"/>
  <c r="F515" i="12"/>
  <c r="G514" i="12"/>
  <c r="F514" i="12"/>
  <c r="G513" i="12"/>
  <c r="F513" i="12"/>
  <c r="G512" i="12"/>
  <c r="F512" i="12"/>
  <c r="G511" i="12"/>
  <c r="F511" i="12"/>
  <c r="G510" i="12"/>
  <c r="F510" i="12"/>
  <c r="G509" i="12"/>
  <c r="F509" i="12"/>
  <c r="G508" i="12"/>
  <c r="F508" i="12"/>
  <c r="G507" i="12"/>
  <c r="F507" i="12"/>
  <c r="G506" i="12"/>
  <c r="F506" i="12"/>
  <c r="G505" i="12"/>
  <c r="F505" i="12"/>
  <c r="G504" i="12"/>
  <c r="F504" i="12"/>
  <c r="G503" i="12"/>
  <c r="F503" i="12"/>
  <c r="G502" i="12"/>
  <c r="F502" i="12"/>
  <c r="G501" i="12"/>
  <c r="F501" i="12"/>
  <c r="G500" i="12"/>
  <c r="F500" i="12"/>
  <c r="G499" i="12"/>
  <c r="F499" i="12"/>
  <c r="G498" i="12"/>
  <c r="F498" i="12"/>
  <c r="G497" i="12"/>
  <c r="F497" i="12"/>
  <c r="G496" i="12"/>
  <c r="F496" i="12"/>
  <c r="G495" i="12"/>
  <c r="F495" i="12"/>
  <c r="G494" i="12"/>
  <c r="F494" i="12"/>
  <c r="G493" i="12"/>
  <c r="F493" i="12"/>
  <c r="G492" i="12"/>
  <c r="F492" i="12"/>
  <c r="G491" i="12"/>
  <c r="F491" i="12"/>
  <c r="G490" i="12"/>
  <c r="F490" i="12"/>
  <c r="G489" i="12"/>
  <c r="F489" i="12"/>
  <c r="G488" i="12"/>
  <c r="F488" i="12"/>
  <c r="G487" i="12"/>
  <c r="F487" i="12"/>
  <c r="G486" i="12"/>
  <c r="F486" i="12"/>
  <c r="G485" i="12"/>
  <c r="F485" i="12"/>
  <c r="G484" i="12"/>
  <c r="F484" i="12"/>
  <c r="G483" i="12"/>
  <c r="F483" i="12"/>
  <c r="G482" i="12"/>
  <c r="F482" i="12"/>
  <c r="G481" i="12"/>
  <c r="F481" i="12"/>
  <c r="G480" i="12"/>
  <c r="F480" i="12"/>
  <c r="G479" i="12"/>
  <c r="F479" i="12"/>
  <c r="G478" i="12"/>
  <c r="F478" i="12"/>
  <c r="G477" i="12"/>
  <c r="F477" i="12"/>
  <c r="G476" i="12"/>
  <c r="F476" i="12"/>
  <c r="G475" i="12"/>
  <c r="F475" i="12"/>
  <c r="G474" i="12"/>
  <c r="F474" i="12"/>
  <c r="G473" i="12"/>
  <c r="F473" i="12"/>
  <c r="G472" i="12"/>
  <c r="F472" i="12"/>
  <c r="G471" i="12"/>
  <c r="F471" i="12"/>
  <c r="G470" i="12"/>
  <c r="F470" i="12"/>
  <c r="G469" i="12"/>
  <c r="F469" i="12"/>
  <c r="G468" i="12"/>
  <c r="F468" i="12"/>
  <c r="G467" i="12"/>
  <c r="F467" i="12"/>
  <c r="G466" i="12"/>
  <c r="F466" i="12"/>
  <c r="G465" i="12"/>
  <c r="F465" i="12"/>
  <c r="G464" i="12"/>
  <c r="F464" i="12"/>
  <c r="G463" i="12"/>
  <c r="F463" i="12"/>
  <c r="G462" i="12"/>
  <c r="F462" i="12"/>
  <c r="G461" i="12"/>
  <c r="F461" i="12"/>
  <c r="G460" i="12"/>
  <c r="F460" i="12"/>
  <c r="G459" i="12"/>
  <c r="F459" i="12"/>
  <c r="G458" i="12"/>
  <c r="F458" i="12"/>
  <c r="G457" i="12"/>
  <c r="F457" i="12"/>
  <c r="G456" i="12"/>
  <c r="F456" i="12"/>
  <c r="G455" i="12"/>
  <c r="F455" i="12"/>
  <c r="G454" i="12"/>
  <c r="F454" i="12"/>
  <c r="G453" i="12"/>
  <c r="F453" i="12"/>
  <c r="G452" i="12"/>
  <c r="F452" i="12"/>
  <c r="G451" i="12"/>
  <c r="F451" i="12"/>
  <c r="G450" i="12"/>
  <c r="F450" i="12"/>
  <c r="G449" i="12"/>
  <c r="F449" i="12"/>
  <c r="G448" i="12"/>
  <c r="F448" i="12"/>
  <c r="G447" i="12"/>
  <c r="F447" i="12"/>
  <c r="G446" i="12"/>
  <c r="F446" i="12"/>
  <c r="G445" i="12"/>
  <c r="F445" i="12"/>
  <c r="G444" i="12"/>
  <c r="F444" i="12"/>
  <c r="G443" i="12"/>
  <c r="F443" i="12"/>
  <c r="G442" i="12"/>
  <c r="F442" i="12"/>
  <c r="G441" i="12"/>
  <c r="F441" i="12"/>
  <c r="G440" i="12"/>
  <c r="F440" i="12"/>
  <c r="G439" i="12"/>
  <c r="F439" i="12"/>
  <c r="G438" i="12"/>
  <c r="F438" i="12"/>
  <c r="G437" i="12"/>
  <c r="F437" i="12"/>
  <c r="G436" i="12"/>
  <c r="F436" i="12"/>
  <c r="G435" i="12"/>
  <c r="F435" i="12"/>
  <c r="G434" i="12"/>
  <c r="F434" i="12"/>
  <c r="G433" i="12"/>
  <c r="F433" i="12"/>
  <c r="G432" i="12"/>
  <c r="F432" i="12"/>
  <c r="G431" i="12"/>
  <c r="F431" i="12"/>
  <c r="G430" i="12"/>
  <c r="F430" i="12"/>
  <c r="G429" i="12"/>
  <c r="F429" i="12"/>
  <c r="G428" i="12"/>
  <c r="F428" i="12"/>
  <c r="G427" i="12"/>
  <c r="F427" i="12"/>
  <c r="G426" i="12"/>
  <c r="F426" i="12"/>
  <c r="G425" i="12"/>
  <c r="F425" i="12"/>
  <c r="G424" i="12"/>
  <c r="F424" i="12"/>
  <c r="G423" i="12"/>
  <c r="F423" i="12"/>
  <c r="G422" i="12"/>
  <c r="F422" i="12"/>
  <c r="G421" i="12"/>
  <c r="F421" i="12"/>
  <c r="G420" i="12"/>
  <c r="F420" i="12"/>
  <c r="G419" i="12"/>
  <c r="F419" i="12"/>
  <c r="G418" i="12"/>
  <c r="F418" i="12"/>
  <c r="G417" i="12"/>
  <c r="F417" i="12"/>
  <c r="G416" i="12"/>
  <c r="F416" i="12"/>
  <c r="G415" i="12"/>
  <c r="F415" i="12"/>
  <c r="G414" i="12"/>
  <c r="F414" i="12"/>
  <c r="G413" i="12"/>
  <c r="F413" i="12"/>
  <c r="G412" i="12"/>
  <c r="F412" i="12"/>
  <c r="G411" i="12"/>
  <c r="F411" i="12"/>
  <c r="G410" i="12"/>
  <c r="F410" i="12"/>
  <c r="G409" i="12"/>
  <c r="F409" i="12"/>
  <c r="G408" i="12"/>
  <c r="F408" i="12"/>
  <c r="G407" i="12"/>
  <c r="F407" i="12"/>
  <c r="G406" i="12"/>
  <c r="F406" i="12"/>
  <c r="G405" i="12"/>
  <c r="F405" i="12"/>
  <c r="G404" i="12"/>
  <c r="F404" i="12"/>
  <c r="G403" i="12"/>
  <c r="F403" i="12"/>
  <c r="G402" i="12"/>
  <c r="F402" i="12"/>
  <c r="G401" i="12"/>
  <c r="F401" i="12"/>
  <c r="G400" i="12"/>
  <c r="F400" i="12"/>
  <c r="G399" i="12"/>
  <c r="F399" i="12"/>
  <c r="G398" i="12"/>
  <c r="F398" i="12"/>
  <c r="G397" i="12"/>
  <c r="F397" i="12"/>
  <c r="G396" i="12"/>
  <c r="F396" i="12"/>
  <c r="G395" i="12"/>
  <c r="F395" i="12"/>
  <c r="G394" i="12"/>
  <c r="F394" i="12"/>
  <c r="G393" i="12"/>
  <c r="F393" i="12"/>
  <c r="G392" i="12"/>
  <c r="F392" i="12"/>
  <c r="G391" i="12"/>
  <c r="F391" i="12"/>
  <c r="G390" i="12"/>
  <c r="F390" i="12"/>
  <c r="G389" i="12"/>
  <c r="F389" i="12"/>
  <c r="G388" i="12"/>
  <c r="F388" i="12"/>
  <c r="G387" i="12"/>
  <c r="F387" i="12"/>
  <c r="G386" i="12"/>
  <c r="F386" i="12"/>
  <c r="G385" i="12"/>
  <c r="F385" i="12"/>
  <c r="G384" i="12"/>
  <c r="F384" i="12"/>
  <c r="G383" i="12"/>
  <c r="F383" i="12"/>
  <c r="G382" i="12"/>
  <c r="F382" i="12"/>
  <c r="G381" i="12"/>
  <c r="F381" i="12"/>
  <c r="G380" i="12"/>
  <c r="F380" i="12"/>
  <c r="G379" i="12"/>
  <c r="F379" i="12"/>
  <c r="G378" i="12"/>
  <c r="F378" i="12"/>
  <c r="G377" i="12"/>
  <c r="F377" i="12"/>
  <c r="G376" i="12"/>
  <c r="F376" i="12"/>
  <c r="G375" i="12"/>
  <c r="F375" i="12"/>
  <c r="G374" i="12"/>
  <c r="F374" i="12"/>
  <c r="G373" i="12"/>
  <c r="F373" i="12"/>
  <c r="G372" i="12"/>
  <c r="F372" i="12"/>
  <c r="G371" i="12"/>
  <c r="F371" i="12"/>
  <c r="G370" i="12"/>
  <c r="F370" i="12"/>
  <c r="G369" i="12"/>
  <c r="F369" i="12"/>
  <c r="G368" i="12"/>
  <c r="F368" i="12"/>
  <c r="G367" i="12"/>
  <c r="F367" i="12"/>
  <c r="G366" i="12"/>
  <c r="F366" i="12"/>
  <c r="G365" i="12"/>
  <c r="F365" i="12"/>
  <c r="G364" i="12"/>
  <c r="F364" i="12"/>
  <c r="G363" i="12"/>
  <c r="F363" i="12"/>
  <c r="G362" i="12"/>
  <c r="F362" i="12"/>
  <c r="G361" i="12"/>
  <c r="F361" i="12"/>
  <c r="G360" i="12"/>
  <c r="F360" i="12"/>
  <c r="G359" i="12"/>
  <c r="F359" i="12"/>
  <c r="G358" i="12"/>
  <c r="F358" i="12"/>
  <c r="G357" i="12"/>
  <c r="F357" i="12"/>
  <c r="G356" i="12"/>
  <c r="F356" i="12"/>
  <c r="G355" i="12"/>
  <c r="F355" i="12"/>
  <c r="G354" i="12"/>
  <c r="F354" i="12"/>
  <c r="G353" i="12"/>
  <c r="F353" i="12"/>
  <c r="G352" i="12"/>
  <c r="F352" i="12"/>
  <c r="G351" i="12"/>
  <c r="F351" i="12"/>
  <c r="G350" i="12"/>
  <c r="F350" i="12"/>
  <c r="G349" i="12"/>
  <c r="F349" i="12"/>
  <c r="G348" i="12"/>
  <c r="F348" i="12"/>
  <c r="G347" i="12"/>
  <c r="F347" i="12"/>
  <c r="G346" i="12"/>
  <c r="F346" i="12"/>
  <c r="G345" i="12"/>
  <c r="F345" i="12"/>
  <c r="G344" i="12"/>
  <c r="F344" i="12"/>
  <c r="G343" i="12"/>
  <c r="F343" i="12"/>
  <c r="G342" i="12"/>
  <c r="F342" i="12"/>
  <c r="G341" i="12"/>
  <c r="F341" i="12"/>
  <c r="G340" i="12"/>
  <c r="F340" i="12"/>
  <c r="G339" i="12"/>
  <c r="F339" i="12"/>
  <c r="G338" i="12"/>
  <c r="F338" i="12"/>
  <c r="G337" i="12"/>
  <c r="F337" i="12"/>
  <c r="G336" i="12"/>
  <c r="F336" i="12"/>
  <c r="G335" i="12"/>
  <c r="F335" i="12"/>
  <c r="G334" i="12"/>
  <c r="F334" i="12"/>
  <c r="G333" i="12"/>
  <c r="F333" i="12"/>
  <c r="G332" i="12"/>
  <c r="F332" i="12"/>
  <c r="G331" i="12"/>
  <c r="F331" i="12"/>
  <c r="G330" i="12"/>
  <c r="F330" i="12"/>
  <c r="G329" i="12"/>
  <c r="F329" i="12"/>
  <c r="G328" i="12"/>
  <c r="F328" i="12"/>
  <c r="G327" i="12"/>
  <c r="F327" i="12"/>
  <c r="G326" i="12"/>
  <c r="F326" i="12"/>
  <c r="G325" i="12"/>
  <c r="F325" i="12"/>
  <c r="G324" i="12"/>
  <c r="F324" i="12"/>
  <c r="G323" i="12"/>
  <c r="F323" i="12"/>
  <c r="G322" i="12"/>
  <c r="F322" i="12"/>
  <c r="G321" i="12"/>
  <c r="F321" i="12"/>
  <c r="G320" i="12"/>
  <c r="F320" i="12"/>
  <c r="G319" i="12"/>
  <c r="F319" i="12"/>
  <c r="G318" i="12"/>
  <c r="F318" i="12"/>
  <c r="G317" i="12"/>
  <c r="F317" i="12"/>
  <c r="G316" i="12"/>
  <c r="F316" i="12"/>
  <c r="G315" i="12"/>
  <c r="F315" i="12"/>
  <c r="G314" i="12"/>
  <c r="F314" i="12"/>
  <c r="G313" i="12"/>
  <c r="F313" i="12"/>
  <c r="G312" i="12"/>
  <c r="F312" i="12"/>
  <c r="G311" i="12"/>
  <c r="F311" i="12"/>
  <c r="G310" i="12"/>
  <c r="F310" i="12"/>
  <c r="G309" i="12"/>
  <c r="F309" i="12"/>
  <c r="G308" i="12"/>
  <c r="F308" i="12"/>
  <c r="G307" i="12"/>
  <c r="F307" i="12"/>
  <c r="G306" i="12"/>
  <c r="F306" i="12"/>
  <c r="G305" i="12"/>
  <c r="F305" i="12"/>
  <c r="G304" i="12"/>
  <c r="F304" i="12"/>
  <c r="G303" i="12"/>
  <c r="F303" i="12"/>
  <c r="G302" i="12"/>
  <c r="F302" i="12"/>
  <c r="G301" i="12"/>
  <c r="F301" i="12"/>
  <c r="G300" i="12"/>
  <c r="F300" i="12"/>
  <c r="G299" i="12"/>
  <c r="F299" i="12"/>
  <c r="G298" i="12"/>
  <c r="F298" i="12"/>
  <c r="G297" i="12"/>
  <c r="F297" i="12"/>
  <c r="G296" i="12"/>
  <c r="F296" i="12"/>
  <c r="G295" i="12"/>
  <c r="F295" i="12"/>
  <c r="G294" i="12"/>
  <c r="F294" i="12"/>
  <c r="G293" i="12"/>
  <c r="F293" i="12"/>
  <c r="G292" i="12"/>
  <c r="F292" i="12"/>
  <c r="G291" i="12"/>
  <c r="F291" i="12"/>
  <c r="G290" i="12"/>
  <c r="F290" i="12"/>
  <c r="G289" i="12"/>
  <c r="F289" i="12"/>
  <c r="G288" i="12"/>
  <c r="F288" i="12"/>
  <c r="G287" i="12"/>
  <c r="F287" i="12"/>
  <c r="G286" i="12"/>
  <c r="F286" i="12"/>
  <c r="G285" i="12"/>
  <c r="F285" i="12"/>
  <c r="G284" i="12"/>
  <c r="F284" i="12"/>
  <c r="G283" i="12"/>
  <c r="F283" i="12"/>
  <c r="G282" i="12"/>
  <c r="F282" i="12"/>
  <c r="G281" i="12"/>
  <c r="F281" i="12"/>
  <c r="G280" i="12"/>
  <c r="F280" i="12"/>
  <c r="G279" i="12"/>
  <c r="F279" i="12"/>
  <c r="G278" i="12"/>
  <c r="F278" i="12"/>
  <c r="G277" i="12"/>
  <c r="F277" i="12"/>
  <c r="G276" i="12"/>
  <c r="F276" i="12"/>
  <c r="G275" i="12"/>
  <c r="F275" i="12"/>
  <c r="G274" i="12"/>
  <c r="F274" i="12"/>
  <c r="G273" i="12"/>
  <c r="F273" i="12"/>
  <c r="G272" i="12"/>
  <c r="F272" i="12"/>
  <c r="G271" i="12"/>
  <c r="F271" i="12"/>
  <c r="G270" i="12"/>
  <c r="F270" i="12"/>
  <c r="G269" i="12"/>
  <c r="F269" i="12"/>
  <c r="G268" i="12"/>
  <c r="F268" i="12"/>
  <c r="G267" i="12"/>
  <c r="F267" i="12"/>
  <c r="G266" i="12"/>
  <c r="F266" i="12"/>
  <c r="G265" i="12"/>
  <c r="F265" i="12"/>
  <c r="G264" i="12"/>
  <c r="F264" i="12"/>
  <c r="G263" i="12"/>
  <c r="F263" i="12"/>
  <c r="G262" i="12"/>
  <c r="F262" i="12"/>
  <c r="G261" i="12"/>
  <c r="F261" i="12"/>
  <c r="G260" i="12"/>
  <c r="F260" i="12"/>
  <c r="G259" i="12"/>
  <c r="F259" i="12"/>
  <c r="G258" i="12"/>
  <c r="F258" i="12"/>
  <c r="G257" i="12"/>
  <c r="F257" i="12"/>
  <c r="G256" i="12"/>
  <c r="F256" i="12"/>
  <c r="G255" i="12"/>
  <c r="F255" i="12"/>
  <c r="G254" i="12"/>
  <c r="F254" i="12"/>
  <c r="G253" i="12"/>
  <c r="F253" i="12"/>
  <c r="G252" i="12"/>
  <c r="F252" i="12"/>
  <c r="G251" i="12"/>
  <c r="F251" i="12"/>
  <c r="G250" i="12"/>
  <c r="F250" i="12"/>
  <c r="G249" i="12"/>
  <c r="F249" i="12"/>
  <c r="G248" i="12"/>
  <c r="F248" i="12"/>
  <c r="G247" i="12"/>
  <c r="F247" i="12"/>
  <c r="G246" i="12"/>
  <c r="F246" i="12"/>
  <c r="G245" i="12"/>
  <c r="F245" i="12"/>
  <c r="G244" i="12"/>
  <c r="F244" i="12"/>
  <c r="G243" i="12"/>
  <c r="F243" i="12"/>
  <c r="G242" i="12"/>
  <c r="F242" i="12"/>
  <c r="G241" i="12"/>
  <c r="F241" i="12"/>
  <c r="G240" i="12"/>
  <c r="F240" i="12"/>
  <c r="G239" i="12"/>
  <c r="F239" i="12"/>
  <c r="G238" i="12"/>
  <c r="F238" i="12"/>
  <c r="G237" i="12"/>
  <c r="F237" i="12"/>
  <c r="G236" i="12"/>
  <c r="F236" i="12"/>
  <c r="G235" i="12"/>
  <c r="F235" i="12"/>
  <c r="G234" i="12"/>
  <c r="F234" i="12"/>
  <c r="G233" i="12"/>
  <c r="F233" i="12"/>
  <c r="G232" i="12"/>
  <c r="F232" i="12"/>
  <c r="G231" i="12"/>
  <c r="F231" i="12"/>
  <c r="G230" i="12"/>
  <c r="F230" i="12"/>
  <c r="G229" i="12"/>
  <c r="F229" i="12"/>
  <c r="G228" i="12"/>
  <c r="F228" i="12"/>
  <c r="G227" i="12"/>
  <c r="F227" i="12"/>
  <c r="G226" i="12"/>
  <c r="F226" i="12"/>
  <c r="G225" i="12"/>
  <c r="F225" i="12"/>
  <c r="G224" i="12"/>
  <c r="F224" i="12"/>
  <c r="G223" i="12"/>
  <c r="F223" i="12"/>
  <c r="G222" i="12"/>
  <c r="F222" i="12"/>
  <c r="G221" i="12"/>
  <c r="F221" i="12"/>
  <c r="G220" i="12"/>
  <c r="F220" i="12"/>
  <c r="G219" i="12"/>
  <c r="F219" i="12"/>
  <c r="G218" i="12"/>
  <c r="F218" i="12"/>
  <c r="G217" i="12"/>
  <c r="F217" i="12"/>
  <c r="G216" i="12"/>
  <c r="F216" i="12"/>
  <c r="G215" i="12"/>
  <c r="F215" i="12"/>
  <c r="G214" i="12"/>
  <c r="F214" i="12"/>
  <c r="G213" i="12"/>
  <c r="F213" i="12"/>
  <c r="G212" i="12"/>
  <c r="F212" i="12"/>
  <c r="G211" i="12"/>
  <c r="F211" i="12"/>
  <c r="G210" i="12"/>
  <c r="F210" i="12"/>
  <c r="G209" i="12"/>
  <c r="F209" i="12"/>
  <c r="G208" i="12"/>
  <c r="F208" i="12"/>
  <c r="G207" i="12"/>
  <c r="F207" i="12"/>
  <c r="G206" i="12"/>
  <c r="F206" i="12"/>
  <c r="G205" i="12"/>
  <c r="F205" i="12"/>
  <c r="G204" i="12"/>
  <c r="F204" i="12"/>
  <c r="G203" i="12"/>
  <c r="F203" i="12"/>
  <c r="G202" i="12"/>
  <c r="F202" i="12"/>
  <c r="G201" i="12"/>
  <c r="F201" i="12"/>
  <c r="G200" i="12"/>
  <c r="F200" i="12"/>
  <c r="G199" i="12"/>
  <c r="F199" i="12"/>
  <c r="G198" i="12"/>
  <c r="F198" i="12"/>
  <c r="G197" i="12"/>
  <c r="F197" i="12"/>
  <c r="G196" i="12"/>
  <c r="F196" i="12"/>
  <c r="G195" i="12"/>
  <c r="F195" i="12"/>
  <c r="G194" i="12"/>
  <c r="F194" i="12"/>
  <c r="G193" i="12"/>
  <c r="F193" i="12"/>
  <c r="G192" i="12"/>
  <c r="F192" i="12"/>
  <c r="G191" i="12"/>
  <c r="F191" i="12"/>
  <c r="G190" i="12"/>
  <c r="F190" i="12"/>
  <c r="G189" i="12"/>
  <c r="F189" i="12"/>
  <c r="G188" i="12"/>
  <c r="F188" i="12"/>
  <c r="G187" i="12"/>
  <c r="F187" i="12"/>
  <c r="G186" i="12"/>
  <c r="F186" i="12"/>
  <c r="G185" i="12"/>
  <c r="F185" i="12"/>
  <c r="G184" i="12"/>
  <c r="F184" i="12"/>
  <c r="G183" i="12"/>
  <c r="F183" i="12"/>
  <c r="G182" i="12"/>
  <c r="F182" i="12"/>
  <c r="G181" i="12"/>
  <c r="F181" i="12"/>
  <c r="G180" i="12"/>
  <c r="F180" i="12"/>
  <c r="G179" i="12"/>
  <c r="F179" i="12"/>
  <c r="G178" i="12"/>
  <c r="F178" i="12"/>
  <c r="G177" i="12"/>
  <c r="F177" i="12"/>
  <c r="G176" i="12"/>
  <c r="F176" i="12"/>
  <c r="G175" i="12"/>
  <c r="F175" i="12"/>
  <c r="G174" i="12"/>
  <c r="F174" i="12"/>
  <c r="G173" i="12"/>
  <c r="F173" i="12"/>
  <c r="G172" i="12"/>
  <c r="F172" i="12"/>
  <c r="G171" i="12"/>
  <c r="F171" i="12"/>
  <c r="G170" i="12"/>
  <c r="F170" i="12"/>
  <c r="G169" i="12"/>
  <c r="F169" i="12"/>
  <c r="G168" i="12"/>
  <c r="F168" i="12"/>
  <c r="G167" i="12"/>
  <c r="F167" i="12"/>
  <c r="G166" i="12"/>
  <c r="F166" i="12"/>
  <c r="G165" i="12"/>
  <c r="F165" i="12"/>
  <c r="G164" i="12"/>
  <c r="F164" i="12"/>
  <c r="G163" i="12"/>
  <c r="F163" i="12"/>
  <c r="G162" i="12"/>
  <c r="F162" i="12"/>
  <c r="G161" i="12"/>
  <c r="F161" i="12"/>
  <c r="G160" i="12"/>
  <c r="F160" i="12"/>
  <c r="G159" i="12"/>
  <c r="F159" i="12"/>
  <c r="G158" i="12"/>
  <c r="F158" i="12"/>
  <c r="G157" i="12"/>
  <c r="F157" i="12"/>
  <c r="G156" i="12"/>
  <c r="F156" i="12"/>
  <c r="G155" i="12"/>
  <c r="F155" i="12"/>
  <c r="G154" i="12"/>
  <c r="F154" i="12"/>
  <c r="G153" i="12"/>
  <c r="F153" i="12"/>
  <c r="G152" i="12"/>
  <c r="F152" i="12"/>
  <c r="G151" i="12"/>
  <c r="F151" i="12"/>
  <c r="G150" i="12"/>
  <c r="F150" i="12"/>
  <c r="G149" i="12"/>
  <c r="F149" i="12"/>
  <c r="G148" i="12"/>
  <c r="F148" i="12"/>
  <c r="G147" i="12"/>
  <c r="F147" i="12"/>
  <c r="G146" i="12"/>
  <c r="F146" i="12"/>
  <c r="G145" i="12"/>
  <c r="F145" i="12"/>
  <c r="G144" i="12"/>
  <c r="F144" i="12"/>
  <c r="G143" i="12"/>
  <c r="F143" i="12"/>
  <c r="G142" i="12"/>
  <c r="F142" i="12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4" i="12"/>
  <c r="F134" i="12"/>
  <c r="G133" i="12"/>
  <c r="F133" i="12"/>
  <c r="G132" i="12"/>
  <c r="F132" i="12"/>
  <c r="G131" i="12"/>
  <c r="F131" i="12"/>
  <c r="G130" i="12"/>
  <c r="F130" i="12"/>
  <c r="G129" i="12"/>
  <c r="F129" i="12"/>
  <c r="G128" i="12"/>
  <c r="F128" i="12"/>
  <c r="G127" i="12"/>
  <c r="F127" i="12"/>
  <c r="G126" i="12"/>
  <c r="F126" i="12"/>
  <c r="G125" i="12"/>
  <c r="F125" i="12"/>
  <c r="G124" i="12"/>
  <c r="F124" i="12"/>
  <c r="G123" i="12"/>
  <c r="F123" i="12"/>
  <c r="G122" i="12"/>
  <c r="F122" i="12"/>
  <c r="G121" i="12"/>
  <c r="F121" i="12"/>
  <c r="G120" i="12"/>
  <c r="F120" i="12"/>
  <c r="G119" i="12"/>
  <c r="F119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F24" i="12"/>
  <c r="G24" i="12" s="1"/>
  <c r="F23" i="12"/>
  <c r="G23" i="12" s="1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N15" i="12"/>
  <c r="F15" i="12" s="1"/>
  <c r="G15" i="12" s="1"/>
  <c r="N14" i="12"/>
  <c r="F14" i="12" s="1"/>
  <c r="G14" i="12" s="1"/>
  <c r="N13" i="12"/>
  <c r="F13" i="12" s="1"/>
  <c r="G13" i="12" s="1"/>
  <c r="N12" i="12"/>
  <c r="F12" i="12" s="1"/>
  <c r="G12" i="12" s="1"/>
  <c r="N11" i="12"/>
  <c r="F11" i="12" s="1"/>
  <c r="G11" i="12" s="1"/>
  <c r="N10" i="12"/>
  <c r="G10" i="12"/>
  <c r="F10" i="12"/>
  <c r="G9" i="12"/>
  <c r="F9" i="12"/>
  <c r="G8" i="12"/>
  <c r="F8" i="12"/>
  <c r="N7" i="12"/>
  <c r="G7" i="12"/>
  <c r="F7" i="12"/>
  <c r="N6" i="12"/>
  <c r="G6" i="12"/>
  <c r="F6" i="12"/>
  <c r="N5" i="12"/>
  <c r="G5" i="12"/>
  <c r="F5" i="12"/>
  <c r="N4" i="12"/>
  <c r="G4" i="12"/>
  <c r="F4" i="12"/>
  <c r="N3" i="12"/>
  <c r="G3" i="12"/>
  <c r="F3" i="12"/>
  <c r="N2" i="12"/>
  <c r="G2" i="12"/>
  <c r="F2" i="12"/>
  <c r="N33" i="2"/>
  <c r="Q14" i="2"/>
  <c r="P14" i="2"/>
  <c r="O14" i="2"/>
  <c r="Q13" i="2"/>
  <c r="P13" i="2"/>
  <c r="O13" i="2"/>
  <c r="K13" i="2"/>
  <c r="H13" i="2"/>
  <c r="G13" i="2"/>
  <c r="F13" i="2"/>
  <c r="E13" i="2"/>
  <c r="D13" i="2"/>
  <c r="C13" i="2"/>
  <c r="B13" i="2"/>
  <c r="Q12" i="2"/>
  <c r="P12" i="2"/>
  <c r="O12" i="2"/>
  <c r="K12" i="2"/>
  <c r="H12" i="2"/>
  <c r="G12" i="2"/>
  <c r="F12" i="2"/>
  <c r="E12" i="2"/>
  <c r="D12" i="2"/>
  <c r="C12" i="2"/>
  <c r="B12" i="2"/>
  <c r="Q11" i="2"/>
  <c r="P11" i="2"/>
  <c r="O11" i="2"/>
  <c r="K11" i="2"/>
  <c r="H11" i="2"/>
  <c r="G11" i="2"/>
  <c r="F11" i="2"/>
  <c r="E11" i="2"/>
  <c r="D11" i="2"/>
  <c r="C11" i="2"/>
  <c r="B11" i="2"/>
  <c r="Q10" i="2"/>
  <c r="P10" i="2"/>
  <c r="O10" i="2"/>
  <c r="K10" i="2"/>
  <c r="H10" i="2"/>
  <c r="G10" i="2"/>
  <c r="F10" i="2"/>
  <c r="E10" i="2"/>
  <c r="D10" i="2"/>
  <c r="C10" i="2"/>
  <c r="B10" i="2"/>
  <c r="Q9" i="2"/>
  <c r="P9" i="2"/>
  <c r="O9" i="2"/>
  <c r="K9" i="2"/>
  <c r="H9" i="2"/>
  <c r="G9" i="2"/>
  <c r="F9" i="2"/>
  <c r="E9" i="2"/>
  <c r="D9" i="2"/>
  <c r="C9" i="2"/>
  <c r="B9" i="2"/>
  <c r="Q8" i="2"/>
  <c r="P8" i="2"/>
  <c r="O8" i="2"/>
  <c r="K8" i="2"/>
  <c r="H8" i="2"/>
  <c r="G8" i="2"/>
  <c r="F8" i="2"/>
  <c r="E8" i="2"/>
  <c r="D8" i="2"/>
  <c r="C8" i="2"/>
  <c r="B8" i="2"/>
  <c r="Q7" i="2"/>
  <c r="P7" i="2"/>
  <c r="O7" i="2"/>
  <c r="K7" i="2"/>
  <c r="H7" i="2"/>
  <c r="G7" i="2"/>
  <c r="F7" i="2"/>
  <c r="E7" i="2"/>
  <c r="D7" i="2"/>
  <c r="C7" i="2"/>
  <c r="B7" i="2"/>
  <c r="Q6" i="2"/>
  <c r="P6" i="2"/>
  <c r="O6" i="2"/>
  <c r="M6" i="2"/>
  <c r="K6" i="2"/>
  <c r="H6" i="2"/>
  <c r="G6" i="2"/>
  <c r="F6" i="2"/>
  <c r="E6" i="2"/>
  <c r="D6" i="2"/>
  <c r="C6" i="2"/>
  <c r="B6" i="2"/>
  <c r="Q5" i="2"/>
  <c r="P5" i="2"/>
  <c r="O5" i="2"/>
  <c r="M5" i="2"/>
  <c r="K5" i="2"/>
  <c r="H5" i="2"/>
  <c r="G5" i="2"/>
  <c r="F5" i="2"/>
  <c r="E5" i="2"/>
  <c r="D5" i="2"/>
  <c r="C5" i="2"/>
  <c r="B5" i="2"/>
  <c r="Q4" i="2"/>
  <c r="P4" i="2"/>
  <c r="O4" i="2"/>
  <c r="M4" i="2"/>
  <c r="K4" i="2"/>
  <c r="H4" i="2"/>
  <c r="G4" i="2"/>
  <c r="F4" i="2"/>
  <c r="E4" i="2"/>
  <c r="D4" i="2"/>
  <c r="C4" i="2"/>
  <c r="B4" i="2"/>
  <c r="Q3" i="2"/>
  <c r="P3" i="2"/>
  <c r="O3" i="2"/>
  <c r="M3" i="2"/>
  <c r="K3" i="2"/>
  <c r="H3" i="2"/>
  <c r="G3" i="2"/>
  <c r="F3" i="2"/>
  <c r="E3" i="2"/>
  <c r="D3" i="2"/>
  <c r="C3" i="2"/>
  <c r="B3" i="2"/>
  <c r="Q2" i="2"/>
  <c r="P2" i="2"/>
  <c r="O2" i="2"/>
  <c r="M2" i="2"/>
  <c r="K2" i="2"/>
  <c r="H2" i="2"/>
  <c r="G2" i="2"/>
  <c r="F2" i="2"/>
  <c r="E2" i="2"/>
  <c r="D2" i="2"/>
  <c r="C2" i="2"/>
  <c r="B2" i="2"/>
  <c r="E20" i="11"/>
  <c r="T4115" i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Q2" i="1"/>
  <c r="P2" i="1"/>
  <c r="O2" i="1"/>
</calcChain>
</file>

<file path=xl/sharedStrings.xml><?xml version="1.0" encoding="utf-8"?>
<sst xmlns="http://schemas.openxmlformats.org/spreadsheetml/2006/main" count="36857" uniqueCount="8434">
  <si>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</si>
  <si>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</si>
  <si>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</si>
  <si>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</si>
  <si>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</si>
  <si>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</si>
  <si>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</si>
  <si>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</si>
  <si>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</si>
  <si>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</si>
  <si>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</si>
  <si>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</si>
  <si>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</si>
  <si>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</si>
  <si>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</si>
  <si>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</si>
  <si>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</si>
  <si>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</si>
  <si>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</si>
  <si>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</si>
  <si>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</si>
  <si>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</si>
  <si>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</si>
  <si>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</si>
  <si>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</si>
  <si>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</si>
  <si>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</si>
  <si>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</si>
  <si>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</si>
  <si>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</si>
  <si>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</si>
  <si>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</si>
  <si>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</si>
  <si>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</si>
  <si>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</si>
  <si>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</si>
  <si>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</si>
  <si>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</si>
  <si>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</si>
  <si>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</si>
  <si>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</si>
  <si>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</si>
  <si>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</si>
  <si>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</si>
  <si>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</si>
  <si>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</si>
  <si>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</si>
  <si>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</si>
  <si>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</si>
  <si>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</si>
  <si>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</si>
  <si>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</si>
  <si>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</si>
  <si>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</si>
  <si>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</si>
  <si>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</si>
  <si>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</si>
  <si>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</si>
  <si>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</si>
  <si>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</si>
  <si>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</si>
  <si>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</si>
  <si>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</si>
  <si>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</si>
  <si>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</si>
  <si>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</si>
  <si>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</si>
  <si>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</si>
  <si>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</si>
  <si>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</si>
  <si>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</si>
  <si>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</si>
  <si>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</si>
  <si>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</si>
  <si>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</si>
  <si>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</si>
  <si>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</si>
  <si>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</si>
  <si>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</si>
  <si>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</si>
  <si>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</si>
  <si>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</si>
  <si>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</si>
  <si>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</si>
  <si>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</si>
  <si>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</si>
  <si>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</si>
  <si>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</si>
  <si>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</si>
  <si>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</si>
  <si>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</si>
  <si>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</si>
  <si>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</si>
  <si>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</si>
  <si>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</si>
  <si>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</si>
  <si>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</si>
  <si>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</si>
  <si>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</si>
  <si>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</si>
  <si>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</si>
  <si>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</si>
  <si>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</si>
  <si>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</si>
  <si>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</si>
  <si>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</si>
  <si>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</si>
  <si>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</si>
  <si>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</si>
  <si>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</si>
  <si>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</si>
  <si>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</si>
  <si>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</si>
  <si>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</si>
  <si>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</si>
  <si>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</si>
  <si>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</si>
  <si>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</si>
  <si>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</si>
  <si>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</si>
  <si>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</si>
  <si>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</si>
  <si>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</si>
  <si>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</si>
  <si>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</si>
  <si>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</si>
  <si>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</si>
  <si>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</si>
  <si>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</si>
  <si>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</si>
  <si>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</si>
  <si>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</si>
  <si>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</si>
  <si>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</si>
  <si>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</si>
  <si>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</si>
  <si>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</si>
  <si>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</si>
  <si>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</si>
  <si>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</si>
  <si>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</si>
  <si>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</si>
  <si>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</si>
  <si>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</si>
  <si>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</si>
  <si>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</si>
  <si>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</si>
  <si>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</si>
  <si>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</si>
  <si>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</si>
  <si>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</si>
  <si>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</si>
  <si>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</si>
  <si>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</si>
  <si>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</si>
  <si>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</si>
  <si>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</si>
  <si>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</si>
  <si>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</si>
  <si>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</si>
  <si>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</si>
  <si>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</si>
  <si>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</si>
  <si>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</si>
  <si>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</si>
  <si>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</si>
  <si>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</si>
  <si>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</si>
  <si>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</si>
  <si>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</si>
  <si>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</si>
  <si>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</si>
  <si>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</si>
  <si>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</si>
  <si>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</si>
  <si>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</si>
  <si>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</si>
  <si>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</si>
  <si>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</si>
  <si>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</si>
  <si>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</si>
  <si>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</si>
  <si>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</si>
  <si>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</si>
  <si>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</si>
  <si>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</si>
  <si>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</si>
  <si>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</si>
  <si>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</si>
  <si>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</si>
  <si>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</si>
  <si>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</si>
  <si>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</si>
  <si>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</si>
  <si>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</si>
  <si>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</si>
  <si>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</si>
  <si>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</si>
  <si>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</si>
  <si>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</si>
  <si>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</si>
  <si>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</si>
  <si>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</si>
  <si>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</si>
  <si>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</si>
  <si>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</si>
  <si>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</si>
  <si>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</si>
  <si>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</si>
  <si>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</si>
  <si>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</si>
  <si>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</si>
  <si>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</si>
  <si>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</si>
  <si>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</si>
  <si>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</si>
  <si>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</si>
  <si>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</si>
  <si>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</si>
  <si>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</si>
  <si>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</si>
  <si>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</si>
  <si>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</si>
  <si>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</si>
  <si>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</si>
  <si>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</si>
  <si>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</si>
  <si>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</si>
  <si>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</si>
  <si>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</si>
  <si>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</si>
  <si>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</si>
  <si>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</si>
  <si>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</si>
  <si>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</si>
  <si>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</si>
  <si>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</si>
  <si>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</si>
  <si>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</si>
  <si>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</si>
  <si>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</si>
  <si>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</si>
  <si>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</si>
  <si>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</si>
  <si>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</si>
  <si>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</si>
  <si>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</si>
  <si>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</si>
  <si>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</si>
  <si>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</si>
  <si>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</si>
  <si>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</si>
  <si>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</si>
  <si>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</si>
  <si>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</si>
  <si>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</si>
  <si>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</si>
  <si>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</si>
  <si>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</si>
  <si>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</si>
  <si>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</si>
  <si>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</si>
  <si>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</si>
  <si>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</si>
  <si>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</si>
  <si>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</si>
  <si>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</si>
  <si>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</si>
  <si>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</si>
  <si>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</si>
  <si>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</si>
  <si>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</si>
  <si>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</si>
  <si>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</si>
  <si>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</si>
  <si>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</si>
  <si>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</si>
  <si>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</si>
  <si>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</si>
  <si>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</si>
  <si>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</si>
  <si>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</si>
  <si>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</si>
  <si>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</si>
  <si>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</si>
  <si>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</si>
  <si>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</si>
  <si>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</si>
  <si>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</si>
  <si>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</si>
  <si>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</si>
  <si>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</si>
  <si>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</si>
  <si>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</si>
  <si>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</si>
  <si>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</si>
  <si>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</si>
  <si>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</si>
  <si>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</si>
  <si>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</si>
  <si>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</si>
  <si>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</si>
  <si>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</si>
  <si>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</si>
  <si>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</si>
  <si>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</si>
  <si>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</si>
  <si>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</si>
  <si>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</si>
  <si>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</si>
  <si>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</si>
  <si>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</si>
  <si>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</si>
  <si>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</si>
  <si>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</si>
  <si>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</si>
  <si>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</si>
  <si>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</si>
  <si>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</si>
  <si>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</si>
  <si>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</si>
  <si>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</si>
  <si>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</si>
  <si>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</si>
  <si>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</si>
  <si>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</si>
  <si>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</si>
  <si>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</si>
  <si>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</si>
  <si>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</si>
  <si>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</si>
  <si>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</si>
  <si>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</si>
  <si>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</si>
  <si>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</si>
  <si>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</si>
  <si>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</si>
  <si>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</si>
  <si>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</si>
  <si>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</si>
  <si>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</si>
  <si>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</si>
  <si>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</si>
  <si>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</si>
  <si>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</si>
  <si>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</si>
  <si>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</si>
  <si>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</si>
  <si>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</si>
  <si>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</si>
  <si>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</si>
  <si>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</si>
  <si>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</si>
  <si>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</si>
  <si>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</si>
  <si>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</si>
  <si>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</si>
  <si>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</si>
  <si>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</si>
  <si>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</si>
  <si>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</si>
  <si>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</si>
  <si>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</si>
  <si>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</si>
  <si>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</si>
  <si>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</si>
  <si>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</si>
  <si>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</si>
  <si>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</si>
  <si>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</si>
  <si>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</si>
  <si>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</si>
  <si>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</si>
  <si>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</si>
  <si>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</si>
  <si>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</si>
  <si>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</si>
  <si>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</si>
  <si>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</si>
  <si>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</si>
  <si>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</si>
  <si>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</si>
  <si>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</si>
  <si>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</si>
  <si>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</si>
  <si>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</si>
  <si>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</si>
  <si>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</si>
  <si>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</si>
  <si>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</si>
  <si>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</si>
  <si>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</si>
  <si>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</si>
  <si>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</si>
  <si>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</si>
  <si>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</si>
  <si>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</si>
  <si>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</si>
  <si>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</si>
  <si>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</si>
  <si>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</si>
  <si>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</si>
  <si>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</si>
  <si>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</si>
  <si>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</si>
  <si>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</si>
  <si>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</si>
  <si>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</si>
  <si>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</si>
  <si>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</si>
  <si>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</si>
  <si>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</si>
  <si>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</si>
  <si>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</si>
  <si>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</si>
  <si>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</si>
  <si>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</si>
  <si>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</si>
  <si>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</si>
  <si>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</si>
  <si>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</si>
  <si>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</si>
  <si>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</si>
  <si>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</si>
  <si>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</si>
  <si>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</si>
  <si>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</si>
  <si>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</si>
  <si>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</si>
  <si>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</si>
  <si>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</si>
  <si>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</si>
  <si>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</si>
  <si>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</si>
  <si>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</si>
  <si>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</si>
  <si>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</si>
  <si>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</si>
  <si>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</si>
  <si>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</si>
  <si>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</si>
  <si>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</si>
  <si>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</si>
  <si>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</si>
  <si>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</si>
  <si>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</si>
  <si>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</si>
  <si>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</si>
  <si>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</si>
  <si>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</si>
  <si>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</si>
  <si>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</si>
  <si>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</si>
  <si>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</si>
  <si>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</si>
  <si>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</si>
  <si>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</si>
  <si>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</si>
  <si>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</si>
  <si>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</si>
  <si>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</si>
  <si>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</si>
  <si>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</si>
  <si>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</si>
  <si>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</si>
  <si>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</si>
  <si>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</si>
  <si>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</si>
  <si>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</si>
  <si>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</si>
  <si>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</si>
  <si>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</si>
  <si>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</si>
  <si>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</si>
  <si>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</si>
  <si>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</si>
  <si>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</si>
  <si>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</si>
  <si>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</si>
  <si>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</si>
  <si>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</si>
  <si>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</si>
  <si>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</si>
  <si>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</si>
  <si>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</si>
  <si>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</si>
  <si>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</si>
  <si>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</si>
  <si>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</si>
  <si>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</si>
  <si>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</si>
  <si>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</si>
  <si>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</si>
  <si>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</si>
  <si>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</si>
  <si>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</si>
  <si>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</si>
  <si>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</si>
  <si>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</si>
  <si>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</si>
  <si>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</si>
  <si>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</si>
  <si>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</si>
  <si>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</si>
  <si>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</si>
  <si>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</si>
  <si>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</si>
  <si>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</si>
  <si>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</si>
  <si>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</si>
  <si>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</si>
  <si>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</si>
  <si>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</si>
  <si>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</si>
  <si>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</si>
  <si>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</si>
  <si>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</si>
  <si>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</si>
  <si>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</si>
  <si>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</si>
  <si>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</si>
  <si>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</si>
  <si>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</si>
  <si>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</si>
  <si>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</si>
  <si>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</si>
  <si>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</si>
  <si>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</si>
  <si>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</si>
  <si>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</si>
  <si>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</si>
  <si>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</si>
  <si>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</si>
  <si>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</si>
  <si>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</si>
  <si>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</si>
  <si>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</si>
  <si>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</si>
  <si>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</si>
  <si>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</si>
  <si>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</si>
  <si>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</si>
  <si>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</si>
  <si>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</si>
  <si>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</si>
  <si>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</si>
  <si>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</si>
  <si>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</si>
  <si>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</si>
  <si>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</si>
  <si>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</si>
  <si>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</si>
  <si>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</si>
  <si>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</si>
  <si>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</si>
  <si>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</si>
  <si>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</si>
  <si>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</si>
  <si>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</si>
  <si>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</si>
  <si>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</si>
  <si>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</si>
  <si>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</si>
  <si>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</si>
  <si>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</si>
  <si>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</si>
  <si>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</si>
  <si>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</si>
  <si>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</si>
  <si>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</si>
  <si>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</si>
  <si>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</si>
  <si>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</si>
  <si>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</si>
  <si>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</si>
  <si>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</si>
  <si>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</si>
  <si>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</si>
  <si>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</si>
  <si>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</si>
  <si>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</si>
  <si>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</si>
  <si>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</si>
  <si>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</si>
  <si>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</si>
  <si>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</si>
  <si>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</si>
  <si>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</si>
  <si>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</si>
  <si>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</si>
  <si>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</si>
  <si>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</si>
  <si>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</si>
  <si>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</si>
  <si>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</si>
  <si>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</si>
  <si>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</si>
  <si>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</si>
  <si>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</si>
  <si>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</si>
  <si>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</si>
  <si>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</si>
  <si>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</si>
  <si>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</si>
  <si>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</si>
  <si>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</si>
  <si>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</si>
  <si>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</si>
  <si>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</si>
  <si>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</si>
  <si>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</si>
  <si>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</si>
  <si>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</si>
  <si>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</si>
  <si>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</si>
  <si>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</si>
  <si>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</si>
  <si>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</si>
  <si>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</si>
  <si>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</si>
  <si>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</si>
  <si>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</si>
  <si>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</si>
  <si>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</si>
  <si>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</si>
  <si>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</si>
  <si>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</si>
  <si>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</si>
  <si>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</si>
  <si>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</si>
  <si>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</si>
  <si>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</si>
  <si>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</si>
  <si>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</si>
  <si>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</si>
  <si>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</si>
  <si>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</si>
  <si>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</si>
  <si>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</si>
  <si>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</si>
  <si>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</si>
  <si>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</si>
  <si>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</si>
  <si>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</si>
  <si>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</si>
  <si>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</si>
  <si>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</si>
  <si>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</si>
  <si>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</si>
  <si>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</si>
  <si>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</si>
  <si>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</si>
  <si>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</si>
  <si>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</si>
  <si>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</si>
  <si>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</si>
  <si>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</si>
  <si>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</si>
  <si>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</si>
  <si>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</si>
  <si>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</si>
  <si>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</si>
  <si>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</si>
  <si>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</si>
  <si>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</si>
  <si>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</si>
  <si>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</si>
  <si>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</si>
  <si>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</si>
  <si>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</si>
  <si>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</si>
  <si>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</si>
  <si>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</si>
  <si>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</si>
  <si>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</si>
  <si>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</si>
  <si>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</si>
  <si>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</si>
  <si>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</si>
  <si>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</si>
  <si>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</si>
  <si>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</si>
  <si>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</si>
  <si>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</si>
  <si>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</si>
  <si>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</si>
  <si>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</si>
  <si>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</si>
  <si>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</si>
  <si>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</si>
  <si>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</si>
  <si>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</si>
  <si>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</si>
  <si>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</si>
  <si>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</si>
  <si>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</si>
  <si>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</si>
  <si>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</si>
  <si>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</si>
  <si>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</si>
  <si>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</si>
  <si>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</si>
  <si>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</si>
  <si>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</si>
  <si>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</si>
  <si>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</si>
  <si>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</si>
  <si>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</si>
  <si>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</si>
  <si>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</si>
  <si>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</si>
  <si>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</si>
  <si>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</si>
  <si>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</si>
  <si>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</si>
  <si>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</si>
  <si>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</si>
  <si>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</si>
  <si>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</si>
  <si>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</si>
  <si>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</si>
  <si>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</si>
  <si>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</si>
  <si>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</si>
  <si>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</si>
  <si>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</si>
  <si>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</si>
  <si>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</si>
  <si>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</si>
  <si>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</si>
  <si>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</si>
  <si>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</si>
  <si>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</si>
  <si>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</si>
  <si>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</si>
  <si>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</si>
  <si>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</si>
  <si>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</si>
  <si>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</si>
  <si>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</si>
  <si>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</si>
  <si>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</si>
  <si>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</si>
  <si>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</si>
  <si>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</si>
  <si>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</si>
  <si>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</si>
  <si>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</si>
  <si>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</si>
  <si>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</si>
  <si>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</si>
  <si>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</si>
  <si>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</si>
  <si>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</si>
  <si>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</si>
  <si>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</si>
  <si>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</si>
  <si>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</si>
  <si>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</si>
  <si>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</si>
  <si>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</si>
  <si>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</si>
  <si>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</si>
  <si>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</si>
  <si>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</si>
  <si>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</si>
  <si>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</si>
  <si>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</si>
  <si>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</si>
  <si>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</si>
  <si>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</si>
  <si>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</si>
  <si>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</si>
  <si>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</si>
  <si>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</si>
  <si>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</si>
  <si>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</si>
  <si>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</si>
  <si>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</si>
  <si>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</si>
  <si>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</si>
  <si>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</si>
  <si>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</si>
  <si>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</si>
  <si>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</si>
  <si>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</si>
  <si>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</si>
  <si>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</si>
  <si>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</si>
  <si>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</si>
  <si>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</si>
  <si>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</si>
  <si>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</si>
  <si>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</si>
  <si>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</si>
  <si>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</si>
  <si>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</si>
  <si>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</si>
  <si>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</si>
  <si>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</si>
  <si>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</si>
  <si>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</si>
  <si>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</si>
  <si>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</si>
  <si>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</si>
  <si>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</si>
  <si>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</si>
  <si>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</si>
  <si>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</si>
  <si>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</si>
  <si>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</si>
  <si>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</si>
  <si>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</si>
  <si>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</si>
  <si>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</si>
  <si>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</si>
  <si>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</si>
  <si>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</si>
  <si>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</si>
  <si>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</si>
  <si>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</si>
  <si>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</si>
  <si>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</si>
  <si>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</si>
  <si>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</si>
  <si>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</si>
  <si>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</si>
  <si>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</si>
  <si>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</si>
  <si>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</si>
  <si>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</si>
  <si>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</si>
  <si>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</si>
  <si>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</si>
  <si>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</si>
  <si>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</si>
  <si>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</si>
  <si>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</si>
  <si>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</si>
  <si>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</si>
  <si>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</si>
  <si>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</si>
  <si>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</si>
  <si>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</si>
  <si>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</si>
  <si>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</si>
  <si>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</si>
  <si>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</si>
  <si>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</si>
  <si>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</si>
  <si>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</si>
  <si>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</si>
  <si>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</si>
  <si>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</si>
  <si>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</si>
  <si>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</si>
  <si>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</si>
  <si>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</si>
  <si>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</si>
  <si>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</si>
  <si>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</si>
  <si>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</si>
  <si>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</si>
  <si>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</si>
  <si>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</si>
  <si>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</si>
  <si>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</si>
  <si>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</si>
  <si>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</si>
  <si>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</si>
  <si>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</si>
  <si>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</si>
  <si>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</si>
  <si>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</si>
  <si>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</si>
  <si>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</si>
  <si>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</si>
  <si>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</si>
  <si>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</si>
  <si>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</si>
  <si>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</si>
  <si>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</si>
  <si>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</si>
  <si>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</si>
  <si>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</si>
  <si>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</si>
  <si>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</si>
  <si>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</si>
  <si>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</si>
  <si>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</si>
  <si>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</si>
  <si>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</si>
  <si>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</si>
  <si>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</si>
  <si>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</si>
  <si>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</si>
  <si>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</si>
  <si>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</si>
  <si>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</si>
  <si>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</si>
  <si>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</si>
  <si>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</si>
  <si>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</si>
  <si>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</si>
  <si>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</si>
  <si>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</si>
  <si>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</si>
  <si>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</si>
  <si>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</si>
  <si>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</si>
  <si>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</si>
  <si>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</si>
  <si>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</si>
  <si>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</si>
  <si>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</si>
  <si>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</si>
  <si>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</si>
  <si>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</si>
  <si>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</si>
  <si>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</si>
  <si>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</si>
  <si>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</si>
  <si>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</si>
  <si>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</si>
  <si>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</si>
  <si>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</si>
  <si>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</si>
  <si>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</si>
  <si>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</si>
  <si>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</si>
  <si>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</si>
  <si>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</si>
  <si>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</si>
  <si>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</si>
  <si>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</si>
  <si>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</si>
  <si>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</si>
  <si>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</si>
  <si>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</si>
  <si>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</si>
  <si>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</si>
  <si>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</si>
  <si>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</si>
  <si>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</si>
  <si>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</si>
  <si>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</si>
  <si>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</si>
  <si>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</si>
  <si>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</si>
  <si>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</si>
  <si>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</si>
  <si>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</si>
  <si>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</si>
  <si>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</si>
  <si>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</si>
  <si>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</si>
  <si>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</si>
  <si>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</si>
  <si>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</si>
  <si>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</si>
  <si>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</si>
  <si>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</si>
  <si>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</si>
  <si>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</si>
  <si>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</si>
  <si>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</si>
  <si>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</si>
  <si>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</si>
  <si>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</si>
  <si>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</si>
  <si>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</si>
  <si>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</si>
  <si>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</si>
  <si>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</si>
  <si>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</si>
  <si>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</si>
  <si>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</si>
  <si>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</si>
  <si>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</si>
  <si>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</si>
  <si>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</si>
  <si>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</si>
  <si>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</si>
  <si>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</si>
  <si>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</si>
  <si>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</si>
  <si>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</si>
  <si>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</si>
  <si>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</si>
  <si>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</si>
  <si>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</si>
  <si>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</si>
  <si>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</si>
  <si>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</si>
  <si>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</si>
  <si>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</si>
  <si>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</si>
  <si>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</si>
  <si>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</si>
  <si>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</si>
  <si>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</si>
  <si>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</si>
  <si>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</si>
  <si>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</si>
  <si>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</si>
  <si>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</si>
  <si>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</si>
  <si>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</si>
  <si>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</si>
  <si>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</si>
  <si>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</si>
  <si>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</si>
  <si>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</si>
  <si>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</si>
  <si>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</si>
  <si>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</si>
  <si>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</si>
  <si>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</si>
  <si>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</si>
  <si>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</si>
  <si>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</si>
  <si>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</si>
  <si>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</si>
  <si>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</si>
  <si>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</si>
  <si>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</si>
  <si>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</si>
  <si>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</si>
  <si>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</si>
  <si>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</si>
  <si>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</si>
  <si>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</si>
  <si>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</si>
  <si>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</si>
  <si>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</si>
  <si>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</si>
  <si>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</si>
  <si>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</si>
  <si>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</si>
  <si>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</si>
  <si>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</si>
  <si>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</si>
  <si>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</si>
  <si>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</si>
  <si>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</si>
  <si>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</si>
  <si>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</si>
  <si>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</si>
  <si>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</si>
  <si>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</si>
  <si>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</si>
  <si>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</si>
  <si>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</si>
  <si>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</si>
  <si>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</si>
  <si>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</si>
  <si>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</si>
  <si>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</si>
  <si>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</si>
  <si>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</si>
  <si>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</si>
  <si>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</si>
  <si>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</si>
  <si>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</si>
  <si>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</si>
  <si>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</si>
  <si>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</si>
  <si>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</si>
  <si>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</si>
  <si>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</si>
  <si>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</si>
  <si>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</si>
  <si>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</si>
  <si>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</si>
  <si>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</si>
  <si>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</si>
  <si>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</si>
  <si>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</si>
  <si>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</si>
  <si>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</si>
  <si>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</si>
  <si>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</si>
  <si>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</si>
  <si>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</si>
  <si>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</si>
  <si>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</si>
  <si>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</si>
  <si>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</si>
  <si>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</si>
  <si>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</si>
  <si>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</si>
  <si>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</si>
  <si>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</si>
  <si>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</si>
  <si>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</si>
  <si>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</si>
  <si>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</si>
  <si>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</si>
  <si>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</si>
  <si>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</si>
  <si>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</si>
  <si>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</si>
  <si>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</si>
  <si>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</si>
  <si>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</si>
  <si>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</si>
  <si>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</si>
  <si>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</si>
  <si>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</si>
  <si>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</si>
  <si>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</si>
  <si>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</si>
  <si>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</si>
  <si>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</si>
  <si>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</si>
  <si>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</si>
  <si>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</si>
  <si>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</si>
  <si>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</si>
  <si>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</si>
  <si>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</si>
  <si>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</si>
  <si>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</si>
  <si>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</si>
  <si>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</si>
  <si>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</si>
  <si>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</si>
  <si>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</si>
  <si>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</si>
  <si>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</si>
  <si>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</si>
  <si>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</si>
  <si>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</si>
  <si>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</si>
  <si>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</si>
  <si>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</si>
  <si>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</si>
  <si>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</si>
  <si>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</si>
  <si>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</si>
  <si>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</si>
  <si>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</si>
  <si>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</si>
  <si>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</si>
  <si>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</si>
  <si>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</si>
  <si>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</si>
  <si>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</si>
  <si>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</si>
  <si>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</si>
  <si>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</si>
  <si>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</si>
  <si>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</si>
  <si>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</si>
  <si>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</si>
  <si>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</si>
  <si>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</si>
  <si>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</si>
  <si>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</si>
  <si>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</si>
  <si>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</si>
  <si>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</si>
  <si>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</si>
  <si>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</si>
  <si>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</si>
  <si>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</si>
  <si>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</si>
  <si>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</si>
  <si>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</si>
  <si>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</si>
  <si>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</si>
  <si>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</si>
  <si>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</si>
  <si>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</si>
  <si>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</si>
  <si>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</si>
  <si>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</si>
  <si>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</si>
  <si>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</si>
  <si>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</si>
  <si>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</si>
  <si>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</si>
  <si>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</si>
  <si>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</si>
  <si>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</si>
  <si>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</si>
  <si>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</si>
  <si>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</si>
  <si>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</si>
  <si>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</si>
  <si>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</si>
  <si>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</si>
  <si>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</si>
  <si>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</si>
  <si>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</si>
  <si>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</si>
  <si>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</si>
  <si>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</si>
  <si>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</si>
  <si>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</si>
  <si>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</si>
  <si>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</si>
  <si>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</si>
  <si>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</si>
  <si>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</si>
  <si>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</si>
  <si>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</si>
  <si>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</si>
  <si>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</si>
  <si>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</si>
  <si>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</si>
  <si>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</si>
  <si>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</si>
  <si>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</si>
  <si>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</si>
  <si>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</si>
  <si>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</si>
  <si>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</si>
  <si>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</si>
  <si>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</si>
  <si>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</si>
  <si>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</si>
  <si>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</si>
  <si>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</si>
  <si>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</si>
  <si>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</si>
  <si>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</si>
  <si>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</si>
  <si>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</si>
  <si>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</si>
  <si>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</si>
  <si>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</si>
  <si>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</si>
  <si>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</si>
  <si>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</si>
  <si>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</si>
  <si>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</si>
  <si>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</si>
  <si>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</si>
  <si>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</si>
  <si>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</si>
  <si>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</si>
  <si>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</si>
  <si>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</si>
  <si>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</si>
  <si>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</si>
  <si>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</si>
  <si>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</si>
  <si>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</si>
  <si>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</si>
  <si>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</si>
  <si>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</si>
  <si>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</si>
  <si>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</si>
  <si>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</si>
  <si>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</si>
  <si>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</si>
  <si>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</si>
  <si>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</si>
  <si>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</si>
  <si>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</si>
  <si>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</si>
  <si>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</si>
  <si>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</si>
  <si>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</si>
  <si>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</si>
  <si>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</si>
  <si>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</si>
  <si>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</si>
  <si>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</si>
  <si>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</si>
  <si>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</si>
  <si>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</si>
  <si>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</si>
  <si>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</si>
  <si>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</si>
  <si>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</si>
  <si>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</si>
  <si>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</si>
  <si>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</si>
  <si>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</si>
  <si>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</si>
  <si>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</si>
  <si>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</si>
  <si>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</si>
  <si>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</si>
  <si>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</si>
  <si>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</si>
  <si>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</si>
  <si>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</si>
  <si>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</si>
  <si>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</si>
  <si>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</si>
  <si>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</si>
  <si>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</si>
  <si>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</si>
  <si>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</si>
  <si>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</si>
  <si>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</si>
  <si>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</si>
  <si>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</si>
  <si>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</si>
  <si>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</si>
  <si>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</si>
  <si>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</si>
  <si>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</si>
  <si>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</si>
  <si>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</si>
  <si>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</si>
  <si>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</si>
  <si>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</si>
  <si>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</si>
  <si>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</si>
  <si>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</si>
  <si>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</si>
  <si>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</si>
  <si>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</si>
  <si>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</si>
  <si>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</si>
  <si>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</si>
  <si>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</si>
  <si>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</si>
  <si>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</si>
  <si>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</si>
  <si>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</si>
  <si>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</si>
  <si>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</si>
  <si>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</si>
  <si>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</si>
  <si>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</si>
  <si>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</si>
  <si>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</si>
  <si>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</si>
  <si>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</si>
  <si>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</si>
  <si>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</si>
  <si>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</si>
  <si>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</si>
  <si>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</si>
  <si>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</si>
  <si>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</si>
  <si>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</si>
  <si>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</si>
  <si>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</si>
  <si>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</si>
  <si>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</si>
  <si>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</si>
  <si>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</si>
  <si>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</si>
  <si>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</si>
  <si>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</si>
  <si>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</si>
  <si>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</si>
  <si>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</si>
  <si>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</si>
  <si>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</si>
  <si>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</si>
  <si>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</si>
  <si>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</si>
  <si>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</si>
  <si>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</si>
  <si>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</si>
  <si>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</si>
  <si>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</si>
  <si>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</si>
  <si>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</si>
  <si>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</si>
  <si>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</si>
  <si>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</si>
  <si>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</si>
  <si>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</si>
  <si>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</si>
  <si>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</si>
  <si>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</si>
  <si>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</si>
  <si>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</si>
  <si>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</si>
  <si>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</si>
  <si>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</si>
  <si>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</si>
  <si>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</si>
  <si>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</si>
  <si>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</si>
  <si>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</si>
  <si>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</si>
  <si>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</si>
  <si>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</si>
  <si>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</si>
  <si>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</si>
  <si>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</si>
  <si>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</si>
  <si>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</si>
  <si>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</si>
  <si>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</si>
  <si>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</si>
  <si>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</si>
  <si>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</si>
  <si>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</si>
  <si>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</si>
  <si>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</si>
  <si>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</si>
  <si>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</si>
  <si>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</si>
  <si>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</si>
  <si>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</si>
  <si>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</si>
  <si>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</si>
  <si>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</si>
  <si>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</si>
  <si>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</si>
  <si>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</si>
  <si>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</si>
  <si>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</si>
  <si>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</si>
  <si>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</si>
  <si>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</si>
  <si>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</si>
  <si>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</si>
  <si>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</si>
  <si>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</si>
  <si>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</si>
  <si>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</si>
  <si>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</si>
  <si>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</si>
  <si>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</si>
  <si>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</si>
  <si>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</si>
  <si>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</si>
  <si>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</si>
  <si>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</si>
  <si>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</si>
  <si>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</si>
  <si>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</si>
  <si>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</si>
  <si>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</si>
  <si>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</si>
  <si>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</si>
  <si>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</si>
  <si>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</si>
  <si>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</si>
  <si>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</si>
  <si>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</si>
  <si>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</si>
  <si>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</si>
  <si>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</si>
  <si>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</si>
  <si>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</si>
  <si>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</si>
  <si>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</si>
  <si>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</si>
  <si>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</si>
  <si>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</si>
  <si>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</si>
  <si>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</si>
  <si>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</si>
  <si>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</si>
  <si>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</si>
  <si>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</si>
  <si>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</si>
  <si>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</si>
  <si>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</si>
  <si>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</si>
  <si>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</si>
  <si>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</si>
  <si>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</si>
  <si>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</si>
  <si>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</si>
  <si>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</si>
  <si>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</si>
  <si>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</si>
  <si>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</si>
  <si>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</si>
  <si>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</si>
  <si>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</si>
  <si>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</si>
  <si>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</si>
  <si>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</si>
  <si>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</si>
  <si>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</si>
  <si>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</si>
  <si>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</si>
  <si>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</si>
  <si>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</si>
  <si>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</si>
  <si>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</si>
  <si>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</si>
  <si>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</si>
  <si>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</si>
  <si>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</si>
  <si>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</si>
  <si>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</si>
  <si>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</si>
  <si>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</si>
  <si>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</si>
  <si>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</si>
  <si>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</si>
  <si>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</si>
  <si>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</si>
  <si>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</si>
  <si>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</si>
  <si>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</si>
  <si>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</si>
  <si>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</si>
  <si>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</si>
  <si>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</si>
  <si>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</si>
  <si>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</si>
  <si>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</si>
  <si>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</si>
  <si>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</si>
  <si>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</si>
  <si>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</si>
  <si>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</si>
  <si>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</si>
  <si>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</si>
  <si>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</si>
  <si>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</si>
  <si>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</si>
  <si>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</si>
  <si>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</si>
  <si>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</si>
  <si>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</si>
  <si>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</si>
  <si>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</si>
  <si>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</si>
  <si>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</si>
  <si>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</si>
  <si>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</si>
  <si>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</si>
  <si>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</si>
  <si>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</si>
  <si>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</si>
  <si>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</si>
  <si>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</si>
  <si>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</si>
  <si>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</si>
  <si>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</si>
  <si>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</si>
  <si>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</si>
  <si>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</si>
  <si>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</si>
  <si>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</si>
  <si>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</si>
  <si>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</si>
  <si>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</si>
  <si>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</si>
  <si>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</si>
  <si>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</si>
  <si>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</si>
  <si>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</si>
  <si>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</si>
  <si>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</si>
  <si>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</si>
  <si>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</si>
  <si>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</si>
  <si>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</si>
  <si>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</si>
  <si>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</si>
  <si>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</si>
  <si>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</si>
  <si>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</si>
  <si>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</si>
  <si>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</si>
  <si>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</si>
  <si>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</si>
  <si>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</si>
  <si>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</si>
  <si>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</si>
  <si>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</si>
  <si>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</si>
  <si>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</si>
  <si>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</si>
  <si>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</si>
  <si>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</si>
  <si>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</si>
  <si>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</si>
  <si>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</si>
  <si>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</si>
  <si>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</si>
  <si>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</si>
  <si>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</si>
  <si>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</si>
  <si>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</si>
  <si>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</si>
  <si>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</si>
  <si>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</si>
  <si>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</si>
  <si>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</si>
  <si>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</si>
  <si>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</si>
  <si>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</si>
  <si>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</si>
  <si>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</si>
  <si>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</si>
  <si>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</si>
  <si>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</si>
  <si>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</si>
  <si>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</si>
  <si>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</si>
  <si>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</si>
  <si>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</si>
  <si>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</si>
  <si>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</si>
  <si>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</si>
  <si>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</si>
  <si>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</si>
  <si>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</si>
  <si>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</si>
  <si>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</si>
  <si>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</si>
  <si>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</si>
  <si>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</si>
  <si>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</si>
  <si>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</si>
  <si>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</si>
  <si>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</si>
  <si>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</si>
  <si>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</si>
  <si>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</si>
  <si>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</si>
  <si>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</si>
  <si>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</si>
  <si>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</si>
  <si>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</si>
  <si>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</si>
  <si>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</si>
  <si>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</si>
  <si>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</si>
  <si>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</si>
  <si>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</si>
  <si>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</si>
  <si>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</si>
  <si>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</si>
  <si>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</si>
  <si>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</si>
  <si>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</si>
  <si>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</si>
  <si>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</si>
  <si>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</si>
  <si>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</si>
  <si>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</si>
  <si>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</si>
  <si>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</si>
  <si>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</si>
  <si>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</si>
  <si>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</si>
  <si>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</si>
  <si>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</si>
  <si>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</si>
  <si>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</si>
  <si>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</si>
  <si>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</si>
  <si>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</si>
  <si>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</si>
  <si>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</si>
  <si>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</si>
  <si>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</si>
  <si>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</si>
  <si>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</si>
  <si>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</si>
  <si>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</si>
  <si>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</si>
  <si>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</si>
  <si>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</si>
  <si>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</si>
  <si>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</si>
  <si>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</si>
  <si>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</si>
  <si>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</si>
  <si>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</si>
  <si>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</si>
  <si>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</si>
  <si>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</si>
  <si>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</si>
  <si>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</si>
  <si>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</si>
  <si>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</si>
  <si>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</si>
  <si>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</si>
  <si>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</si>
  <si>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</si>
  <si>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</si>
  <si>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</si>
  <si>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</si>
  <si>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</si>
  <si>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</si>
  <si>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</si>
  <si>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</si>
  <si>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</si>
  <si>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</si>
  <si>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</si>
  <si>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</si>
  <si>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</si>
  <si>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</si>
  <si>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</si>
  <si>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</si>
  <si>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</si>
  <si>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</si>
  <si>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</si>
  <si>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</si>
  <si>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</si>
  <si>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</si>
  <si>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</si>
  <si>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</si>
  <si>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</si>
  <si>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</si>
  <si>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</si>
  <si>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</si>
  <si>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</si>
  <si>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</si>
  <si>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</si>
  <si>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</si>
  <si>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</si>
  <si>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</si>
  <si>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</si>
  <si>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</si>
  <si>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</si>
  <si>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</si>
  <si>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</si>
  <si>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</si>
  <si>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</si>
  <si>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</si>
  <si>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</si>
  <si>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</si>
  <si>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</si>
  <si>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</si>
  <si>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</si>
  <si>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</si>
  <si>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</si>
  <si>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</si>
  <si>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</si>
  <si>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</si>
  <si>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</si>
  <si>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</si>
  <si>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</si>
  <si>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</si>
  <si>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</si>
  <si>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</si>
  <si>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</si>
  <si>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</si>
  <si>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</si>
  <si>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</si>
  <si>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</si>
  <si>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</si>
  <si>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</si>
  <si>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</si>
  <si>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</si>
  <si>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</si>
  <si>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</si>
  <si>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</si>
  <si>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</si>
  <si>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</si>
  <si>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</si>
  <si>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</si>
  <si>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</si>
  <si>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</si>
  <si>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</si>
  <si>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</si>
  <si>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</si>
  <si>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</si>
  <si>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</si>
  <si>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</si>
  <si>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</si>
  <si>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</si>
  <si>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</si>
  <si>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</si>
  <si>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</si>
  <si>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</si>
  <si>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</si>
  <si>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</si>
  <si>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</si>
  <si>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</si>
  <si>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</si>
  <si>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</si>
  <si>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</si>
  <si>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</si>
  <si>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</si>
  <si>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</si>
  <si>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</si>
  <si>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</si>
  <si>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</si>
  <si>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</si>
  <si>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</si>
  <si>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</si>
  <si>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</si>
  <si>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</si>
  <si>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</si>
  <si>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</si>
  <si>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</si>
  <si>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</si>
  <si>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</si>
  <si>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</si>
  <si>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</si>
  <si>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</si>
  <si>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</si>
  <si>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</si>
  <si>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</si>
  <si>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</si>
  <si>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</si>
  <si>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</si>
  <si>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</si>
  <si>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</si>
  <si>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</si>
  <si>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</si>
  <si>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</si>
  <si>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</si>
  <si>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</si>
  <si>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</si>
  <si>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</si>
  <si>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</si>
  <si>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</si>
  <si>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</si>
  <si>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</si>
  <si>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</si>
  <si>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</si>
  <si>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</si>
  <si>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</si>
  <si>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</si>
  <si>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</si>
  <si>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</si>
  <si>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</si>
  <si>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</si>
  <si>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</si>
  <si>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</si>
  <si>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</si>
  <si>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</si>
  <si>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</si>
  <si>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</si>
  <si>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</si>
  <si>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</si>
  <si>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</si>
  <si>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</si>
  <si>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</si>
  <si>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</si>
  <si>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</si>
  <si>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</si>
  <si>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</si>
  <si>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</si>
  <si>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</si>
  <si>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</si>
  <si>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</si>
  <si>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</si>
  <si>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</si>
  <si>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</si>
  <si>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</si>
  <si>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</si>
  <si>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</si>
  <si>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</si>
  <si>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</si>
  <si>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</si>
  <si>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</si>
  <si>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</si>
  <si>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</si>
  <si>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</si>
  <si>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</si>
  <si>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</si>
  <si>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</si>
  <si>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</si>
  <si>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</si>
  <si>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</si>
  <si>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</si>
  <si>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</si>
  <si>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</si>
  <si>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</si>
  <si>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</si>
  <si>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</si>
  <si>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</si>
  <si>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</si>
  <si>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</si>
  <si>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</si>
  <si>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</si>
  <si>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</si>
  <si>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</si>
  <si>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</si>
  <si>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</si>
  <si>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</si>
  <si>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</si>
  <si>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</si>
  <si>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</si>
  <si>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</si>
  <si>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</si>
  <si>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</si>
  <si>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</si>
  <si>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</si>
  <si>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</si>
  <si>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</si>
  <si>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</si>
  <si>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</si>
  <si>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</si>
  <si>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</si>
  <si>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</si>
  <si>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</si>
  <si>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</si>
  <si>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</si>
  <si>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</si>
  <si>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</si>
  <si>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</si>
  <si>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</si>
  <si>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</si>
  <si>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</si>
  <si>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</si>
  <si>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</si>
  <si>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</si>
  <si>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</si>
  <si>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</si>
  <si>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</si>
  <si>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</si>
  <si>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</si>
  <si>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</si>
  <si>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</si>
  <si>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</si>
  <si>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</si>
  <si>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</si>
  <si>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</si>
  <si>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</si>
  <si>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</si>
  <si>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</si>
  <si>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</si>
  <si>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</si>
  <si>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</si>
  <si>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</si>
  <si>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</si>
  <si>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</si>
  <si>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</si>
  <si>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</si>
  <si>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</si>
  <si>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</si>
  <si>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</si>
  <si>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</si>
  <si>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</si>
  <si>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</si>
  <si>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</si>
  <si>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</si>
  <si>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</si>
  <si>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</si>
  <si>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</si>
  <si>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</si>
  <si>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</si>
  <si>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</si>
  <si>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</si>
  <si>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</si>
  <si>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</si>
  <si>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</si>
  <si>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</si>
  <si>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</si>
  <si>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</si>
  <si>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</si>
  <si>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</si>
  <si>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</si>
  <si>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</si>
  <si>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</si>
  <si>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</si>
  <si>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</si>
  <si>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</si>
  <si>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</si>
  <si>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</si>
  <si>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</si>
  <si>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</si>
  <si>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</si>
  <si>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</si>
  <si>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</si>
  <si>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</si>
  <si>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</si>
  <si>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</si>
  <si>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</si>
  <si>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</si>
  <si>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</si>
  <si>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</si>
  <si>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</si>
  <si>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</si>
  <si>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</si>
  <si>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</si>
  <si>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</si>
  <si>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</si>
  <si>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</si>
  <si>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</si>
  <si>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</si>
  <si>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</si>
  <si>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</si>
  <si>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</si>
  <si>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</si>
  <si>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</si>
  <si>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</si>
  <si>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</si>
  <si>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</si>
  <si>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</si>
  <si>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</si>
  <si>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</si>
  <si>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</si>
  <si>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</si>
  <si>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</si>
  <si>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</si>
  <si>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</si>
  <si>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</si>
  <si>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</si>
  <si>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</si>
  <si>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</si>
  <si>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</si>
  <si>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</si>
  <si>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</si>
  <si>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</si>
  <si>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</si>
  <si>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</si>
  <si>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</si>
  <si>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</si>
  <si>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</si>
  <si>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</si>
  <si>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</si>
  <si>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</si>
  <si>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</si>
  <si>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</si>
  <si>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</si>
  <si>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</si>
  <si>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</si>
  <si>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</si>
  <si>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</si>
  <si>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</si>
  <si>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</si>
  <si>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</si>
  <si>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</si>
  <si>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</si>
  <si>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</si>
  <si>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</si>
  <si>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</si>
  <si>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</si>
  <si>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</si>
  <si>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</si>
  <si>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</si>
  <si>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</si>
  <si>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</si>
  <si>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</si>
  <si>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</si>
  <si>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</si>
  <si>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</si>
  <si>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</si>
  <si>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</si>
  <si>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</si>
  <si>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</si>
  <si>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</si>
  <si>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</si>
  <si>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</si>
  <si>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</si>
  <si>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</si>
  <si>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</si>
  <si>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</si>
  <si>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</si>
  <si>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</si>
  <si>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</si>
  <si>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</si>
  <si>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</si>
  <si>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</si>
  <si>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</si>
  <si>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</si>
  <si>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</si>
  <si>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</si>
  <si>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</si>
  <si>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</si>
  <si>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</si>
  <si>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</si>
  <si>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</si>
  <si>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</si>
  <si>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</si>
  <si>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</si>
  <si>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</si>
  <si>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</si>
  <si>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</si>
  <si>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</si>
  <si>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</si>
  <si>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</si>
  <si>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</si>
  <si>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</si>
  <si>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</si>
  <si>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</si>
  <si>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</si>
  <si>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</si>
  <si>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</si>
  <si>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</si>
  <si>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</si>
  <si>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</si>
  <si>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</si>
  <si>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</si>
  <si>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</si>
  <si>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</si>
  <si>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</si>
  <si>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</si>
  <si>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</si>
  <si>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</si>
  <si>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</si>
  <si>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</si>
  <si>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</si>
  <si>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</si>
  <si>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</si>
  <si>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</si>
  <si>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</si>
  <si>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</si>
  <si>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</si>
  <si>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</si>
  <si>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</si>
  <si>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</si>
  <si>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</si>
  <si>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</si>
  <si>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</si>
  <si>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</si>
  <si>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</si>
  <si>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</si>
  <si>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</si>
  <si>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</si>
  <si>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</si>
  <si>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</si>
  <si>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</si>
  <si>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</si>
  <si>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</si>
  <si>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</si>
  <si>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</si>
  <si>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</si>
  <si>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</si>
  <si>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</si>
  <si>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</si>
  <si>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</si>
  <si>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</si>
  <si>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</si>
  <si>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</si>
  <si>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</si>
  <si>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</si>
  <si>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</si>
  <si>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</si>
  <si>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</si>
  <si>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</si>
  <si>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</si>
  <si>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</si>
  <si>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</si>
  <si>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</si>
  <si>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</si>
  <si>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</si>
  <si>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</si>
  <si>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</si>
  <si>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</si>
  <si>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</si>
  <si>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</si>
  <si>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</si>
  <si>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</si>
  <si>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</si>
  <si>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</si>
  <si>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</si>
  <si>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</si>
  <si>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</si>
  <si>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</si>
  <si>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</si>
  <si>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</si>
  <si>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</si>
  <si>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</si>
  <si>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</si>
  <si>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</si>
  <si>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</si>
  <si>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</si>
  <si>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</si>
  <si>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</si>
  <si>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</si>
  <si>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</si>
  <si>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</si>
  <si>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</si>
  <si>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</si>
  <si>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</si>
  <si>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</si>
  <si>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</si>
  <si>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</si>
  <si>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</si>
  <si>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</si>
  <si>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</si>
  <si>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</si>
  <si>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</si>
  <si>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</si>
  <si>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</si>
  <si>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</si>
  <si>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</si>
  <si>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</si>
  <si>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</si>
  <si>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</si>
  <si>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</si>
  <si>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</si>
  <si>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</si>
  <si>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</si>
  <si>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</si>
  <si>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</si>
  <si>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</si>
  <si>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</si>
  <si>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</si>
  <si>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</si>
  <si>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</si>
  <si>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</si>
  <si>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</si>
  <si>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</si>
  <si>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</si>
  <si>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</si>
  <si>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</si>
  <si>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</si>
  <si>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</si>
  <si>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</si>
  <si>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</si>
  <si>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</si>
  <si>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</si>
  <si>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</si>
  <si>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</si>
  <si>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</si>
  <si>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</si>
  <si>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</si>
  <si>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</si>
  <si>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</si>
  <si>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</si>
  <si>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</si>
  <si>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</si>
  <si>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</si>
  <si>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</si>
  <si>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</si>
  <si>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</si>
  <si>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</si>
  <si>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</si>
  <si>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</si>
  <si>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</si>
  <si>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</si>
  <si>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</si>
  <si>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</si>
  <si>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</si>
  <si>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</si>
  <si>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</si>
  <si>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</si>
  <si>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</si>
  <si>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</si>
  <si>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</si>
  <si>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</si>
  <si>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</si>
  <si>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</si>
  <si>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</si>
  <si>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</si>
  <si>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</si>
  <si>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</si>
  <si>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</si>
  <si>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</si>
  <si>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</si>
  <si>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</si>
  <si>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</si>
  <si>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</si>
  <si>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</si>
  <si>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</si>
  <si>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</si>
  <si>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</si>
  <si>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</si>
  <si>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</si>
  <si>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</si>
  <si>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</si>
  <si>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</si>
  <si>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</si>
  <si>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</si>
  <si>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</si>
  <si>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</si>
  <si>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</si>
  <si>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</si>
  <si>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</si>
  <si>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</si>
  <si>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</si>
  <si>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</si>
  <si>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</si>
  <si>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</si>
  <si>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</si>
  <si>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</si>
  <si>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</si>
  <si>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</si>
  <si>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</si>
  <si>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</si>
  <si>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</si>
  <si>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</si>
  <si>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</si>
  <si>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</si>
  <si>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</si>
  <si>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</si>
  <si>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</si>
  <si>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</si>
  <si>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</si>
  <si>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</si>
  <si>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</si>
  <si>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</si>
  <si>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</si>
  <si>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</si>
  <si>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</si>
  <si>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</si>
  <si>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</si>
  <si>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</si>
  <si>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</si>
  <si>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</si>
  <si>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</si>
  <si>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</si>
  <si>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</si>
  <si>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</si>
  <si>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</si>
  <si>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</si>
  <si>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</si>
  <si>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</si>
  <si>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</si>
  <si>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</si>
  <si>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</si>
  <si>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</si>
  <si>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</si>
  <si>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</si>
  <si>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</si>
  <si>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</si>
  <si>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</si>
  <si>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</si>
  <si>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</si>
  <si>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</si>
  <si>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</si>
  <si>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</si>
  <si>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</si>
  <si>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</si>
  <si>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</si>
  <si>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</si>
  <si>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</si>
  <si>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</si>
  <si>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</si>
  <si>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</si>
  <si>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</si>
  <si>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</si>
  <si>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</si>
  <si>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</si>
  <si>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</si>
  <si>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</si>
  <si>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</si>
  <si>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</si>
  <si>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</si>
  <si>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</si>
  <si>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</si>
  <si>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</si>
  <si>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</si>
  <si>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</si>
  <si>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</si>
  <si>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</si>
  <si>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</si>
  <si>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</si>
  <si>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</si>
  <si>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</si>
  <si>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</si>
  <si>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</si>
  <si>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</si>
  <si>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</si>
  <si>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</si>
  <si>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</si>
  <si>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</si>
  <si>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</si>
  <si>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</si>
  <si>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</si>
  <si>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</si>
  <si>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</si>
  <si>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</si>
  <si>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</si>
  <si>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</si>
  <si>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</si>
  <si>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</si>
  <si>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</si>
  <si>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</si>
  <si>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</si>
  <si>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</si>
  <si>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</si>
  <si>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</si>
  <si>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</si>
  <si>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</si>
  <si>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</si>
  <si>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</si>
  <si>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</si>
  <si>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</si>
  <si>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</si>
  <si>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</si>
  <si>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</si>
  <si>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</si>
  <si>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</si>
  <si>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</si>
  <si>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</si>
  <si>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</si>
  <si>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</si>
  <si>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</si>
  <si>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</si>
  <si>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</si>
  <si>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</si>
  <si>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</si>
  <si>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</si>
  <si>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</si>
  <si>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</si>
  <si>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</si>
  <si>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</si>
  <si>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</si>
  <si>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</si>
  <si>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</si>
  <si>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</si>
  <si>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</si>
  <si>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</si>
  <si>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</si>
  <si>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</si>
  <si>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</si>
  <si>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</si>
  <si>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</si>
  <si>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</si>
  <si>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</si>
  <si>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</si>
  <si>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</si>
  <si>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</si>
  <si>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</si>
  <si>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</si>
  <si>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</si>
  <si>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</si>
  <si>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</si>
  <si>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</si>
  <si>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</si>
  <si>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</si>
  <si>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</si>
  <si>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</si>
  <si>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</si>
  <si>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</si>
  <si>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</si>
  <si>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</si>
  <si>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</si>
  <si>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</si>
  <si>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</si>
  <si>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</si>
  <si>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</si>
  <si>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</si>
  <si>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</si>
  <si>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</si>
  <si>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</si>
  <si>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</si>
  <si>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</si>
  <si>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</si>
  <si>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</si>
  <si>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</si>
  <si>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</si>
  <si>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</si>
  <si>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</si>
  <si>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</si>
  <si>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</si>
  <si>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</si>
  <si>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</si>
  <si>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</si>
  <si>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</si>
  <si>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</si>
  <si>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</si>
  <si>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</si>
  <si>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</si>
  <si>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</si>
  <si>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</si>
  <si>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</si>
  <si>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</si>
  <si>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</si>
  <si>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</si>
  <si>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</si>
  <si>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</si>
  <si>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</si>
  <si>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</si>
  <si>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</si>
  <si>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</si>
  <si>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</si>
  <si>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</si>
  <si>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</si>
  <si>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</si>
  <si>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</si>
  <si>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</si>
  <si>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</si>
  <si>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</si>
  <si>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</si>
  <si>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</si>
  <si>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</si>
  <si>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</si>
  <si>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</si>
  <si>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</si>
  <si>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</si>
  <si>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</si>
  <si>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</si>
  <si>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</si>
  <si>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</si>
  <si>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</si>
  <si>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</si>
  <si>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</si>
  <si>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</si>
  <si>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</si>
  <si>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</si>
  <si>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</si>
  <si>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</si>
  <si>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</si>
  <si>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</si>
  <si>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</si>
  <si>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</si>
  <si>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</si>
  <si>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</si>
  <si>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</si>
  <si>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</si>
  <si>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</si>
  <si>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</si>
  <si>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</si>
  <si>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</si>
  <si>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</si>
  <si>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</si>
  <si>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</si>
  <si>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</si>
  <si>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</si>
  <si>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</si>
  <si>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</si>
  <si>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</si>
  <si>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</si>
  <si>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</si>
  <si>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</si>
  <si>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</si>
  <si>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</si>
  <si>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</si>
  <si>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</si>
  <si>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</si>
  <si>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</si>
  <si>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</si>
  <si>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</si>
  <si>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</si>
  <si>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</si>
  <si>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</si>
  <si>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</si>
  <si>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</si>
  <si>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</si>
  <si>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</si>
  <si>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</si>
  <si>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</si>
  <si>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</si>
  <si>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</si>
  <si>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</si>
  <si>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</si>
  <si>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</si>
  <si>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</si>
  <si>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</si>
  <si>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</si>
  <si>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</si>
  <si>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</si>
  <si>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</si>
  <si>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</si>
  <si>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</si>
  <si>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</si>
  <si>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</si>
  <si>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</si>
  <si>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</si>
  <si>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</si>
  <si>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</si>
  <si>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</si>
  <si>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</si>
  <si>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</si>
  <si>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</si>
  <si>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</si>
  <si>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</si>
  <si>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</si>
  <si>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</si>
  <si>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</si>
  <si>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</si>
  <si>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</si>
  <si>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</si>
  <si>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</si>
  <si>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</si>
  <si>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</si>
  <si>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</si>
  <si>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</si>
  <si>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</si>
  <si>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</si>
  <si>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</si>
  <si>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</si>
  <si>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</si>
  <si>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</si>
  <si>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</si>
  <si>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</si>
  <si>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</si>
  <si>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</si>
  <si>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</si>
  <si>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</si>
  <si>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</si>
  <si>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</si>
  <si>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</si>
  <si>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</si>
  <si>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</si>
  <si>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</si>
  <si>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</si>
  <si>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</si>
  <si>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</si>
  <si>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</si>
  <si>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</si>
  <si>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</si>
  <si>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</si>
  <si>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</si>
  <si>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</si>
  <si>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</si>
  <si>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</si>
  <si>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</si>
  <si>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</si>
  <si>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</si>
  <si>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</si>
  <si>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</si>
  <si>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</si>
  <si>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</si>
  <si>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</si>
  <si>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</si>
  <si>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</si>
  <si>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</si>
  <si>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</si>
  <si>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</si>
  <si>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</si>
  <si>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</si>
  <si>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</si>
  <si>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</si>
  <si>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</si>
  <si>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</si>
  <si>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</si>
  <si>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</si>
  <si>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</si>
  <si>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</si>
  <si>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</si>
  <si>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</si>
  <si>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</si>
  <si>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</si>
  <si>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</si>
  <si>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</si>
  <si>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</si>
  <si>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</si>
  <si>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</si>
  <si>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</si>
  <si>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</si>
  <si>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</si>
  <si>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</si>
  <si>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</si>
  <si>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</si>
  <si>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</si>
  <si>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</si>
  <si>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</si>
  <si>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</si>
  <si>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</si>
  <si>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</si>
  <si>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</si>
  <si>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</si>
  <si>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</si>
  <si>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</si>
  <si>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</si>
  <si>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</si>
  <si>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</si>
  <si>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</si>
  <si>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</si>
  <si>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</si>
  <si>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</si>
  <si>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</si>
  <si>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</si>
  <si>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</si>
  <si>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</si>
  <si>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</si>
  <si>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</si>
  <si>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</si>
  <si>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</si>
  <si>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</si>
  <si>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</si>
  <si>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</si>
  <si>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</si>
  <si>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</si>
  <si>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</si>
  <si>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</si>
  <si>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</si>
  <si>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</si>
  <si>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</si>
  <si>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</si>
  <si>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</si>
  <si>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</si>
  <si>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</si>
  <si>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</si>
  <si>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</si>
  <si>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</si>
  <si>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</si>
  <si>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</si>
  <si>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</si>
  <si>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</si>
  <si>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</si>
  <si>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</si>
  <si>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</si>
  <si>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</si>
  <si>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</si>
  <si>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</si>
  <si>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</si>
  <si>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</si>
  <si>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</si>
  <si>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</si>
  <si>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</si>
  <si>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</si>
  <si>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</si>
  <si>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</si>
  <si>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</si>
  <si>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</si>
  <si>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</si>
  <si>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</si>
  <si>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</si>
  <si>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</si>
  <si>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</si>
  <si>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</si>
  <si>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</si>
  <si>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</si>
  <si>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</si>
  <si>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</si>
  <si>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</si>
  <si>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</si>
  <si>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</si>
  <si>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</si>
  <si>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</si>
  <si>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</si>
  <si>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</si>
  <si>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</si>
  <si>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</si>
  <si>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</si>
  <si>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</si>
  <si>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</si>
  <si>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</si>
  <si>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</si>
  <si>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</si>
  <si>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</si>
  <si>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</si>
  <si>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</si>
  <si>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</si>
  <si>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</si>
  <si>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</si>
  <si>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</si>
  <si>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</si>
  <si>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</si>
  <si>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</si>
  <si>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</si>
  <si>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</si>
  <si>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</si>
  <si>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</si>
  <si>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</si>
  <si>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</si>
  <si>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</si>
  <si>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</si>
  <si>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</si>
  <si>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</si>
  <si>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</si>
  <si>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</si>
  <si>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</si>
  <si>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</si>
  <si>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</si>
  <si>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</si>
  <si>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</si>
  <si>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</si>
  <si>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</si>
  <si>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</si>
  <si>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</si>
  <si>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</si>
  <si>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</si>
  <si>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</si>
  <si>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</si>
  <si>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</si>
  <si>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</si>
  <si>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</si>
  <si>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</si>
  <si>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</si>
  <si>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</si>
  <si>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</si>
  <si>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</si>
  <si>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</si>
  <si>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</si>
  <si>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</si>
  <si>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</si>
  <si>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</si>
  <si>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</si>
  <si>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</si>
  <si>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</si>
  <si>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</si>
  <si>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</si>
  <si>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</si>
  <si>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</si>
  <si>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</si>
  <si>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</si>
  <si>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</si>
  <si>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</si>
  <si>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</si>
  <si>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</si>
  <si>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</si>
  <si>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</si>
  <si>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</si>
  <si>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</si>
  <si>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</si>
  <si>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</si>
  <si>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</si>
  <si>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</si>
  <si>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</si>
  <si>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</si>
  <si>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</si>
  <si>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</si>
  <si>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</si>
  <si>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</si>
  <si>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</si>
  <si>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</si>
  <si>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</si>
  <si>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</si>
  <si>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</si>
  <si>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</si>
  <si>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</si>
  <si>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</si>
  <si>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</si>
  <si>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</si>
  <si>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</si>
  <si>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</si>
  <si>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</si>
  <si>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</si>
  <si>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</si>
  <si>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</si>
  <si>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</si>
  <si>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</si>
  <si>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</si>
  <si>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</si>
  <si>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</si>
  <si>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</si>
  <si>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</si>
  <si>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</si>
  <si>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</si>
  <si>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</si>
  <si>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</si>
  <si>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</si>
  <si>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</si>
  <si>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</si>
  <si>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</si>
  <si>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</si>
  <si>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</si>
  <si>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</si>
  <si>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</si>
  <si>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</si>
  <si>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</si>
  <si>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</si>
  <si>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</si>
  <si>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</si>
  <si>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</si>
  <si>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</si>
  <si>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</si>
  <si>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</si>
  <si>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</si>
  <si>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</si>
  <si>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</si>
  <si>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</si>
  <si>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</si>
  <si>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</si>
  <si>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</si>
  <si>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</si>
  <si>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</si>
  <si>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</si>
  <si>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</si>
  <si>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</si>
  <si>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</si>
  <si>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</si>
  <si>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</si>
  <si>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</si>
  <si>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</si>
  <si>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</si>
  <si>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</si>
  <si>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</si>
  <si>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</si>
  <si>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</si>
  <si>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</si>
  <si>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</si>
  <si>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</si>
  <si>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</si>
  <si>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</si>
  <si>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</si>
  <si>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</si>
  <si>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</si>
  <si>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</si>
  <si>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</si>
  <si>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</si>
  <si>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</si>
  <si>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</si>
  <si>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</si>
  <si>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</si>
  <si>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</si>
  <si>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</si>
  <si>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</si>
  <si>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</si>
  <si>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</si>
  <si>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</si>
  <si>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</si>
  <si>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</si>
  <si>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</si>
  <si>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</si>
  <si>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</si>
  <si>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</si>
  <si>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</si>
  <si>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</si>
  <si>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</si>
  <si>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</si>
  <si>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</si>
  <si>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</si>
  <si>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</si>
  <si>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</si>
  <si>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</si>
  <si>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</si>
  <si>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</si>
  <si>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</si>
  <si>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</si>
  <si>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</si>
  <si>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</si>
  <si>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</si>
  <si>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</si>
  <si>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</si>
  <si>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</si>
  <si>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</si>
  <si>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</si>
  <si>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</si>
  <si>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</si>
  <si>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</si>
  <si>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</si>
  <si>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</si>
  <si>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</si>
  <si>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</si>
  <si>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</si>
  <si>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</si>
  <si>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</si>
  <si>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</si>
  <si>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</si>
  <si>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</si>
  <si>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</si>
  <si>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</si>
  <si>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</si>
  <si>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</si>
  <si>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</si>
  <si>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</si>
  <si>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</si>
  <si>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</si>
  <si>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</si>
  <si>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</si>
  <si>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</si>
  <si>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</si>
  <si>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</si>
  <si>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</si>
  <si>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</si>
  <si>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</si>
  <si>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</si>
  <si>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</si>
  <si>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</si>
  <si>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</si>
  <si>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</si>
  <si>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</si>
  <si>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</si>
  <si>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</si>
  <si>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</si>
  <si>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</si>
  <si>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</si>
  <si>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</si>
  <si>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</si>
  <si>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</si>
  <si>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</si>
  <si>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</si>
  <si>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</si>
  <si>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</si>
  <si>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</si>
  <si>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</si>
  <si>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</si>
  <si>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</si>
  <si>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</si>
  <si>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</si>
  <si>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</si>
  <si>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</si>
  <si>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</si>
  <si>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</si>
  <si>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</si>
  <si>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</si>
  <si>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</si>
  <si>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</si>
  <si>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</si>
  <si>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</si>
  <si>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</si>
  <si>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</si>
  <si>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</si>
  <si>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</si>
  <si>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</si>
  <si>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</si>
  <si>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</si>
  <si>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</si>
  <si>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</si>
  <si>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</si>
  <si>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</si>
  <si>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</si>
  <si>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</si>
  <si>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</si>
  <si>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</si>
  <si>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</si>
  <si>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</si>
  <si>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</si>
  <si>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</si>
  <si>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</si>
  <si>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</si>
  <si>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</si>
  <si>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</si>
  <si>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</si>
  <si>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</si>
  <si>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</si>
  <si>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</si>
  <si>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</si>
  <si>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</si>
  <si>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</si>
  <si>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</si>
  <si>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</si>
  <si>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</si>
  <si>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</si>
  <si>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</si>
  <si>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</si>
  <si>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</si>
  <si>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</si>
  <si>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</si>
  <si>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</si>
  <si>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</si>
  <si>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</si>
  <si>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</si>
  <si>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</si>
  <si>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</si>
  <si>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</si>
  <si>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</si>
  <si>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</si>
  <si>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</si>
  <si>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</si>
  <si>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</si>
  <si>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</si>
  <si>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</si>
  <si>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</si>
  <si>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</si>
  <si>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</si>
  <si>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</si>
  <si>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</si>
  <si>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</si>
  <si>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</si>
  <si>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</si>
  <si>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</si>
  <si>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</si>
  <si>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</si>
  <si>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</si>
  <si>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</si>
  <si>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</si>
  <si>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</si>
  <si>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</si>
  <si>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</si>
  <si>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</si>
  <si>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</si>
  <si>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</si>
  <si>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</si>
  <si>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</si>
  <si>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</si>
  <si>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</si>
  <si>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</si>
  <si>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</si>
  <si>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</si>
  <si>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</si>
  <si>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</si>
  <si>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</si>
  <si>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</si>
  <si>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</si>
  <si>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</si>
  <si>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</si>
  <si>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</si>
  <si>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</si>
  <si>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</si>
  <si>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</si>
  <si>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</si>
  <si>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</si>
  <si>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</si>
  <si>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</si>
  <si>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</si>
  <si>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</si>
  <si>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</si>
  <si>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</si>
  <si>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</si>
  <si>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</si>
  <si>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</si>
  <si>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</si>
  <si>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</si>
  <si>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</si>
  <si>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</si>
  <si>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</si>
  <si>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</si>
  <si>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</si>
  <si>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</si>
  <si>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</si>
  <si>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</si>
  <si>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</si>
  <si>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</si>
  <si>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</si>
  <si>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</si>
  <si>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</si>
  <si>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</si>
  <si>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</si>
  <si>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</si>
  <si>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</si>
  <si>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</si>
  <si>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</si>
  <si>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</si>
  <si>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</si>
  <si>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</si>
  <si>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</si>
  <si>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</si>
  <si>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</si>
  <si>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</si>
  <si>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</si>
  <si>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</si>
  <si>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</si>
  <si>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</si>
  <si>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</si>
  <si>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</si>
  <si>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</si>
  <si>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</si>
  <si>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</si>
  <si>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</si>
  <si>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</si>
  <si>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</si>
  <si>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</si>
  <si>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</si>
  <si>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</si>
  <si>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</si>
  <si>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</si>
  <si>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</si>
  <si>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</si>
  <si>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</si>
  <si>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</si>
  <si>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</si>
  <si>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</si>
  <si>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</si>
  <si>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</si>
  <si>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</si>
  <si>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</si>
  <si>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</si>
  <si>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</si>
  <si>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</si>
  <si>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</si>
  <si>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</si>
  <si>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</si>
  <si>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</si>
  <si>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</si>
  <si>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</si>
  <si>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</si>
  <si>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</si>
  <si>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</si>
  <si>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</si>
  <si>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</si>
  <si>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</si>
  <si>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</si>
  <si>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</si>
  <si>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</si>
  <si>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</si>
  <si>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</si>
  <si>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</si>
  <si>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</si>
  <si>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</si>
  <si>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</si>
  <si>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</si>
  <si>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</si>
  <si>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</si>
  <si>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</si>
  <si>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</si>
  <si>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</si>
  <si>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</si>
  <si>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</si>
  <si>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</si>
  <si>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</si>
  <si>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</si>
  <si>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</si>
  <si>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</si>
  <si>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</si>
  <si>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</si>
  <si>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</si>
  <si>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</si>
  <si>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</si>
  <si>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</si>
  <si>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</si>
  <si>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</si>
  <si>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</si>
  <si>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</si>
  <si>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</si>
  <si>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</si>
  <si>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</si>
  <si>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</si>
  <si>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</si>
  <si>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</si>
  <si>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</si>
  <si>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</si>
  <si>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</si>
  <si>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</si>
  <si>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</si>
  <si>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</si>
  <si>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</si>
  <si>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</si>
  <si>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</si>
  <si>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</si>
  <si>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</si>
  <si>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</si>
  <si>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</si>
  <si>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</si>
  <si>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</si>
  <si>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</si>
  <si>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</si>
  <si>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</si>
  <si>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</si>
  <si>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</si>
  <si>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</si>
  <si>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</si>
  <si>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</si>
  <si>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</si>
  <si>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</si>
  <si>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</si>
  <si>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</si>
  <si>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</si>
  <si>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</si>
  <si>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</si>
  <si>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</si>
  <si>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</si>
  <si>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</si>
  <si>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</si>
  <si>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</si>
  <si>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</si>
  <si>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</si>
  <si>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</si>
  <si>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</si>
  <si>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</si>
  <si>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</si>
  <si>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</si>
  <si>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</si>
  <si>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</si>
  <si>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</si>
  <si>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</si>
  <si>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</si>
  <si>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</si>
  <si>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</si>
  <si>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</si>
  <si>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</si>
  <si>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</si>
  <si>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</si>
  <si>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</si>
  <si>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</si>
  <si>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</si>
  <si>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</si>
  <si>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</si>
  <si>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</si>
  <si>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</si>
  <si>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</si>
  <si>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</si>
  <si>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</si>
  <si>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</si>
  <si>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</si>
  <si>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</si>
  <si>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</si>
  <si>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</si>
  <si>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</si>
  <si>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</si>
  <si>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</si>
  <si>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</si>
  <si>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</si>
  <si>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</si>
  <si>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</si>
  <si>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</si>
  <si>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</si>
  <si>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</si>
  <si>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</si>
  <si>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</si>
  <si>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</si>
  <si>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</si>
  <si>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</si>
  <si>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</si>
  <si>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</si>
  <si>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</si>
  <si>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</si>
  <si>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</si>
  <si>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</si>
  <si>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</si>
  <si>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</si>
  <si>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</si>
  <si>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</si>
  <si>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</si>
  <si>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</si>
  <si>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</si>
  <si>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</si>
  <si>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</si>
  <si>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</si>
  <si>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</si>
  <si>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</si>
  <si>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</si>
  <si>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</si>
  <si>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</si>
  <si>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</si>
  <si>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</si>
  <si>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</si>
  <si>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</si>
  <si>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</si>
  <si>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</si>
  <si>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</si>
  <si>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</si>
  <si>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</si>
  <si>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</si>
  <si>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</si>
  <si>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</si>
  <si>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</si>
  <si>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</si>
  <si>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</si>
  <si>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</si>
  <si>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</si>
  <si>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</si>
  <si>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</si>
  <si>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</si>
  <si>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</si>
  <si>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</si>
  <si>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</si>
  <si>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</si>
  <si>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</si>
  <si>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</si>
  <si>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</si>
  <si>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</si>
  <si>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</si>
  <si>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</si>
  <si>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</si>
  <si>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</si>
  <si>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</si>
  <si>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</si>
  <si>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</si>
  <si>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</si>
  <si>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</si>
  <si>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</si>
  <si>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</si>
  <si>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</si>
  <si>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</si>
  <si>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</si>
  <si>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</si>
  <si>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</si>
  <si>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</si>
  <si>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</si>
  <si>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</si>
  <si>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</si>
  <si>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</si>
  <si>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</si>
  <si>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</si>
  <si>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</si>
  <si>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</si>
  <si>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</si>
  <si>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</si>
  <si>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</si>
  <si>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</si>
  <si>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</si>
  <si>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</si>
  <si>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</si>
  <si>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</si>
  <si>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</si>
  <si>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</si>
  <si>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</si>
  <si>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</si>
  <si>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</si>
  <si>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</si>
  <si>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</si>
  <si>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</si>
  <si>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</si>
  <si>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</si>
  <si>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</si>
  <si>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</si>
  <si>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</si>
  <si>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</si>
  <si>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</si>
  <si>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</si>
  <si>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</si>
  <si>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</si>
  <si>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</si>
  <si>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</si>
  <si>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</si>
  <si>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</si>
  <si>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</si>
  <si>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</si>
  <si>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</si>
  <si>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</si>
  <si>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</si>
  <si>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</si>
  <si>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</si>
  <si>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</si>
  <si>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</si>
  <si>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</si>
  <si>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</si>
  <si>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</si>
  <si>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</si>
  <si>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</si>
  <si>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</si>
  <si>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</si>
  <si>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</si>
  <si>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</si>
  <si>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</si>
  <si>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</si>
  <si>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</si>
  <si>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</si>
  <si>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</si>
  <si>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</si>
  <si>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</si>
  <si>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</si>
  <si>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</si>
  <si>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</si>
  <si>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</si>
  <si>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</si>
  <si>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</si>
  <si>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</si>
  <si>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</si>
  <si>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</si>
  <si>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</si>
  <si>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</si>
  <si>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</si>
  <si>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</si>
  <si>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</si>
  <si>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</si>
  <si>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</si>
  <si>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</si>
  <si>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</si>
  <si>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</si>
  <si>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</si>
  <si>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</si>
  <si>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</si>
  <si>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</si>
  <si>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</si>
  <si>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</si>
  <si>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</si>
  <si>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</si>
  <si>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</si>
  <si>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</si>
  <si>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</si>
  <si>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</si>
  <si>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</si>
  <si>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</si>
  <si>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</si>
  <si>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</si>
  <si>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</si>
  <si>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</si>
  <si>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</si>
  <si>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</si>
  <si>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</si>
  <si>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</si>
  <si>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</si>
  <si>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</si>
  <si>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</si>
  <si>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</si>
  <si>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</si>
  <si>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</si>
  <si>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</si>
  <si>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</si>
  <si>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</si>
  <si>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</si>
  <si>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</si>
  <si>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</si>
  <si>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</si>
  <si>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</si>
  <si>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</si>
  <si>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</si>
  <si>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</si>
  <si>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</si>
  <si>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</si>
  <si>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</si>
  <si>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</si>
  <si>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</si>
  <si>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</si>
  <si>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</si>
  <si>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</si>
  <si>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</si>
  <si>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</si>
  <si>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</si>
  <si>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</si>
  <si>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</si>
  <si>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</si>
  <si>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</si>
  <si>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</si>
  <si>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</si>
  <si>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</si>
  <si>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</si>
  <si>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</si>
  <si>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</si>
  <si>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</si>
  <si>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</si>
  <si>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</si>
  <si>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</si>
  <si>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</si>
  <si>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</si>
  <si>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</si>
  <si>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</si>
  <si>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</si>
  <si>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</si>
  <si>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</si>
  <si>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</si>
  <si>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</si>
  <si>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</si>
  <si>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</si>
  <si>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</si>
  <si>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</si>
  <si>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</si>
  <si>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</si>
  <si>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</si>
  <si>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</si>
  <si>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</si>
  <si>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</si>
  <si>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</si>
  <si>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</si>
  <si>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</si>
  <si>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</si>
  <si>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</si>
  <si>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</si>
  <si>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</si>
  <si>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</si>
  <si>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</si>
  <si>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</si>
  <si>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</si>
  <si>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</si>
  <si>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</si>
  <si>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</si>
  <si>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</si>
  <si>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</si>
  <si>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</si>
  <si>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</si>
  <si>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</si>
  <si>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</si>
  <si>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</si>
  <si>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</si>
  <si>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</si>
  <si>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</si>
  <si>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</si>
  <si>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</si>
  <si>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</si>
  <si>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</si>
  <si>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</si>
  <si>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</si>
  <si>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</si>
  <si>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</si>
  <si>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</si>
  <si>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</si>
  <si>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</si>
  <si>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</si>
  <si>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</si>
  <si>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</si>
  <si>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</si>
  <si>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</si>
  <si>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</si>
  <si>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</si>
  <si>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</si>
  <si>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</si>
  <si>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</si>
  <si>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</si>
  <si>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</si>
  <si>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</si>
  <si>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</si>
  <si>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</si>
  <si>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</si>
  <si>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</si>
  <si>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</si>
  <si>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</si>
  <si>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</si>
  <si>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</si>
  <si>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</si>
  <si>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</si>
  <si>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</si>
  <si>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</si>
  <si>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</si>
  <si>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</si>
  <si>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</si>
  <si>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</si>
  <si>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</si>
  <si>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</si>
  <si>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</si>
  <si>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</si>
  <si>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</si>
  <si>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</si>
  <si>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</si>
  <si>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</si>
  <si>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</si>
  <si>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</si>
  <si>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</si>
  <si>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</si>
  <si>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</si>
  <si>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</si>
  <si>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</si>
  <si>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</si>
  <si>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</si>
  <si>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</si>
  <si>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</si>
  <si>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</si>
  <si>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</si>
  <si>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</si>
  <si>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</si>
  <si>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</si>
  <si>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</si>
  <si>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</si>
  <si>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</si>
  <si>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</si>
  <si>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</si>
  <si>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</si>
  <si>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</si>
  <si>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</si>
  <si>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</si>
  <si>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</si>
  <si>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</si>
  <si>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</si>
  <si>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</si>
  <si>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</si>
  <si>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</si>
  <si>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</si>
  <si>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</si>
  <si>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</si>
  <si>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</si>
  <si>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</si>
  <si>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</si>
  <si>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</si>
  <si>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</si>
  <si>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</si>
  <si>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</si>
  <si>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</si>
  <si>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</si>
  <si>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</si>
  <si>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</si>
  <si>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</si>
  <si>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</si>
  <si>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</si>
  <si>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</si>
  <si>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</si>
  <si>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</si>
  <si>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</si>
  <si>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</si>
  <si>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</si>
  <si>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</si>
  <si>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</si>
  <si>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</si>
  <si>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</si>
  <si>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</si>
  <si>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</si>
  <si>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</si>
  <si>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</si>
  <si>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</si>
  <si>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</si>
  <si>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</si>
  <si>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</si>
  <si>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</si>
  <si>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</si>
  <si>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</si>
  <si>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</si>
  <si>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</si>
  <si>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</si>
  <si>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</si>
  <si>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</si>
  <si>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</si>
  <si>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</si>
  <si>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</si>
  <si>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</si>
  <si>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</si>
  <si>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</si>
  <si>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</si>
  <si>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</si>
  <si>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</si>
  <si>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</si>
  <si>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</si>
  <si>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</si>
  <si>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</si>
  <si>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</si>
  <si>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</si>
  <si>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</si>
  <si>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</si>
  <si>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</si>
  <si>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</si>
  <si>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</si>
  <si>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</si>
  <si>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</si>
  <si>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</si>
  <si>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</si>
  <si>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</si>
  <si>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</si>
  <si>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</si>
  <si>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</si>
  <si>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</si>
  <si>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</si>
  <si>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</si>
  <si>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</si>
  <si>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</si>
  <si>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</si>
  <si>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</si>
  <si>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</si>
  <si>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</si>
  <si>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</si>
  <si>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</si>
  <si>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</si>
  <si>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</si>
  <si>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</si>
  <si>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</si>
  <si>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</si>
  <si>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</si>
  <si>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</si>
  <si>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</si>
  <si>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</si>
  <si>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</si>
  <si>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</si>
  <si>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</si>
  <si>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</si>
  <si>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</si>
  <si>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</si>
  <si>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</si>
  <si>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</si>
  <si>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</si>
  <si>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</si>
  <si>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</si>
  <si>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</si>
  <si>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</si>
  <si>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</si>
  <si>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</si>
  <si>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</si>
  <si>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</si>
  <si>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</si>
  <si>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</si>
  <si>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</si>
  <si>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</si>
  <si>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</si>
  <si>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</si>
  <si>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</si>
  <si>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</si>
  <si>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</si>
  <si>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</si>
  <si>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</si>
  <si>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</si>
  <si>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</si>
  <si>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</si>
  <si>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</si>
  <si>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</si>
  <si>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</si>
  <si>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</si>
  <si>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</si>
  <si>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</si>
  <si>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</si>
  <si>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</si>
  <si>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</si>
  <si>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</si>
  <si>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</si>
  <si>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</si>
  <si>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</si>
  <si>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</si>
  <si>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</si>
  <si>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</si>
  <si>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</si>
  <si>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</si>
  <si>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</si>
  <si>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</si>
  <si>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</si>
  <si>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</si>
  <si>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</si>
  <si>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</si>
  <si>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</si>
  <si>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</si>
  <si>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</si>
  <si>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</si>
  <si>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</si>
  <si>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</si>
  <si>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</si>
  <si>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</si>
  <si>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</si>
  <si>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</si>
  <si>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</si>
  <si>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</si>
  <si>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</si>
  <si>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</si>
  <si>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</si>
  <si>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</si>
  <si>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</si>
  <si>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</si>
  <si>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</si>
  <si>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</si>
  <si>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</si>
  <si>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</si>
  <si>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</si>
  <si>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</si>
  <si>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</si>
  <si>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</si>
  <si>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</si>
  <si>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</si>
  <si>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</si>
  <si>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</si>
  <si>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</si>
  <si>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</si>
  <si>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</si>
  <si>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</si>
  <si>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</si>
  <si>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</si>
  <si>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</si>
  <si>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</si>
  <si>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</si>
  <si>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</si>
  <si>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</si>
  <si>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</si>
  <si>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</si>
  <si>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</si>
  <si>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</si>
  <si>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</si>
  <si>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</si>
  <si>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</si>
  <si>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</si>
  <si>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</si>
  <si>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</si>
  <si>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</si>
  <si>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</si>
  <si>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</si>
  <si>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</si>
  <si>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</si>
  <si>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</si>
  <si>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</si>
  <si>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</si>
  <si>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</si>
  <si>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</si>
  <si>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</si>
  <si>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</si>
  <si>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</si>
  <si>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</si>
  <si>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</si>
  <si>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</si>
  <si>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</si>
  <si>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</si>
  <si>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</si>
  <si>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</si>
  <si>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</si>
  <si>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</si>
  <si>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</si>
  <si>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</si>
  <si>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</si>
  <si>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</si>
  <si>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</si>
  <si>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</si>
  <si>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</si>
  <si>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</si>
  <si>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</si>
  <si>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</si>
  <si>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</si>
  <si>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</si>
  <si>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</si>
  <si>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</si>
  <si>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</si>
  <si>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</si>
  <si>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</si>
  <si>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</si>
  <si>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</si>
  <si>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</si>
  <si>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</si>
  <si>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</si>
  <si>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</si>
  <si>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</si>
  <si>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</si>
  <si>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</si>
  <si>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</si>
  <si>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</si>
  <si>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</si>
  <si>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</si>
  <si>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</si>
  <si>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</si>
  <si>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</si>
  <si>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</si>
  <si>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</si>
  <si>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</si>
  <si>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</si>
  <si>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</si>
  <si>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</si>
  <si>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</si>
  <si>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</si>
  <si>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</si>
  <si>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</si>
  <si>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</si>
  <si>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</si>
  <si>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</si>
  <si>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</si>
  <si>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</si>
  <si>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</si>
  <si>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</si>
  <si>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</si>
  <si>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</si>
  <si>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</si>
  <si>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</si>
  <si>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</si>
  <si>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</si>
  <si>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</si>
  <si>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</si>
  <si>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</si>
  <si>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</si>
  <si>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</si>
  <si>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</si>
  <si>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</si>
  <si>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</si>
  <si>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</si>
  <si>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</si>
  <si>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</si>
  <si>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</si>
  <si>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</si>
  <si>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</si>
  <si>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</si>
  <si>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</si>
  <si>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</si>
  <si>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</si>
  <si>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</si>
  <si>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</si>
  <si>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</si>
  <si>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</si>
  <si>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</si>
  <si>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</si>
  <si>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</si>
  <si>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</si>
  <si>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</si>
  <si>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</si>
  <si>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</si>
  <si>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</si>
  <si>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</si>
  <si>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</si>
  <si>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</si>
  <si>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</si>
  <si>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</si>
  <si>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</si>
  <si>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</si>
  <si>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</si>
  <si>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</si>
  <si>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</si>
  <si>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</si>
  <si>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</si>
  <si>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</si>
  <si>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</si>
  <si>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</si>
  <si>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</si>
  <si>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</si>
  <si>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</si>
  <si>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</si>
  <si>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</si>
  <si>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</si>
  <si>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</si>
  <si>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</si>
  <si>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</si>
  <si>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</si>
  <si>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</si>
  <si>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</si>
  <si>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</si>
  <si>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</si>
  <si>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</si>
  <si>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</si>
  <si>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</si>
  <si>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</si>
  <si>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</si>
  <si>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</si>
  <si>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</si>
  <si>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</si>
  <si>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</si>
  <si>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</si>
  <si>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</si>
  <si>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</si>
  <si>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</si>
  <si>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</si>
  <si>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</si>
  <si>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</si>
  <si>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</si>
  <si>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</si>
  <si>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</si>
  <si>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</si>
  <si>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</si>
  <si>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</si>
  <si>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</si>
  <si>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</si>
  <si>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</si>
  <si>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</si>
  <si>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</si>
  <si>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</si>
  <si>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</si>
  <si>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</si>
  <si>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</si>
  <si>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</si>
  <si>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</si>
  <si>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</si>
  <si>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</si>
  <si>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</si>
  <si>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</si>
  <si>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</si>
  <si>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</si>
  <si>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</si>
  <si>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</si>
  <si>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</si>
  <si>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</si>
  <si>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</si>
  <si>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</si>
  <si>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</si>
  <si>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</si>
  <si>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</si>
  <si>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</si>
  <si>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</si>
  <si>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</si>
  <si>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</si>
  <si>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</si>
  <si>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</si>
  <si>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</si>
  <si>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</si>
  <si>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</si>
  <si>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</si>
  <si>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</si>
  <si>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</si>
  <si>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</si>
  <si>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</si>
  <si>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</si>
  <si>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</si>
  <si>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</si>
  <si>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</si>
  <si>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</si>
  <si>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</si>
  <si>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</si>
  <si>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</si>
  <si>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</si>
  <si>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</si>
  <si>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</si>
  <si>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</si>
  <si>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</si>
  <si>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</si>
  <si>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</si>
  <si>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</si>
  <si>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</si>
  <si>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</si>
  <si>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</si>
  <si>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</si>
  <si>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</si>
  <si>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</si>
  <si>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</si>
  <si>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</si>
  <si>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</si>
  <si>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</si>
  <si>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</si>
  <si>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</si>
  <si>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</si>
  <si>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</si>
  <si>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</si>
  <si>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</si>
  <si>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</si>
  <si>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</si>
  <si>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</si>
  <si>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</si>
  <si>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</si>
  <si>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</si>
  <si>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</si>
  <si>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</si>
  <si>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</si>
  <si>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</si>
  <si>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</si>
  <si>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</si>
  <si>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</si>
  <si>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</si>
  <si>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</si>
  <si>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</si>
  <si>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</si>
  <si>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</si>
  <si>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</si>
  <si>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</si>
  <si>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</si>
  <si>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</si>
  <si>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</si>
  <si>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</si>
  <si>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</si>
  <si>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</si>
  <si>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</si>
  <si>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</si>
  <si>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</si>
  <si>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</si>
  <si>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</si>
  <si>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</si>
  <si>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</si>
  <si>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</si>
  <si>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</si>
  <si>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</si>
  <si>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</si>
  <si>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</si>
  <si>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</si>
  <si>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</si>
  <si>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</si>
  <si>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</si>
  <si>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</si>
  <si>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</si>
  <si>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</si>
  <si>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</si>
  <si>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</si>
  <si>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</si>
  <si>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</si>
  <si>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</si>
  <si>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</si>
  <si>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</si>
  <si>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</si>
  <si>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</si>
  <si>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</si>
  <si>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</si>
  <si>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</si>
  <si>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</si>
  <si>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</si>
  <si>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</si>
  <si>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</si>
  <si>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</si>
  <si>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</si>
  <si>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</si>
  <si>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</si>
  <si>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</si>
  <si>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</si>
  <si>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</si>
  <si>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</si>
  <si>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</si>
  <si>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</si>
  <si>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</si>
  <si>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</si>
  <si>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</si>
  <si>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</si>
  <si>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</si>
  <si>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</si>
  <si>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</si>
  <si>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</si>
  <si>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</si>
  <si>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</si>
  <si>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</si>
  <si>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</si>
  <si>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</si>
  <si>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</si>
  <si>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</si>
  <si>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</si>
  <si>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</si>
  <si>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</si>
  <si>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</si>
  <si>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</si>
  <si>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</si>
  <si>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</si>
  <si>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</si>
  <si>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</si>
  <si>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</si>
  <si>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</si>
  <si>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</si>
  <si>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</si>
  <si>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</si>
  <si>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</si>
  <si>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</si>
  <si>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</si>
  <si>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</si>
  <si>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</si>
  <si>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</si>
  <si>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</si>
  <si>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</si>
  <si>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</si>
  <si>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</si>
  <si>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</si>
  <si>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</si>
  <si>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</si>
  <si>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</si>
  <si>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</si>
  <si>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</si>
  <si>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</si>
  <si>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</si>
  <si>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</si>
  <si>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</si>
  <si>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</si>
  <si>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</si>
  <si>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</si>
  <si>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</si>
  <si>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</si>
  <si>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</si>
  <si>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</si>
  <si>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</si>
  <si>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</si>
  <si>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</si>
  <si>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</si>
  <si>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</si>
  <si>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</si>
  <si>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</si>
  <si>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</si>
  <si>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</si>
  <si>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</si>
  <si>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</si>
  <si>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</si>
  <si>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</si>
  <si>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</si>
  <si>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</si>
  <si>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</si>
  <si>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</si>
  <si>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</si>
  <si>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</si>
  <si>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</si>
  <si>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</si>
  <si>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</si>
  <si>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</si>
  <si>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</si>
  <si>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</si>
  <si>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</si>
  <si>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</si>
  <si>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</si>
  <si>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</si>
  <si>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</si>
  <si>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</si>
  <si>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</si>
  <si>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</si>
  <si>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</si>
  <si>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</si>
  <si>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</si>
  <si>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</si>
  <si>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</si>
  <si>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</si>
  <si>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</si>
  <si>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</si>
  <si>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</si>
  <si>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</si>
  <si>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</si>
  <si>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</si>
  <si>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</si>
  <si>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</si>
  <si>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</si>
  <si>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</si>
  <si>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</si>
  <si>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</si>
  <si>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</si>
  <si>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</si>
  <si>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</si>
  <si>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</si>
  <si>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</si>
  <si>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</si>
  <si>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</si>
  <si>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</si>
  <si>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</si>
  <si>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</si>
  <si>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</si>
  <si>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</si>
  <si>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</si>
  <si>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</si>
  <si>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</si>
  <si>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</si>
  <si>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</si>
  <si>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</si>
  <si>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</si>
  <si>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</si>
  <si>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</si>
  <si>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</si>
  <si>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</si>
  <si>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</si>
  <si>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</si>
  <si>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</si>
  <si>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</si>
  <si>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</si>
  <si>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</si>
  <si>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</si>
  <si>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</si>
  <si>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</si>
  <si>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</si>
  <si>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</si>
  <si>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</si>
  <si>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</si>
  <si>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</si>
  <si>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</si>
  <si>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</si>
  <si>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</si>
  <si>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</si>
  <si>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</si>
  <si>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</si>
  <si>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</si>
  <si>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</si>
  <si>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</si>
  <si>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</si>
  <si>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</si>
  <si>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</si>
  <si>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</si>
  <si>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</si>
  <si>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</si>
  <si>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</si>
  <si>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</si>
  <si>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</si>
  <si>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</si>
  <si>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</si>
  <si>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</si>
  <si>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</si>
  <si>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</si>
  <si>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</si>
  <si>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</si>
  <si>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</si>
  <si>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</si>
  <si>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</si>
  <si>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</si>
  <si>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</si>
  <si>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</si>
  <si>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</si>
  <si>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</si>
  <si>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</si>
  <si>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</si>
  <si>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</si>
  <si>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</si>
  <si>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</si>
  <si>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</si>
  <si>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</si>
  <si>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</si>
  <si>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</si>
  <si>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</si>
  <si>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</si>
  <si>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</si>
  <si>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</si>
  <si>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</si>
  <si>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</si>
  <si>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</si>
  <si>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</si>
  <si>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</si>
  <si>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</si>
  <si>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</si>
  <si>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</si>
  <si>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</si>
  <si>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</si>
  <si>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</si>
  <si>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</si>
  <si>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</si>
  <si>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</si>
  <si>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</si>
  <si>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</si>
  <si>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</si>
  <si>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</si>
  <si>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</si>
  <si>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</si>
  <si>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</si>
  <si>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</si>
  <si>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</si>
  <si>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</si>
  <si>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</si>
  <si>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</si>
  <si>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</si>
  <si>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</si>
  <si>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</si>
  <si>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</si>
  <si>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</si>
  <si>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</si>
  <si>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</si>
  <si>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</si>
  <si>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</si>
  <si>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</si>
  <si>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</si>
  <si>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</si>
  <si>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</si>
  <si>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</si>
  <si>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</si>
  <si>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</si>
  <si>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</si>
  <si>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</si>
  <si>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</si>
  <si>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</si>
  <si>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</si>
  <si>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</si>
  <si>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</si>
  <si>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</si>
  <si>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</si>
  <si>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</si>
  <si>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</si>
  <si>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</si>
  <si>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</si>
  <si>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</si>
  <si>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</si>
  <si>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</si>
  <si>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</si>
  <si>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</si>
  <si>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</si>
  <si>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</si>
  <si>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</si>
  <si>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</si>
  <si>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</si>
  <si>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</si>
  <si>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</si>
  <si>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</si>
  <si>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</si>
  <si>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</si>
  <si>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</si>
  <si>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</si>
  <si>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</si>
  <si>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</si>
  <si>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</si>
  <si>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</si>
  <si>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</si>
  <si>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</si>
  <si>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</si>
  <si>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</si>
  <si>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</si>
  <si>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</si>
  <si>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</si>
  <si>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</si>
  <si>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</si>
  <si>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</si>
  <si>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</si>
  <si>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</si>
  <si>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</si>
  <si>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</si>
  <si>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</si>
  <si>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</si>
  <si>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</si>
  <si>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</si>
  <si>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</si>
  <si>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</si>
  <si>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</si>
  <si>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</si>
  <si>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</si>
  <si>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</si>
  <si>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</si>
  <si>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</si>
  <si>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</si>
  <si>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</si>
  <si>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</si>
  <si>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</si>
  <si>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</si>
  <si>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</si>
  <si>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</si>
  <si>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</si>
  <si>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</si>
  <si>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</si>
  <si>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</si>
  <si>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</si>
  <si>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</si>
  <si>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</si>
  <si>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</si>
  <si>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</si>
  <si>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</si>
  <si>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</si>
  <si>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</si>
  <si>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</si>
  <si>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</si>
  <si>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</si>
  <si>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</si>
  <si>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</si>
  <si>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</si>
  <si>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</si>
  <si>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</si>
  <si>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</si>
  <si>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</si>
  <si>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</si>
  <si>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</si>
  <si>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</si>
  <si>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</si>
  <si>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</si>
  <si>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</si>
  <si>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</si>
  <si>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</si>
  <si>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</si>
  <si>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</si>
  <si>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</si>
  <si>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</si>
  <si>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</si>
  <si>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</si>
  <si>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</si>
  <si>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</si>
  <si>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</si>
  <si>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</si>
  <si>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</si>
  <si>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</si>
  <si>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</si>
  <si>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</si>
  <si>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</si>
  <si>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</si>
  <si>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</si>
  <si>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</si>
  <si>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</si>
  <si>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</si>
  <si>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</si>
  <si>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</si>
  <si>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</si>
  <si>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</si>
  <si>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</si>
  <si>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</si>
  <si>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</si>
  <si>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</si>
  <si>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</si>
  <si>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</si>
  <si>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</si>
  <si>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</si>
  <si>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</si>
  <si>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</si>
  <si>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</si>
  <si>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</si>
  <si>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</si>
  <si>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</si>
  <si>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</si>
  <si>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</si>
  <si>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</si>
  <si>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</si>
  <si>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</si>
  <si>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</si>
  <si>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</si>
  <si>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</si>
  <si>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</si>
  <si>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</si>
  <si>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</si>
  <si>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</si>
  <si>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</si>
  <si>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</si>
  <si>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</si>
  <si>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</si>
  <si>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</si>
  <si>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</si>
  <si>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</si>
  <si>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</si>
  <si>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</si>
  <si>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</si>
  <si>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</si>
  <si>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</si>
  <si>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</si>
  <si>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</si>
  <si>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</si>
  <si>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</si>
  <si>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</si>
  <si>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</si>
  <si>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</si>
  <si>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</si>
  <si>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</si>
  <si>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</si>
  <si>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</si>
  <si>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</si>
  <si>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</si>
  <si>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</si>
  <si>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</si>
  <si>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</si>
  <si>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</si>
  <si>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</si>
  <si>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</si>
  <si>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</si>
  <si>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</si>
  <si>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</si>
  <si>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</si>
  <si>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</si>
  <si>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</si>
  <si>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</si>
  <si>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</si>
  <si>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</si>
  <si>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</si>
  <si>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</si>
  <si>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</si>
  <si>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</si>
  <si>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</si>
  <si>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</si>
  <si>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</si>
  <si>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</si>
  <si>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</si>
  <si>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</si>
  <si>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</si>
  <si>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</si>
  <si>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</si>
  <si>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</si>
  <si>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</si>
  <si>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</si>
  <si>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</si>
  <si>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</si>
  <si>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</si>
  <si>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</si>
  <si>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</si>
  <si>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</si>
  <si>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</si>
  <si>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</si>
  <si>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</si>
  <si>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</si>
  <si>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</si>
  <si>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</si>
  <si>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</si>
  <si>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</si>
  <si>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</si>
  <si>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</si>
  <si>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</si>
  <si>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</si>
  <si>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</si>
  <si>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</si>
  <si>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</si>
  <si>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</si>
  <si>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</si>
  <si>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</si>
  <si>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</si>
  <si>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</si>
  <si>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</si>
  <si>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</si>
  <si>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</si>
  <si>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</si>
  <si>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</si>
  <si>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</si>
  <si>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</si>
  <si>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</si>
  <si>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</si>
  <si>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</si>
  <si>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</si>
  <si>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</si>
  <si>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</si>
  <si>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</si>
  <si>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</si>
  <si>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</si>
  <si>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</si>
  <si>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</si>
  <si>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</si>
  <si>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</si>
  <si>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</si>
  <si>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</si>
  <si>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</si>
  <si>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</si>
  <si>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</si>
  <si>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</si>
  <si>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</si>
  <si>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</si>
  <si>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</si>
  <si>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</si>
  <si>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</si>
  <si>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</si>
  <si>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</si>
  <si>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</si>
  <si>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</si>
  <si>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</si>
  <si>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</si>
  <si>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</si>
  <si>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</si>
  <si>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</si>
  <si>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</si>
  <si>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</si>
  <si>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</si>
  <si>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</si>
  <si>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</si>
  <si>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</si>
  <si>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</si>
  <si>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</si>
  <si>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</si>
  <si>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</si>
  <si>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</si>
  <si>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</si>
  <si>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</si>
  <si>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</si>
  <si>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</si>
  <si>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</si>
  <si>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</si>
  <si>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</si>
  <si>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</si>
  <si>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</si>
  <si>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</si>
  <si>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</si>
  <si>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</si>
  <si>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</si>
  <si>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</si>
  <si>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</si>
  <si>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</si>
  <si>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</si>
  <si>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</si>
  <si>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</si>
  <si>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</si>
  <si>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</si>
  <si>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</si>
  <si>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</si>
  <si>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</si>
  <si>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</si>
  <si>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</si>
  <si>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</si>
  <si>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</si>
  <si>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</si>
  <si>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</si>
  <si>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</si>
  <si>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</si>
  <si>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</si>
  <si>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</si>
  <si>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</si>
  <si>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</si>
  <si>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</si>
  <si>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</si>
  <si>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</si>
  <si>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</si>
  <si>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</si>
  <si>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</si>
  <si>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</si>
  <si>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</si>
  <si>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</si>
  <si>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</si>
  <si>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</si>
  <si>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</si>
  <si>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</si>
  <si>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</si>
  <si>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</si>
  <si>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</si>
  <si>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</si>
  <si>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</si>
  <si>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</si>
  <si>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</si>
  <si>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</si>
  <si>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</si>
  <si>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</si>
  <si>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</si>
  <si>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</si>
  <si>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</si>
  <si>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</si>
  <si>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</si>
  <si>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</si>
  <si>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</si>
  <si>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</si>
  <si>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</si>
  <si>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</si>
  <si>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</si>
  <si>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</si>
  <si>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</si>
  <si>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</si>
  <si>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</si>
  <si>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</si>
  <si>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</si>
  <si>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</si>
  <si>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</si>
  <si>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</si>
  <si>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</si>
  <si>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</si>
  <si>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</si>
  <si>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</si>
  <si>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</si>
  <si>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</si>
  <si>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</si>
  <si>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</si>
  <si>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</si>
  <si>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</si>
  <si>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</si>
  <si>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</si>
  <si>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</si>
  <si>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</si>
  <si>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</si>
  <si>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</si>
  <si>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</si>
  <si>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</si>
  <si>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</si>
  <si>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</si>
  <si>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</si>
  <si>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</si>
  <si>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</si>
  <si>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</si>
  <si>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</si>
  <si>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</si>
  <si>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</si>
  <si>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</si>
  <si>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</si>
  <si>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</si>
  <si>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</si>
  <si>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</si>
  <si>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</si>
  <si>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</si>
  <si>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</si>
  <si>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</si>
  <si>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</si>
  <si>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</si>
  <si>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</si>
  <si>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</si>
  <si>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</si>
  <si>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</si>
  <si>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</si>
  <si>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</si>
  <si>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</si>
  <si>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</si>
  <si>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</si>
  <si>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</si>
  <si>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</si>
  <si>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</si>
  <si>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</si>
  <si>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</si>
  <si>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</si>
  <si>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</si>
  <si>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</si>
  <si>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</si>
  <si>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</si>
  <si>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</si>
  <si>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</si>
  <si>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</si>
  <si>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</si>
  <si>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</si>
  <si>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</si>
  <si>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</si>
  <si>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</si>
  <si>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</si>
  <si>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</si>
  <si>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</si>
  <si>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</si>
  <si>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</si>
  <si>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</si>
  <si>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</si>
  <si>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</si>
  <si>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</si>
  <si>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</si>
  <si>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</si>
  <si>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</si>
  <si>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</si>
  <si>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</si>
  <si>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</si>
  <si>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</si>
  <si>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</si>
  <si>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</si>
  <si>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</si>
  <si>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</si>
  <si>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</si>
  <si>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</si>
  <si>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</si>
  <si>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</si>
  <si>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</si>
  <si>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</si>
  <si>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</si>
  <si>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</si>
  <si>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</si>
  <si>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</si>
  <si>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</si>
  <si>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</si>
  <si>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</si>
  <si>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</si>
  <si>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</si>
  <si>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</si>
  <si>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</si>
  <si>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</si>
  <si>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</si>
  <si>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</si>
  <si>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</si>
  <si>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</si>
  <si>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</si>
  <si>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</si>
  <si>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</si>
  <si>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</si>
  <si>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</si>
  <si>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</si>
  <si>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</si>
  <si>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</si>
  <si>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</si>
  <si>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</si>
  <si>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</si>
  <si>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</si>
  <si>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</si>
  <si>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</si>
  <si>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</si>
  <si>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</si>
  <si>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</si>
  <si>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</si>
  <si>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</si>
  <si>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</si>
  <si>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</si>
  <si>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</si>
  <si>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</si>
  <si>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</si>
  <si>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</si>
  <si>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</si>
  <si>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</si>
  <si>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</si>
  <si>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</si>
  <si>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</si>
  <si>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</si>
  <si>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</si>
  <si>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</si>
  <si>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</si>
  <si>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</si>
  <si>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</si>
  <si>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</si>
  <si>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</si>
  <si>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</si>
  <si>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</si>
  <si>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</si>
  <si>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</si>
  <si>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</si>
  <si>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</si>
  <si>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</si>
  <si>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</si>
  <si>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</si>
  <si>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</si>
  <si>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</si>
  <si>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</si>
  <si>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</si>
  <si>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</si>
  <si>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</si>
  <si>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</si>
  <si>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</si>
  <si>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</si>
  <si>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</si>
  <si>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</si>
  <si>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</si>
  <si>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</si>
  <si>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</si>
  <si>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</si>
  <si>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</si>
  <si>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</si>
  <si>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</si>
  <si>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</si>
  <si>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</si>
  <si>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</si>
  <si>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</si>
  <si>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</si>
  <si>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</si>
  <si>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</si>
  <si>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</si>
  <si>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</si>
  <si>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</si>
  <si>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</si>
  <si>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</si>
  <si>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</si>
  <si>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</si>
  <si>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</si>
  <si>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</si>
  <si>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</si>
  <si>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</si>
  <si>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</si>
  <si>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</si>
  <si>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</si>
  <si>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</si>
  <si>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</si>
  <si>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</si>
  <si>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</si>
  <si>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</si>
  <si>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</si>
  <si>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</si>
  <si>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</si>
  <si>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</si>
  <si>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</si>
  <si>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</si>
  <si>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</si>
  <si>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</si>
  <si>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</si>
  <si>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</si>
  <si>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</si>
  <si>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</si>
  <si>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</si>
  <si>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</si>
  <si>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</si>
  <si>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</si>
  <si>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</si>
  <si>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</si>
  <si>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</si>
  <si>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</si>
  <si>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</si>
  <si>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</si>
  <si>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</si>
  <si>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</si>
  <si>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</si>
  <si>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</si>
  <si>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</si>
  <si>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</si>
  <si>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</si>
  <si>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</si>
  <si>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</si>
  <si>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</si>
  <si>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</si>
  <si>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</si>
  <si>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</si>
  <si>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</si>
  <si>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</si>
  <si>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</si>
  <si>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</si>
  <si>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</si>
  <si>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</si>
  <si>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</si>
  <si>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</si>
  <si>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</si>
  <si>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</si>
  <si>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</si>
  <si>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</si>
  <si>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</si>
  <si>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</si>
  <si>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</si>
  <si>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</si>
  <si>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</si>
  <si>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</si>
  <si>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</si>
  <si>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</si>
  <si>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</si>
  <si>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</si>
  <si>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</si>
  <si>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</si>
  <si>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</si>
  <si>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</si>
  <si>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</si>
  <si>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</si>
  <si>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</si>
  <si>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</si>
  <si>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</si>
  <si>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</si>
  <si>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</si>
  <si>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</si>
  <si>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</si>
  <si>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</si>
  <si>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</si>
  <si>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</si>
  <si>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</si>
  <si>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</si>
  <si>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</si>
  <si>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</si>
  <si>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</si>
  <si>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</si>
  <si>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</si>
  <si>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</si>
  <si>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</si>
  <si>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</si>
  <si>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</si>
  <si>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</si>
  <si>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</si>
  <si>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</si>
  <si>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</si>
  <si>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</si>
  <si>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</si>
  <si>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</si>
  <si>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</si>
  <si>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</si>
  <si>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</si>
  <si>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</si>
  <si>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</si>
  <si>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</si>
  <si>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</si>
  <si>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</si>
  <si>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</si>
  <si>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</si>
  <si>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</si>
  <si>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</si>
  <si>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</si>
  <si>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</si>
  <si>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</si>
  <si>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</si>
  <si>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</si>
  <si>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</si>
  <si>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</si>
  <si>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</si>
  <si>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</si>
  <si>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</si>
  <si>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</si>
  <si>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</si>
  <si>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</si>
  <si>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</si>
  <si>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</si>
  <si>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</si>
  <si>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</si>
  <si>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</si>
  <si>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</si>
  <si>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</si>
  <si>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</si>
  <si>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</si>
  <si>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</si>
  <si>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</si>
  <si>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</si>
  <si>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</si>
  <si>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</si>
  <si>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</si>
  <si>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</si>
  <si>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</si>
  <si>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</si>
  <si>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</si>
  <si>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</si>
  <si>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</si>
  <si>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</si>
  <si>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</si>
  <si>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</si>
  <si>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</si>
  <si>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</si>
  <si>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</si>
  <si>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</si>
  <si>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</si>
  <si>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</si>
  <si>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</si>
  <si>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</si>
  <si>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</si>
  <si>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</si>
  <si>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</si>
  <si>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</si>
  <si>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</si>
  <si>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</si>
  <si>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</si>
  <si>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</si>
  <si>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</si>
  <si>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</si>
  <si>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</si>
  <si>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</si>
  <si>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</si>
  <si>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</si>
  <si>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</si>
  <si>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</si>
  <si>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</si>
  <si>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</si>
  <si>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</si>
  <si>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</si>
  <si>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</si>
  <si>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</si>
  <si>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</si>
  <si>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</si>
  <si>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</si>
  <si>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</si>
  <si>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</si>
  <si>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</si>
  <si>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</si>
  <si>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</si>
  <si>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</si>
  <si>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</si>
  <si>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</si>
  <si>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</si>
  <si>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</si>
  <si>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</si>
  <si>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</si>
  <si>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</si>
  <si>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</si>
  <si>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</si>
  <si>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</si>
  <si>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</si>
  <si>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</si>
  <si>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</si>
  <si>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</si>
  <si>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</si>
  <si>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</si>
  <si>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</si>
  <si>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</si>
  <si>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</si>
  <si>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</si>
  <si>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</si>
  <si>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</si>
  <si>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</si>
  <si>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</si>
  <si>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</si>
  <si>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</si>
  <si>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</si>
  <si>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</si>
  <si>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</si>
  <si>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</si>
  <si>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</si>
  <si>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</si>
  <si>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</si>
  <si>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</si>
  <si>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</si>
  <si>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</si>
  <si>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</si>
  <si>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</si>
  <si>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</si>
  <si>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</si>
  <si>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</si>
  <si>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</si>
  <si>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</si>
  <si>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</si>
  <si>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</si>
  <si>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</si>
  <si>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</si>
  <si>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</si>
  <si>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</si>
  <si>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</si>
  <si>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</si>
  <si>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</si>
  <si>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</si>
  <si>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</si>
  <si>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</si>
  <si>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</si>
  <si>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</si>
  <si>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</si>
  <si>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</si>
  <si>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</si>
  <si>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</si>
  <si>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</si>
  <si>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</si>
  <si>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</si>
  <si>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</si>
  <si>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</si>
  <si>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</si>
  <si>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</si>
  <si>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</si>
  <si>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</si>
  <si>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</si>
  <si>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</si>
  <si>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</si>
  <si>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</si>
  <si>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</si>
  <si>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</si>
  <si>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</si>
  <si>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</si>
  <si>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</si>
  <si>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</si>
  <si>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</si>
  <si>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</si>
  <si>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</si>
  <si>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</si>
  <si>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</si>
  <si>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</si>
  <si>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</si>
  <si>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</si>
  <si>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</si>
  <si>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</si>
  <si>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</si>
  <si>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</si>
  <si>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</si>
  <si>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</si>
  <si>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</si>
  <si>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</si>
  <si>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</si>
  <si>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</si>
  <si>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</si>
  <si>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</si>
  <si>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</si>
  <si>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</si>
  <si>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</si>
  <si>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</si>
  <si>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</si>
  <si>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</si>
  <si>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</si>
  <si>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</si>
  <si>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</si>
  <si>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</si>
  <si>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</si>
  <si>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</si>
  <si>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</si>
  <si>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</si>
  <si>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</si>
  <si>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</si>
  <si>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</si>
  <si>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</si>
  <si>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</si>
  <si>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</si>
  <si>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</si>
  <si>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</si>
  <si>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</si>
  <si>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</si>
  <si>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</si>
  <si>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</si>
  <si>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</si>
  <si>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</si>
  <si>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</si>
  <si>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</si>
  <si>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</si>
  <si>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</si>
  <si>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</si>
  <si>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</si>
  <si>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</si>
  <si>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</si>
  <si>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</si>
  <si>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</si>
  <si>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</si>
  <si>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</si>
  <si>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</si>
  <si>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</si>
  <si>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</si>
  <si>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</si>
  <si>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</si>
  <si>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</si>
  <si>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</si>
  <si>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</si>
  <si>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</si>
  <si>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</si>
  <si>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</si>
  <si>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</si>
  <si>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</si>
  <si>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</si>
  <si>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</si>
  <si>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</si>
  <si>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</si>
  <si>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</si>
  <si>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</si>
  <si>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</si>
  <si>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</si>
  <si>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</si>
  <si>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</si>
  <si>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</si>
  <si>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</si>
  <si>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</si>
  <si>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</si>
  <si>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</si>
  <si>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</si>
  <si>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</si>
  <si>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</si>
  <si>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</si>
  <si>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</si>
  <si>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</si>
  <si>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</si>
  <si>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</si>
  <si>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</si>
  <si>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</si>
  <si>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</si>
  <si>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</si>
  <si>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</si>
  <si>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</si>
  <si>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</si>
  <si>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</si>
  <si>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</si>
  <si>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</si>
  <si>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</si>
  <si>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</si>
  <si>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</si>
  <si>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</si>
  <si>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</si>
  <si>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</si>
  <si>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</si>
  <si>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</si>
  <si>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</si>
  <si>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</si>
  <si>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</si>
  <si>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</si>
  <si>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</si>
  <si>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</si>
  <si>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</si>
  <si>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</si>
  <si>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</si>
  <si>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</si>
  <si>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</si>
  <si>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</si>
  <si>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</si>
  <si>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</si>
  <si>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</si>
  <si>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</si>
  <si>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</si>
  <si>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</si>
  <si>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</si>
  <si>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</si>
  <si>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</si>
  <si>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</si>
  <si>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</si>
  <si>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</si>
  <si>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</si>
  <si>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</si>
  <si>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</si>
  <si>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</si>
  <si>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</si>
  <si>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</si>
  <si>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</si>
  <si>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</si>
  <si>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</si>
  <si>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</si>
  <si>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</si>
  <si>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</si>
  <si>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</si>
  <si>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</si>
  <si>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</si>
  <si>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</si>
  <si>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</si>
  <si>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</si>
  <si>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</si>
  <si>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</si>
  <si>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</si>
  <si>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</si>
  <si>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</si>
  <si>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</si>
  <si>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</si>
  <si>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</si>
  <si>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</si>
  <si>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</si>
  <si>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</si>
  <si>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</si>
  <si>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</si>
  <si>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</si>
  <si>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</si>
  <si>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</si>
  <si>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</si>
  <si>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</si>
  <si>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</si>
  <si>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</si>
  <si>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</si>
  <si>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</si>
  <si>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</si>
  <si>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</si>
  <si>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</si>
  <si>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</si>
  <si>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</si>
  <si>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</si>
  <si>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</si>
  <si>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</si>
  <si>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</si>
  <si>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</si>
  <si>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</si>
  <si>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</si>
  <si>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</si>
  <si>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</si>
  <si>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</si>
  <si>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</si>
  <si>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</si>
  <si>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</si>
  <si>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</si>
  <si>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</si>
  <si>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</si>
  <si>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</si>
  <si>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</si>
  <si>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</si>
  <si>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</si>
  <si>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</si>
  <si>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</si>
  <si>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</si>
  <si>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</si>
  <si>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</si>
  <si>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</si>
  <si>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</si>
  <si>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</si>
  <si>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</si>
  <si>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</si>
  <si>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</si>
  <si>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</si>
  <si>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</si>
  <si>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</si>
  <si>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</si>
  <si>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</si>
  <si>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</si>
  <si>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</si>
  <si>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</si>
  <si>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</si>
  <si>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</si>
  <si>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</si>
  <si>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</si>
  <si>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</si>
  <si>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</si>
  <si>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</si>
  <si>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</si>
  <si>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</si>
  <si>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</si>
  <si>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</si>
  <si>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</si>
  <si>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</si>
  <si>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</si>
  <si>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</si>
  <si>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</si>
  <si>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</si>
  <si>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</si>
  <si>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</si>
  <si>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</si>
  <si>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</si>
  <si>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</si>
  <si>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</si>
  <si>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</si>
  <si>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</si>
  <si>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</si>
  <si>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</si>
  <si>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</si>
  <si>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</si>
  <si>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</si>
  <si>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</si>
  <si>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</si>
  <si>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</si>
  <si>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</si>
  <si>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</si>
  <si>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</si>
  <si>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</si>
  <si>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</si>
  <si>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</si>
  <si>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</si>
  <si>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</si>
  <si>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</si>
  <si>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</si>
  <si>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</si>
  <si>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</si>
  <si>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</si>
  <si>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</si>
  <si>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</si>
  <si>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</si>
  <si>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</si>
  <si>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</si>
  <si>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</si>
  <si>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</si>
  <si>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</si>
  <si>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</si>
  <si>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</si>
  <si>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</si>
  <si>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</si>
  <si>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</si>
  <si>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</si>
  <si>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</si>
  <si>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</si>
  <si>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</si>
  <si>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</si>
  <si>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</si>
  <si>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</si>
  <si>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</si>
  <si>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</si>
  <si>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</si>
  <si>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</si>
  <si>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</si>
  <si>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</si>
  <si>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</si>
  <si>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</si>
  <si>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</si>
  <si>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</si>
  <si>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</si>
  <si>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</si>
  <si>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</si>
  <si>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</si>
  <si>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</si>
  <si>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</si>
  <si>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</si>
  <si>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</si>
  <si>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</si>
  <si>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</si>
  <si>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</si>
  <si>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</si>
  <si>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</si>
  <si>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</si>
  <si>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</si>
  <si>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</si>
  <si>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</si>
  <si>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</si>
  <si>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</si>
  <si>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</si>
  <si>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</si>
  <si>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</si>
  <si>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</si>
  <si>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</si>
  <si>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</si>
  <si>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</si>
  <si>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</si>
  <si>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</si>
  <si>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</si>
  <si>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</si>
  <si>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</si>
  <si>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</si>
  <si>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</si>
  <si>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</si>
  <si>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</si>
  <si>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</si>
  <si>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</si>
  <si>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</si>
  <si>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</si>
  <si>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</si>
  <si>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</si>
  <si>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</si>
  <si>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</si>
  <si>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</si>
  <si>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</si>
  <si>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</si>
  <si>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</si>
  <si>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</si>
  <si>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</si>
  <si>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</si>
  <si>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</si>
  <si>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</si>
  <si>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</si>
  <si>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</si>
  <si>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</si>
  <si>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</si>
  <si>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</si>
  <si>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</si>
  <si>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</si>
  <si>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</si>
  <si>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</si>
  <si>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</si>
  <si>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</si>
  <si>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</si>
  <si>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</si>
  <si>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</si>
  <si>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</si>
  <si>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</si>
  <si>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</si>
  <si>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</si>
  <si>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</si>
  <si>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</si>
  <si>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</si>
  <si>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</si>
  <si>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</si>
  <si>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</si>
  <si>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</si>
  <si>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</si>
  <si>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</si>
  <si>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</si>
  <si>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</si>
  <si>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</si>
  <si>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</si>
  <si>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</si>
  <si>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</si>
  <si>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</si>
  <si>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</si>
  <si>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</si>
  <si>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</si>
  <si>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</si>
  <si>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</si>
  <si>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</si>
  <si>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</si>
  <si>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</si>
  <si>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</si>
  <si>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</si>
  <si>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</si>
  <si>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</si>
  <si>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</si>
  <si>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</si>
  <si>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</si>
  <si>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</si>
  <si>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</si>
  <si>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</si>
  <si>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</si>
  <si>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</si>
  <si>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</si>
  <si>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</si>
  <si>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</si>
  <si>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</si>
  <si>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</si>
  <si>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</si>
  <si>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</si>
  <si>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</si>
  <si>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</si>
  <si>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</si>
  <si>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</si>
  <si>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</si>
  <si>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</si>
  <si>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</si>
  <si>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</si>
  <si>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</si>
  <si>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</si>
  <si>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</si>
  <si>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</si>
  <si>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</si>
  <si>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</si>
  <si>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</si>
  <si>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</si>
  <si>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</si>
  <si>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</si>
  <si>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</si>
  <si>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</si>
  <si>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</si>
  <si>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</si>
  <si>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</si>
  <si>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</si>
  <si>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</si>
  <si>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</si>
  <si>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</si>
  <si>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</si>
  <si>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</si>
  <si>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</si>
  <si>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</si>
  <si>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</si>
  <si>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</si>
  <si>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</si>
  <si>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</si>
  <si>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</si>
  <si>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</si>
  <si>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</si>
  <si>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</si>
  <si>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</si>
  <si>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</si>
  <si>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</si>
  <si>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</si>
  <si>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</si>
  <si>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</si>
  <si>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</si>
  <si>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</si>
  <si>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</si>
  <si>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</si>
  <si>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</si>
  <si>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</si>
  <si>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</si>
  <si>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</si>
  <si>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</si>
  <si>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</si>
  <si>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</si>
  <si>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</si>
  <si>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</si>
  <si>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</si>
  <si>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</si>
  <si>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</si>
  <si>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</si>
  <si>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</si>
  <si>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</si>
  <si>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</si>
  <si>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</si>
  <si>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</si>
  <si>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</si>
  <si>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</si>
  <si>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</si>
  <si>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</si>
  <si>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</si>
  <si>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</si>
  <si>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</si>
  <si>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</si>
  <si>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</si>
  <si>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</si>
  <si>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</si>
  <si>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</si>
  <si>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</si>
  <si>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</si>
  <si>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</si>
  <si>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</si>
  <si>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</si>
  <si>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</si>
  <si>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</si>
  <si>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</si>
  <si>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</si>
  <si>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</si>
  <si>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</si>
  <si>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</si>
  <si>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</si>
  <si>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</si>
  <si>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</si>
  <si>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</si>
  <si>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</si>
  <si>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</si>
  <si>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</si>
  <si>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</si>
  <si>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</si>
  <si>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</si>
  <si>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</si>
  <si>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</si>
  <si>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</si>
  <si>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</si>
  <si>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</si>
  <si>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</si>
  <si>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</si>
  <si>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</si>
  <si>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</si>
  <si>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</si>
  <si>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</si>
  <si>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</si>
  <si>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</si>
  <si>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</si>
  <si>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</si>
  <si>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</si>
  <si>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</si>
  <si>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</si>
  <si>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</si>
  <si>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</si>
  <si>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</si>
  <si>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</si>
  <si>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</si>
  <si>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</si>
  <si>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</si>
  <si>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</si>
  <si>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</si>
  <si>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</si>
  <si>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</si>
  <si>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</si>
  <si>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</si>
  <si>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</si>
  <si>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</si>
  <si>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</si>
  <si>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</si>
  <si>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</si>
  <si>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</si>
  <si>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</si>
  <si>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</si>
  <si>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</si>
  <si>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</si>
  <si>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</si>
  <si>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</si>
  <si>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</si>
  <si>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</si>
  <si>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</si>
  <si>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</si>
  <si>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</si>
  <si>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</si>
  <si>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</si>
  <si>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</si>
  <si>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</si>
  <si>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</si>
  <si>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</si>
  <si>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</si>
  <si>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</si>
  <si>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</si>
  <si>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</si>
  <si>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</si>
  <si>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</si>
  <si>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</si>
  <si>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</si>
  <si>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</si>
  <si>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</si>
  <si>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</si>
  <si>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</si>
  <si>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</si>
  <si>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</si>
  <si>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</si>
  <si>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</si>
  <si>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</si>
  <si>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</si>
  <si>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</si>
  <si>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</si>
  <si>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</si>
  <si>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</si>
  <si>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</si>
  <si>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</si>
  <si>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</si>
  <si>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</si>
  <si>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</si>
  <si>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</si>
  <si>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</si>
  <si>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</si>
  <si>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</si>
  <si>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</si>
  <si>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</si>
  <si>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</si>
  <si>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</si>
  <si>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</si>
  <si>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</si>
  <si>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</si>
  <si>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</si>
  <si>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</si>
  <si>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</si>
  <si>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</si>
  <si>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</si>
  <si>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</si>
  <si>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</si>
  <si>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</si>
  <si>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</si>
  <si>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</si>
  <si>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</si>
  <si>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</si>
  <si>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</si>
  <si>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</si>
  <si>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</si>
  <si>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</si>
  <si>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</si>
  <si>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</si>
  <si>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</si>
  <si>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</si>
  <si>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</si>
  <si>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</si>
  <si>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</si>
  <si>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</si>
  <si>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</si>
  <si>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</si>
  <si>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</si>
  <si>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</si>
  <si>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</si>
  <si>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</si>
  <si>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</si>
  <si>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</si>
  <si>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</si>
  <si>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</si>
  <si>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</si>
  <si>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</si>
  <si>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</si>
  <si>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</si>
  <si>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</si>
  <si>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</si>
  <si>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</si>
  <si>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</si>
  <si>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</si>
  <si>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</si>
  <si>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</si>
  <si>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</si>
  <si>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</si>
  <si>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</si>
  <si>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</si>
  <si>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</si>
  <si>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</si>
  <si>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</si>
  <si>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</si>
  <si>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</si>
  <si>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</si>
  <si>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</si>
  <si>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</si>
  <si>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</si>
  <si>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</si>
  <si>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</si>
  <si>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</si>
  <si>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</si>
  <si>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</si>
  <si>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</si>
  <si>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</si>
  <si>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</si>
  <si>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</si>
  <si>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</si>
  <si>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</si>
  <si>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</si>
  <si>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</si>
  <si>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</si>
  <si>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</si>
  <si>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</si>
  <si>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</si>
  <si>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</si>
  <si>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</si>
  <si>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</si>
  <si>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</si>
  <si>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</si>
  <si>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</si>
  <si>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</si>
  <si>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</si>
  <si>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</si>
  <si>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</si>
  <si>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</si>
  <si>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</si>
  <si>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</si>
  <si>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</si>
  <si>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</si>
  <si>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</si>
  <si>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</si>
  <si>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</si>
  <si>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</si>
  <si>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</si>
  <si>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</si>
  <si>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</si>
  <si>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</si>
  <si>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</si>
  <si>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</si>
  <si>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</si>
  <si>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</si>
  <si>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</si>
  <si>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</si>
  <si>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</si>
  <si>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</si>
  <si>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</si>
  <si>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</si>
  <si>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</si>
  <si>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</si>
  <si>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</si>
  <si>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</si>
  <si>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</si>
  <si>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</si>
  <si>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</si>
  <si>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</si>
  <si>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</si>
  <si>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</si>
  <si>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</si>
  <si>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</si>
  <si>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</si>
  <si>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</si>
  <si>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</si>
  <si>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</si>
  <si>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</si>
  <si>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</si>
  <si>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</si>
  <si>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</si>
  <si>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</si>
  <si>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</si>
  <si>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</si>
  <si>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</si>
  <si>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</si>
  <si>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</si>
  <si>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</si>
  <si>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</si>
  <si>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</si>
  <si>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</si>
  <si>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</si>
  <si>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</si>
  <si>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</si>
  <si>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</si>
  <si>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</si>
  <si>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</si>
  <si>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</si>
  <si>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</si>
  <si>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</si>
  <si>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</si>
  <si>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</si>
  <si>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</si>
  <si>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</si>
  <si>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</si>
  <si>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</si>
  <si>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</si>
  <si>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</si>
  <si>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</si>
  <si>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</si>
  <si>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</si>
  <si>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</si>
  <si>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</si>
  <si>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</si>
  <si>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</si>
  <si>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</si>
  <si>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</si>
  <si>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</si>
  <si>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</si>
  <si>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</si>
  <si>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</si>
  <si>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</si>
  <si>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</si>
  <si>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</si>
  <si>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</si>
  <si>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</si>
  <si>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</si>
  <si>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</si>
  <si>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</si>
  <si>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</si>
  <si>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</si>
  <si>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</si>
  <si>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</si>
  <si>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</si>
  <si>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</si>
  <si>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</si>
  <si>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</si>
  <si>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</si>
  <si>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</si>
  <si>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</si>
  <si>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</si>
  <si>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</si>
  <si>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</si>
  <si>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</si>
  <si>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</si>
  <si>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</si>
  <si>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</si>
  <si>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</si>
  <si>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</si>
  <si>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</si>
  <si>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</si>
  <si>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</si>
  <si>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</si>
  <si>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</si>
  <si>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</si>
  <si>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</si>
  <si>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</si>
  <si>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</si>
  <si>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</si>
  <si>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</si>
  <si>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</si>
  <si>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</si>
  <si>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</si>
  <si>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</si>
  <si>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</si>
  <si>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</si>
  <si>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</si>
  <si>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</si>
  <si>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</si>
  <si>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</si>
  <si>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</si>
  <si>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</si>
  <si>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</si>
  <si>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</si>
  <si>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</si>
  <si>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</si>
  <si>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</si>
  <si>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</si>
  <si>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</si>
  <si>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</si>
  <si>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</si>
  <si>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</si>
  <si>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</si>
  <si>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</si>
  <si>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</si>
  <si>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</si>
  <si>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</si>
  <si>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</si>
  <si>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</si>
  <si>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</si>
  <si>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</si>
  <si>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</si>
  <si>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</si>
  <si>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</si>
  <si>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</si>
  <si>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</si>
  <si>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</si>
  <si>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</si>
  <si>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</si>
  <si>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</si>
  <si>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</si>
  <si>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</si>
  <si>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</si>
  <si>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</si>
  <si>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</si>
  <si>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</si>
  <si>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</si>
  <si>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</si>
  <si>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</si>
  <si>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</si>
  <si>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</si>
  <si>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</si>
  <si>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</si>
  <si>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</si>
  <si>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</si>
  <si>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</si>
  <si>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</si>
  <si>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</si>
  <si>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</si>
  <si>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</si>
  <si>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</si>
  <si>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</si>
  <si>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</si>
  <si>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</si>
  <si>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</si>
  <si>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</si>
  <si>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</si>
  <si>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</si>
  <si>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</si>
  <si>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</si>
  <si>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</si>
  <si>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</si>
  <si>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</si>
  <si>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</si>
  <si>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</si>
  <si>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</si>
  <si>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</si>
  <si>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</si>
  <si>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</si>
  <si>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</si>
  <si>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</si>
  <si>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</si>
  <si>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</si>
  <si>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</si>
  <si>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</si>
  <si>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</si>
  <si>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</si>
  <si>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</si>
  <si>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</si>
  <si>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</si>
  <si>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</si>
  <si>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</si>
  <si>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</si>
  <si>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</si>
  <si>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</si>
  <si>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</si>
  <si>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</si>
  <si>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</si>
  <si>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</si>
  <si>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</si>
  <si>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</si>
  <si>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</si>
  <si>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</si>
  <si>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</si>
  <si>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</si>
  <si>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</si>
  <si>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</si>
  <si>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</si>
  <si>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</si>
  <si>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</si>
  <si>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</si>
  <si>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</si>
  <si>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</si>
  <si>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</si>
  <si>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</si>
  <si>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</si>
  <si>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</si>
  <si>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</si>
  <si>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</si>
  <si>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</si>
  <si>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</si>
  <si>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</si>
  <si>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</si>
  <si>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</si>
  <si>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</si>
  <si>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</si>
  <si>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</si>
  <si>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</si>
  <si>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</si>
  <si>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</si>
  <si>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</si>
  <si>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</si>
  <si>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</si>
  <si>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</si>
  <si>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</si>
  <si>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</si>
  <si>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</si>
  <si>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</si>
  <si>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</si>
  <si>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</si>
  <si>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</si>
  <si>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</si>
  <si>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</si>
  <si>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</si>
  <si>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</si>
  <si>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</si>
  <si>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</si>
  <si>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</si>
  <si>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</si>
  <si>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</si>
  <si>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</si>
  <si>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</si>
  <si>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</si>
  <si>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</si>
  <si>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</si>
  <si>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</si>
  <si>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</si>
  <si>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</si>
  <si>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</si>
  <si>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</si>
  <si>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</si>
  <si>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</si>
  <si>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</si>
  <si>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</si>
  <si>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</si>
  <si>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</si>
  <si>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</si>
  <si>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</si>
  <si>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</si>
  <si>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</si>
  <si>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</si>
  <si>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</si>
  <si>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</si>
  <si>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</si>
  <si>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</si>
  <si>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</si>
  <si>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</si>
  <si>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</si>
  <si>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</si>
  <si>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</si>
  <si>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</si>
  <si>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</si>
  <si>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</si>
  <si>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</si>
  <si>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</si>
  <si>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</si>
  <si>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</si>
  <si>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</si>
  <si>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</si>
  <si>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</si>
  <si>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</si>
  <si>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</si>
  <si>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</si>
  <si>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</si>
  <si>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</si>
  <si>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</si>
  <si>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</si>
  <si>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</si>
  <si>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</si>
  <si>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</si>
  <si>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</si>
  <si>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</si>
  <si>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</si>
  <si>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</si>
  <si>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</si>
  <si>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</si>
  <si>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</si>
  <si>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</si>
  <si>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</si>
  <si>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</si>
  <si>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</si>
  <si>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</si>
  <si>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</si>
  <si>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</si>
  <si>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</si>
  <si>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</si>
  <si>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</si>
  <si>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</si>
  <si>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</si>
  <si>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</si>
  <si>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</si>
  <si>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</si>
  <si>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</si>
  <si>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</si>
  <si>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</si>
  <si>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</si>
  <si>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</si>
  <si>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</si>
  <si>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</si>
  <si>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</si>
  <si>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</si>
  <si>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</si>
  <si>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</si>
  <si>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</si>
  <si>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</si>
  <si>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</si>
  <si>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</si>
  <si>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</si>
  <si>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</si>
  <si>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</si>
  <si>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</si>
  <si>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</si>
  <si>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</si>
  <si>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</si>
  <si>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</si>
  <si>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</si>
  <si>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</si>
  <si>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</si>
  <si>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</si>
  <si>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</si>
  <si>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</si>
  <si>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</si>
  <si>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</si>
  <si>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</si>
  <si>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</si>
  <si>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</si>
  <si>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</si>
  <si>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</si>
  <si>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</si>
  <si>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</si>
  <si>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</si>
  <si>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</si>
  <si>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</si>
  <si>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</si>
  <si>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</si>
  <si>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</si>
  <si>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</si>
  <si>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</si>
  <si>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</si>
  <si>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</si>
  <si>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</si>
  <si>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</si>
  <si>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</si>
  <si>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</si>
  <si>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</si>
  <si>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</si>
  <si>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</si>
  <si>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</si>
  <si>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</si>
  <si>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</si>
  <si>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</si>
  <si>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</si>
  <si>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</si>
  <si>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</si>
  <si>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</si>
  <si>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</si>
  <si>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</si>
  <si>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</si>
  <si>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</si>
  <si>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</si>
  <si>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</si>
  <si>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</si>
  <si>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</si>
  <si>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</si>
  <si>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</si>
  <si>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</si>
  <si>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</si>
  <si>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</si>
  <si>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</si>
  <si>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</si>
  <si>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</si>
  <si>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</si>
  <si>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</si>
  <si>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</si>
  <si>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</si>
  <si>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</si>
  <si>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</si>
  <si>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</si>
  <si>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</si>
  <si>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</si>
  <si>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</si>
  <si>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</si>
  <si>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</si>
  <si>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</si>
  <si>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</si>
  <si>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</si>
  <si>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</si>
  <si>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</si>
  <si>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</si>
  <si>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</si>
  <si>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</si>
  <si>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</si>
  <si>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</si>
  <si>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</si>
  <si>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</si>
  <si>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</si>
  <si>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</si>
  <si>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</si>
  <si>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</si>
  <si>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</si>
  <si>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</si>
  <si>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</si>
  <si>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</si>
  <si>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</si>
  <si>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</si>
  <si>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</si>
  <si>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</si>
  <si>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</si>
  <si>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</si>
  <si>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</si>
  <si>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</si>
  <si>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</si>
  <si>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</si>
  <si>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</si>
  <si>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</si>
  <si>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</si>
  <si>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</si>
  <si>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</si>
  <si>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</si>
  <si>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</si>
  <si>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</si>
  <si>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</si>
  <si>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</si>
  <si>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</si>
  <si>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</si>
  <si>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</si>
  <si>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</si>
  <si>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</si>
  <si>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</si>
  <si>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</si>
  <si>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</si>
  <si>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</si>
  <si>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</si>
  <si>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</si>
  <si>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</si>
  <si>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</si>
  <si>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</si>
  <si>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</si>
  <si>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</si>
  <si>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</si>
  <si>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</si>
  <si>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</si>
  <si>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</si>
  <si>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</si>
  <si>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</si>
  <si>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</si>
  <si>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</si>
  <si>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</si>
  <si>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</si>
  <si>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</si>
  <si>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</si>
  <si>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</si>
  <si>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</si>
  <si>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</si>
  <si>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</si>
  <si>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</si>
  <si>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</si>
  <si>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</si>
  <si>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</si>
  <si>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</si>
  <si>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</si>
  <si>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</si>
  <si>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</si>
  <si>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</si>
  <si>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</si>
  <si>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</si>
  <si>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</si>
  <si>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</si>
  <si>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</si>
  <si>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</si>
  <si>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</si>
  <si>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</si>
  <si>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</si>
  <si>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</si>
  <si>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</si>
  <si>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</si>
  <si>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</si>
  <si>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</si>
  <si>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</si>
  <si>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</si>
  <si>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</si>
  <si>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</si>
  <si>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</si>
  <si>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</si>
  <si>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</si>
  <si>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</si>
  <si>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</si>
  <si>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</si>
  <si>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</si>
  <si>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</si>
  <si>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</si>
  <si>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</si>
  <si>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</si>
  <si>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</si>
  <si>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</si>
  <si>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</si>
  <si>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</si>
  <si>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</si>
  <si>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</si>
  <si>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</si>
  <si>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</si>
  <si>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</si>
  <si>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</si>
  <si>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</si>
  <si>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</si>
  <si>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</si>
  <si>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</si>
  <si>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</si>
  <si>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</si>
  <si>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</si>
  <si>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</si>
  <si>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</si>
  <si>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</si>
  <si>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</si>
  <si>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</si>
  <si>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</si>
  <si>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</si>
  <si>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</si>
  <si>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</si>
  <si>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</si>
  <si>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</si>
  <si>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</si>
  <si>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</si>
  <si>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</si>
  <si>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</si>
  <si>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</si>
  <si>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</si>
  <si>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</si>
  <si>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</si>
  <si>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</si>
  <si>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</si>
  <si>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</si>
  <si>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</si>
  <si>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</si>
  <si>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</si>
  <si>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</si>
  <si>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</si>
  <si>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</si>
  <si>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</si>
  <si>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</si>
  <si>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</si>
  <si>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</si>
  <si>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</si>
  <si>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</si>
  <si>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</si>
  <si>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</si>
  <si>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</si>
  <si>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</si>
  <si>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</si>
  <si>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</si>
  <si>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</si>
  <si>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</si>
  <si>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</si>
  <si>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</si>
  <si>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</si>
  <si>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</si>
  <si>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</si>
  <si>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</si>
  <si>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</si>
  <si>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</si>
  <si>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</si>
  <si>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</si>
  <si>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</si>
  <si>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</si>
  <si>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</si>
  <si>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</si>
  <si>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</si>
  <si>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</si>
  <si>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</si>
  <si>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</si>
  <si>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</si>
  <si>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</si>
  <si>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</si>
  <si>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</si>
  <si>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</si>
  <si>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</si>
  <si>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</si>
  <si>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</si>
  <si>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</si>
  <si>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</si>
  <si>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</si>
  <si>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</si>
  <si>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</si>
  <si>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</si>
  <si>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</si>
  <si>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</si>
  <si>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</si>
  <si>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</si>
  <si>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</si>
  <si>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</si>
  <si>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</si>
  <si>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</si>
  <si>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</si>
  <si>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</si>
  <si>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</si>
  <si>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</si>
  <si>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</si>
  <si>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</si>
  <si>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</si>
  <si>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</si>
  <si>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</si>
  <si>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</si>
  <si>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</si>
  <si>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</si>
  <si>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</si>
  <si>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</si>
  <si>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</si>
  <si>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</si>
  <si>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</si>
  <si>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</si>
  <si>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</si>
  <si>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</si>
  <si>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</si>
  <si>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</si>
  <si>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</si>
  <si>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</si>
  <si>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</si>
  <si>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</si>
  <si>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</si>
  <si>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</si>
  <si>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</si>
  <si>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</si>
  <si>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</si>
  <si>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</si>
  <si>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</si>
  <si>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</si>
  <si>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</si>
  <si>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</si>
  <si>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</si>
  <si>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</si>
  <si>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</si>
  <si>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</si>
  <si>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</si>
  <si>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</si>
  <si>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</si>
  <si>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</si>
  <si>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</si>
  <si>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</si>
  <si>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</si>
  <si>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</si>
  <si>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</si>
  <si>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</si>
  <si>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</si>
  <si>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</si>
  <si>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</si>
  <si>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</si>
  <si>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</si>
  <si>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</si>
  <si>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</si>
  <si>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</si>
  <si>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</si>
  <si>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</si>
  <si>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</si>
  <si>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</si>
  <si>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</si>
  <si>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</si>
  <si>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</si>
  <si>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</si>
  <si>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</si>
  <si>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</si>
  <si>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</si>
  <si>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</si>
  <si>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</si>
  <si>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</si>
  <si>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</si>
  <si>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</si>
  <si>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</si>
  <si>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</si>
  <si>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</si>
  <si>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</si>
  <si>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</si>
  <si>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</si>
  <si>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</si>
  <si>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</si>
  <si>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</si>
  <si>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</si>
  <si>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</si>
  <si>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</si>
  <si>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</si>
  <si>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</si>
  <si>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</si>
  <si>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</si>
  <si>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</si>
  <si>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</si>
  <si>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</si>
  <si>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</si>
  <si>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</si>
  <si>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</si>
  <si>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</si>
  <si>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</si>
  <si>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</si>
  <si>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</si>
  <si>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</si>
  <si>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</si>
  <si>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</si>
  <si>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</si>
  <si>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</si>
  <si>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</si>
  <si>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</si>
  <si>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</si>
  <si>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</si>
  <si>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</si>
  <si>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</si>
  <si>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</si>
  <si>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</si>
  <si>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</si>
  <si>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</si>
  <si>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</si>
  <si>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</si>
  <si>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</si>
  <si>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</si>
  <si>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</si>
  <si>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</si>
  <si>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</si>
  <si>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</si>
  <si>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</si>
  <si>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</si>
  <si>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</si>
  <si>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</si>
  <si>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</si>
  <si>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</si>
  <si>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</si>
  <si>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</si>
  <si>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</si>
  <si>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</si>
  <si>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</si>
  <si>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</si>
  <si>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</si>
  <si>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</si>
  <si>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</si>
  <si>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</si>
  <si>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</si>
  <si>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</si>
  <si>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</si>
  <si>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</si>
  <si>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</si>
  <si>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</si>
  <si>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</si>
  <si>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</si>
  <si>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</si>
  <si>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</si>
  <si>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</si>
  <si>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</si>
  <si>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</si>
  <si>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</si>
  <si>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</si>
  <si>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</si>
  <si>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</si>
  <si>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</si>
  <si>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</si>
  <si>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</si>
  <si>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</si>
  <si>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</si>
  <si>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</si>
  <si>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</si>
  <si>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</si>
  <si>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</si>
  <si>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</si>
  <si>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</si>
  <si>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</si>
  <si>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</si>
  <si>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</si>
  <si>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</si>
  <si>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</si>
  <si>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</si>
  <si>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</si>
  <si>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</si>
  <si>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</si>
  <si>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</si>
  <si>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</si>
  <si>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</si>
  <si>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</si>
  <si>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</si>
  <si>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</si>
  <si>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</si>
  <si>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</si>
  <si>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</si>
  <si>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</si>
  <si>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</si>
  <si>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</si>
  <si>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</si>
  <si>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</si>
  <si>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</si>
  <si>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</si>
  <si>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</si>
  <si>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</si>
  <si>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</si>
  <si>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</si>
  <si>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</si>
  <si>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</si>
  <si>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</si>
  <si>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</si>
  <si>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</si>
  <si>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</si>
  <si>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</si>
  <si>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</si>
  <si>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</si>
  <si>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</si>
  <si>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</si>
  <si>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</si>
  <si>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</si>
  <si>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</si>
  <si>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</si>
  <si>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</si>
  <si>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</si>
  <si>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</si>
  <si>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</si>
  <si>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</si>
  <si>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</si>
  <si>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</si>
  <si>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</si>
  <si>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</si>
  <si>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</si>
  <si>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</si>
  <si>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</si>
  <si>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</si>
  <si>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</si>
  <si>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</si>
  <si>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</si>
  <si>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</si>
  <si>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</si>
  <si>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</si>
  <si>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</si>
  <si>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</si>
  <si>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</si>
  <si>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</si>
  <si>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</si>
  <si>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</si>
  <si>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</si>
  <si>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</si>
  <si>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</si>
  <si>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</si>
  <si>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</si>
  <si>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</si>
  <si>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</si>
  <si>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</si>
  <si>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</si>
  <si>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</si>
  <si>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</si>
  <si>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</si>
  <si>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</si>
  <si>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</si>
  <si>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</si>
  <si>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</si>
  <si>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</si>
  <si>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</si>
  <si>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</si>
  <si>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</si>
  <si>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</si>
  <si>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</si>
  <si>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</si>
  <si>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</si>
  <si>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</si>
  <si>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</si>
  <si>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</si>
  <si>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</si>
  <si>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</si>
  <si>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</si>
  <si>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</si>
  <si>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</si>
  <si>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</si>
  <si>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</si>
  <si>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</si>
  <si>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</si>
  <si>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</si>
  <si>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</si>
  <si>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</si>
  <si>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</si>
  <si>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</si>
  <si>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</si>
  <si>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</si>
  <si>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</si>
  <si>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</si>
  <si>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</si>
  <si>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</si>
  <si>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</si>
  <si>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</si>
  <si>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</si>
  <si>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</si>
  <si>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</si>
  <si>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</si>
  <si>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</si>
  <si>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</si>
  <si>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</si>
  <si>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</si>
  <si>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</si>
  <si>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</si>
  <si>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</si>
  <si>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</si>
  <si>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</si>
  <si>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</si>
  <si>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</si>
  <si>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</si>
  <si>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</si>
  <si>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</si>
  <si>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</si>
  <si>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</si>
  <si>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</si>
  <si>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</si>
  <si>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</si>
  <si>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</si>
  <si>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</si>
  <si>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</si>
  <si>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</si>
  <si>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</si>
  <si>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</si>
  <si>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</si>
  <si>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</si>
  <si>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</si>
  <si>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</si>
  <si>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</si>
  <si>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</si>
  <si>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</si>
  <si>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</si>
  <si>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</si>
  <si>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</si>
  <si>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</si>
  <si>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</si>
  <si>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</si>
  <si>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</si>
  <si>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</si>
  <si>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</si>
  <si>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</si>
  <si>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</si>
  <si>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</si>
  <si>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</si>
  <si>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</si>
  <si>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</si>
  <si>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</si>
  <si>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</si>
  <si>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</si>
  <si>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</si>
  <si>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</si>
  <si>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</si>
  <si>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</si>
  <si>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</si>
  <si>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</si>
  <si>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</si>
  <si>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</si>
  <si>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</si>
  <si>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</si>
  <si>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</si>
  <si>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</si>
  <si>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</si>
  <si>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</si>
  <si>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</si>
  <si>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</si>
  <si>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</si>
  <si>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</si>
  <si>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</si>
  <si>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</si>
  <si>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</si>
  <si>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</si>
  <si>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</si>
  <si>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</si>
  <si>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</si>
  <si>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</si>
  <si>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</si>
  <si>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</si>
  <si>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</si>
  <si>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</si>
  <si>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</si>
  <si>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</si>
  <si>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</si>
  <si>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</si>
  <si>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</si>
  <si>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</si>
  <si>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</si>
  <si>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</si>
  <si>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</si>
  <si>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</si>
  <si>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</si>
  <si>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</si>
  <si>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</si>
  <si>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</si>
  <si>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</si>
  <si>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</si>
  <si>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</si>
  <si>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</si>
  <si>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</si>
  <si>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</si>
  <si>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</si>
  <si>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</si>
  <si>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</si>
  <si>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</si>
  <si>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</si>
  <si>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</si>
  <si>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</si>
  <si>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</si>
  <si>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</si>
  <si>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</si>
  <si>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</si>
  <si>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</si>
  <si>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</si>
  <si>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</si>
  <si>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</si>
  <si>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</si>
  <si>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</si>
  <si>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</si>
  <si>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</si>
  <si>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</si>
  <si>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</si>
  <si>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</si>
  <si>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</si>
  <si>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</si>
  <si>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</si>
  <si>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</si>
  <si>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</si>
  <si>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</si>
  <si>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</si>
  <si>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</si>
  <si>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</si>
  <si>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</si>
  <si>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</si>
  <si>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</si>
  <si>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</si>
  <si>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</si>
  <si>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</si>
  <si>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</si>
  <si>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</si>
  <si>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</si>
  <si>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</si>
  <si>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</si>
  <si>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</si>
  <si>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</si>
  <si>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</si>
  <si>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</si>
  <si>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</si>
  <si>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</si>
  <si>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</si>
  <si>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</si>
  <si>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</si>
  <si>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</si>
  <si>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</si>
  <si>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</si>
  <si>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</si>
  <si>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</si>
  <si>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</si>
  <si>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</si>
  <si>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</si>
  <si>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</si>
  <si>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</si>
  <si>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</si>
  <si>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</si>
  <si>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</si>
  <si>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</si>
  <si>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</si>
  <si>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</si>
  <si>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</si>
  <si>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</si>
  <si>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</si>
  <si>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</si>
  <si>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</si>
  <si>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</si>
  <si>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</si>
  <si>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</si>
  <si>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</si>
  <si>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</si>
  <si>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</si>
  <si>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</si>
  <si>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</si>
  <si>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</si>
  <si>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</si>
  <si>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</si>
  <si>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</si>
  <si>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</si>
  <si>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</si>
  <si>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</si>
  <si>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</si>
  <si>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</si>
  <si>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</si>
  <si>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</si>
  <si>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</si>
  <si>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</si>
  <si>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</si>
  <si>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</si>
  <si>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</si>
  <si>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</si>
  <si>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</si>
  <si>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</si>
  <si>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</si>
  <si>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</si>
  <si>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</si>
  <si>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</si>
  <si>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</si>
  <si>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</si>
  <si>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</si>
  <si>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</si>
  <si>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</si>
  <si>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</si>
  <si>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</si>
  <si>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</si>
  <si>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</si>
  <si>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</si>
  <si>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</si>
  <si>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</si>
  <si>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</si>
  <si>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</si>
  <si>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</si>
  <si>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</si>
  <si>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</si>
  <si>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</si>
  <si>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</si>
  <si>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</si>
  <si>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</si>
  <si>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</si>
  <si>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</si>
  <si>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</si>
  <si>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</si>
  <si>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</si>
  <si>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</si>
  <si>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</si>
  <si>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</si>
  <si>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</si>
  <si>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</si>
  <si>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</si>
  <si>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</si>
  <si>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</si>
  <si>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</si>
  <si>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</si>
  <si>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</si>
  <si>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</si>
  <si>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</si>
  <si>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</si>
  <si>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</si>
  <si>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</si>
  <si>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</si>
  <si>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</si>
  <si>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</si>
  <si>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</si>
  <si>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</si>
  <si>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</si>
  <si>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</si>
  <si>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</si>
  <si>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</si>
  <si>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</si>
  <si>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</si>
  <si>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</si>
  <si>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</si>
  <si>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</si>
  <si>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</si>
  <si>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</si>
  <si>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</si>
  <si>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</si>
  <si>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</si>
  <si>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</si>
  <si>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</si>
  <si>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</si>
  <si>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</si>
  <si>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</si>
  <si>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</si>
  <si>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</si>
  <si>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</si>
  <si>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</si>
  <si>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</si>
  <si>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</si>
  <si>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</si>
  <si>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</si>
  <si>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</si>
  <si>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</si>
  <si>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</si>
  <si>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</si>
  <si>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</si>
  <si>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</si>
  <si>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</si>
  <si>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</si>
  <si>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</si>
  <si>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</si>
  <si>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</si>
  <si>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</si>
  <si>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</si>
  <si>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</si>
  <si>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</si>
  <si>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</si>
  <si>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</si>
  <si>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</si>
  <si>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</si>
  <si>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</si>
  <si>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</si>
  <si>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</si>
  <si>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</si>
  <si>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</si>
  <si>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</si>
  <si>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</si>
  <si>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</si>
  <si>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</si>
  <si>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</si>
  <si>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</si>
  <si>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</si>
  <si>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</si>
  <si>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</si>
  <si>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</si>
  <si>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</si>
  <si>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</si>
  <si>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</si>
  <si>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</si>
  <si>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</si>
  <si>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</si>
  <si>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</si>
  <si>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</si>
  <si>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</si>
  <si>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</si>
  <si>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</si>
  <si>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</si>
  <si>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</si>
  <si>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</si>
  <si>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</si>
  <si>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</si>
  <si>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</si>
  <si>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</si>
  <si>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</si>
  <si>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</si>
  <si>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</si>
  <si>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</si>
  <si>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</si>
  <si>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</si>
  <si>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</si>
  <si>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</si>
  <si>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</si>
  <si>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</si>
  <si>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</si>
  <si>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</si>
  <si>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</si>
  <si>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</si>
  <si>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</si>
  <si>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</si>
  <si>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</si>
  <si>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</si>
  <si>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</si>
  <si>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</si>
  <si>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</si>
  <si>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</si>
  <si>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</si>
  <si>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</si>
  <si>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</si>
  <si>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</si>
  <si>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</si>
  <si>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</si>
  <si>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</si>
  <si>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</si>
  <si>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</si>
  <si>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</si>
  <si>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</si>
  <si>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</si>
  <si>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</si>
  <si>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</si>
  <si>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</si>
  <si>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</si>
  <si>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</si>
  <si>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</si>
  <si>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</si>
  <si>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</si>
  <si>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</si>
  <si>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</si>
  <si>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</si>
  <si>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</si>
  <si>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</si>
  <si>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</si>
  <si>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</si>
  <si>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</si>
  <si>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</si>
  <si>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</si>
  <si>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</si>
  <si>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</si>
  <si>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</si>
  <si>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</si>
  <si>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</si>
  <si>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</si>
  <si>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</si>
  <si>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</si>
  <si>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</si>
  <si>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</si>
  <si>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</si>
  <si>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</si>
  <si>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</si>
  <si>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</si>
  <si>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</si>
  <si>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</si>
  <si>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</si>
  <si>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</si>
  <si>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</si>
  <si>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</si>
  <si>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</si>
  <si>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</si>
  <si>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</si>
  <si>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</si>
  <si>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</si>
  <si>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</si>
  <si>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</si>
  <si>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</si>
  <si>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</si>
  <si>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</si>
  <si>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</si>
  <si>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</si>
  <si>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</si>
  <si>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</si>
  <si>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</si>
  <si>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</si>
  <si>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</si>
  <si>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</si>
  <si>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</si>
  <si>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</si>
  <si>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</si>
  <si>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</si>
  <si>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</si>
  <si>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</si>
  <si>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</si>
  <si>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</si>
  <si>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</si>
  <si>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</si>
  <si>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</si>
  <si>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</si>
  <si>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</si>
  <si>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</si>
  <si>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</si>
  <si>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</si>
  <si>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</si>
  <si>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</si>
  <si>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</si>
  <si>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</si>
  <si>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</si>
  <si>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</si>
  <si>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</si>
  <si>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</si>
  <si>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</si>
  <si>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</si>
  <si>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</si>
  <si>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</si>
  <si>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</si>
  <si>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</si>
  <si>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</si>
  <si>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</si>
  <si>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</si>
  <si>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</si>
  <si>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</si>
  <si>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</si>
  <si>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</si>
  <si>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</si>
  <si>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</si>
  <si>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</si>
  <si>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</si>
  <si>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</si>
  <si>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</si>
  <si>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</si>
  <si>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</si>
  <si>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</si>
  <si>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</si>
  <si>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</si>
  <si>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</si>
  <si>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</si>
  <si>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</si>
  <si>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</si>
  <si>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</si>
  <si>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</si>
  <si>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</si>
  <si>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</si>
  <si>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</si>
  <si>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</si>
  <si>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</si>
  <si>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</si>
  <si>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</si>
  <si>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</si>
  <si>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</si>
  <si>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</si>
  <si>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</si>
  <si>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</si>
  <si>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</si>
  <si>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</si>
  <si>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</si>
  <si>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</si>
  <si>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</si>
  <si>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</si>
  <si>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</si>
  <si>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</si>
  <si>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</si>
  <si>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</si>
  <si>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</si>
  <si>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</si>
  <si>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</si>
  <si>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</si>
  <si>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</si>
  <si>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</si>
  <si>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</si>
  <si>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</si>
  <si>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</si>
  <si>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</si>
  <si>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</si>
  <si>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</si>
  <si>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</si>
  <si>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</si>
  <si>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</si>
  <si>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</si>
  <si>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</si>
  <si>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</si>
  <si>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</si>
  <si>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</si>
  <si>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</si>
  <si>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</si>
  <si>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</si>
  <si>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</si>
  <si>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</si>
  <si>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</si>
  <si>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</si>
  <si>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</si>
  <si>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</si>
  <si>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</si>
  <si>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</si>
  <si>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</si>
  <si>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</si>
  <si>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</si>
  <si>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</si>
  <si>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</si>
  <si>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</si>
  <si>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</si>
  <si>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</si>
  <si>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</si>
  <si>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</si>
  <si>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</si>
  <si>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</si>
  <si>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</si>
  <si>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</si>
  <si>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</si>
  <si>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</si>
  <si>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</si>
  <si>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</si>
  <si>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</si>
  <si>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</si>
  <si>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</si>
  <si>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</si>
  <si>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</si>
  <si>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</si>
  <si>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</si>
  <si>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</si>
  <si>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</si>
  <si>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</si>
  <si>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</si>
  <si>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</si>
  <si>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</si>
  <si>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</si>
  <si>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</si>
  <si>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</si>
  <si>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</si>
  <si>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</si>
  <si>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</si>
  <si>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</si>
  <si>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</si>
  <si>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</si>
  <si>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</si>
  <si>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</si>
  <si>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</si>
  <si>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</si>
  <si>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</si>
  <si>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</si>
  <si>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</si>
  <si>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</si>
  <si>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</si>
  <si>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</si>
  <si>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</si>
  <si>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</si>
  <si>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</si>
  <si>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</si>
  <si>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</si>
  <si>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</si>
  <si>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</si>
  <si>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</si>
  <si>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</si>
  <si>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</si>
  <si>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</si>
  <si>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</si>
  <si>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</si>
  <si>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</si>
  <si>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</si>
  <si>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</si>
  <si>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</si>
  <si>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</si>
  <si>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</si>
  <si>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</si>
  <si>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</si>
  <si>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</si>
  <si>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</si>
  <si>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</si>
  <si>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</si>
  <si>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</si>
  <si>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</si>
  <si>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</si>
  <si>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</si>
  <si>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</si>
  <si>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</si>
  <si>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</si>
  <si>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</si>
  <si>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</si>
  <si>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</si>
  <si>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</si>
  <si>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</si>
  <si>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</si>
  <si>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</si>
  <si>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</si>
  <si>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</si>
  <si>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</si>
  <si>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</si>
  <si>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</si>
  <si>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</si>
  <si>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</si>
  <si>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</si>
  <si>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</si>
  <si>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</si>
  <si>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</si>
  <si>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</si>
  <si>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</si>
  <si>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</si>
  <si>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</si>
  <si>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</si>
  <si>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</si>
  <si>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</si>
  <si>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</si>
  <si>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</si>
  <si>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</si>
  <si>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</si>
  <si>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</si>
  <si>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</si>
  <si>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</si>
  <si>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</si>
  <si>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</si>
  <si>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</si>
  <si>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</si>
  <si>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</si>
  <si>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</si>
  <si>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</si>
  <si>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</si>
  <si>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</si>
  <si>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</si>
  <si>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</si>
  <si>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</si>
  <si>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</si>
  <si>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</si>
  <si>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</si>
  <si>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</si>
  <si>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</si>
  <si>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</si>
  <si>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</si>
  <si>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</si>
  <si>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</si>
  <si>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</si>
  <si>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</si>
  <si>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</si>
  <si>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</si>
  <si>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</si>
  <si>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</si>
  <si>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</si>
  <si>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</si>
  <si>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</si>
  <si>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</si>
  <si>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</si>
  <si>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</si>
  <si>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</si>
  <si>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</si>
  <si>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</si>
  <si>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</si>
  <si>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</si>
  <si>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</si>
  <si>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</si>
  <si>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</si>
  <si>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</si>
  <si>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</si>
  <si>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</si>
  <si>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</si>
  <si>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</si>
  <si>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</si>
  <si>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</si>
  <si>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</si>
  <si>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</si>
  <si>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</si>
  <si>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</si>
  <si>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</si>
  <si>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</si>
  <si>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</si>
  <si>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</si>
  <si>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</si>
  <si>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</si>
  <si>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</si>
  <si>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</si>
  <si>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</si>
  <si>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</si>
  <si>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</si>
  <si>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</si>
  <si>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</si>
  <si>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</si>
  <si>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</si>
  <si>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</si>
  <si>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</si>
  <si>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</si>
  <si>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</si>
  <si>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</si>
  <si>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</si>
  <si>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</si>
  <si>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</si>
  <si>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</si>
  <si>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</si>
  <si>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</si>
  <si>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</si>
  <si>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</si>
  <si>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</si>
  <si>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</si>
  <si>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</si>
  <si>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</si>
  <si>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</si>
  <si>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</si>
  <si>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</si>
  <si>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</si>
  <si>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</si>
  <si>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</si>
  <si>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</si>
  <si>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</si>
  <si>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</si>
  <si>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</si>
  <si>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</si>
  <si>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</si>
  <si>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</si>
  <si>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</si>
  <si>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</si>
  <si>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</si>
  <si>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</si>
  <si>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</si>
  <si>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</si>
  <si>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</si>
  <si>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</si>
  <si>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</si>
  <si>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</si>
  <si>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</si>
  <si>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</si>
  <si>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</si>
  <si>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</si>
  <si>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</si>
  <si>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</si>
  <si>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</si>
  <si>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</si>
  <si>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</si>
  <si>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</si>
  <si>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</si>
  <si>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</si>
  <si>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</si>
  <si>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</si>
  <si>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</si>
  <si>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</si>
  <si>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</si>
  <si>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</si>
  <si>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</si>
  <si>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</si>
  <si>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</si>
  <si>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</si>
  <si>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</si>
  <si>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</si>
  <si>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</si>
  <si>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</si>
  <si>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</si>
  <si>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</si>
  <si>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</si>
  <si>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</si>
  <si>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</si>
  <si>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</si>
  <si>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</si>
  <si>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</si>
  <si>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</si>
  <si>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</si>
  <si>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</si>
  <si>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</si>
  <si>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</si>
  <si>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</si>
  <si>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</si>
  <si>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</si>
  <si>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</si>
  <si>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</si>
  <si>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</si>
  <si>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</si>
  <si>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</si>
  <si>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</si>
  <si>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</si>
  <si>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</si>
  <si>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</si>
  <si>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</si>
  <si>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</si>
  <si>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</si>
  <si>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</si>
  <si>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</si>
  <si>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</si>
  <si>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</si>
  <si>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</si>
  <si>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</si>
  <si>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</si>
  <si>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</si>
  <si>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</si>
  <si>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</si>
  <si>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</si>
  <si>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</si>
  <si>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</si>
  <si>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</si>
  <si>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</si>
  <si>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</si>
  <si>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</si>
  <si>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</si>
  <si>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</si>
  <si>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</si>
  <si>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</si>
  <si>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</si>
  <si>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</si>
  <si>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</si>
  <si>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</si>
  <si>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</si>
  <si>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</si>
  <si>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</si>
  <si>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</si>
  <si>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</si>
  <si>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</si>
  <si>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</si>
  <si>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</si>
  <si>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</si>
  <si>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</si>
  <si>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</si>
  <si>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</si>
  <si>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</si>
  <si>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</si>
  <si>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</si>
  <si>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</si>
  <si>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</si>
  <si>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</si>
  <si>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</si>
  <si>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</si>
  <si>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</si>
  <si>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</si>
  <si>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</si>
  <si>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</si>
  <si>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</si>
  <si>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</si>
  <si>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</si>
  <si>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</si>
  <si>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</si>
  <si>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</si>
  <si>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</si>
  <si>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</si>
  <si>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</si>
  <si>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</si>
  <si>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</si>
  <si>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</si>
  <si>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</si>
  <si>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</si>
  <si>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</si>
  <si>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</si>
  <si>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</si>
  <si>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</si>
  <si>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</si>
  <si>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</si>
  <si>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</si>
  <si>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</si>
  <si>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</si>
  <si>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</si>
  <si>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</si>
  <si>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</si>
  <si>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</si>
  <si>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</si>
  <si>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</si>
  <si>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</si>
  <si>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</si>
  <si>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</si>
  <si>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</si>
  <si>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</si>
  <si>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</si>
  <si>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</si>
  <si>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</si>
  <si>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</si>
  <si>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</si>
  <si>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</si>
  <si>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</si>
  <si>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</si>
  <si>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</si>
  <si>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</si>
  <si>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</si>
  <si>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</si>
  <si>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</si>
  <si>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</si>
  <si>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</si>
  <si>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</si>
  <si>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</si>
  <si>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</si>
  <si>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</si>
  <si>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</si>
  <si>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</si>
  <si>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</si>
  <si>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</si>
  <si>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</si>
  <si>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</si>
  <si>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</si>
  <si>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</si>
  <si>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</si>
  <si>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</si>
  <si>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</si>
  <si>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</si>
  <si>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</si>
  <si>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</si>
  <si>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</si>
  <si>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</si>
  <si>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</si>
  <si>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</si>
  <si>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</si>
  <si>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</si>
  <si>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</si>
  <si>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</si>
  <si>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</si>
  <si>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</si>
  <si>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</si>
  <si>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</si>
  <si>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</si>
  <si>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</si>
  <si>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</si>
  <si>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</si>
  <si>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</si>
  <si>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</si>
  <si>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</si>
  <si>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</si>
  <si>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</si>
  <si>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</si>
  <si>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</si>
  <si>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</si>
  <si>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</si>
  <si>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</si>
  <si>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</si>
  <si>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</si>
  <si>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</si>
  <si>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</si>
  <si>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</si>
  <si>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</si>
  <si>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</si>
  <si>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</si>
  <si>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</si>
  <si>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</si>
  <si>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</si>
  <si>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</si>
  <si>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</si>
  <si>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</si>
  <si>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</si>
  <si>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</si>
  <si>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</si>
  <si>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</si>
  <si>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</si>
  <si>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</si>
  <si>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</si>
  <si>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</si>
  <si>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</si>
  <si>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</si>
  <si>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</si>
  <si>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</si>
  <si>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</si>
  <si>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</si>
  <si>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</si>
  <si>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</si>
  <si>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</si>
  <si>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</si>
  <si>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</si>
  <si>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</si>
  <si>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</si>
  <si>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</si>
  <si>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</si>
  <si>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</si>
  <si>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</si>
  <si>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</si>
  <si>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</si>
  <si>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</si>
  <si>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</si>
  <si>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</si>
  <si>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</si>
  <si>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</si>
  <si>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</si>
  <si>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</si>
  <si>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</si>
  <si>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</si>
  <si>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</si>
  <si>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</si>
  <si>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</si>
  <si>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</si>
  <si>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</si>
  <si>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</si>
  <si>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</si>
  <si>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</si>
  <si>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</si>
  <si>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</si>
  <si>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</si>
  <si>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</si>
  <si>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</si>
  <si>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</si>
  <si>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</si>
  <si>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</si>
  <si>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</si>
  <si>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</si>
  <si>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</si>
  <si>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</si>
  <si>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</si>
  <si>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</si>
  <si>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</si>
  <si>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</si>
  <si>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</si>
  <si>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</si>
  <si>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</si>
  <si>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</si>
  <si>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</si>
  <si>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</si>
  <si>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</si>
  <si>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</si>
  <si>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</si>
  <si>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</si>
  <si>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</si>
  <si>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</si>
  <si>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</si>
  <si>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</si>
  <si>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</si>
  <si>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</si>
  <si>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</si>
  <si>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</si>
  <si>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</si>
  <si>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</si>
  <si>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</si>
  <si>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</si>
  <si>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</si>
  <si>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</si>
  <si>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</si>
  <si>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</si>
  <si>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</si>
  <si>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</si>
  <si>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</si>
  <si>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</si>
  <si>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</si>
  <si>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</si>
  <si>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</si>
  <si>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</si>
  <si>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</si>
  <si>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</si>
  <si>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</si>
  <si>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</si>
  <si>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</si>
  <si>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</si>
  <si>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</si>
  <si>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</si>
  <si>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</si>
  <si>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</si>
  <si>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</si>
  <si>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</si>
  <si>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</si>
  <si>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</si>
  <si>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</si>
  <si>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</si>
  <si>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</si>
  <si>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</si>
  <si>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</si>
  <si>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</si>
  <si>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</si>
  <si>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</si>
  <si>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</si>
  <si>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</si>
  <si>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</si>
  <si>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</si>
  <si>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</si>
  <si>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</si>
  <si>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</si>
  <si>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</si>
  <si>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</si>
  <si>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</si>
  <si>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</si>
  <si>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</si>
  <si>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</si>
  <si>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</si>
  <si>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</si>
  <si>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</si>
  <si>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</si>
  <si>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</si>
  <si>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</si>
  <si>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</si>
  <si>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</si>
  <si>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</si>
  <si>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</si>
  <si>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</si>
  <si>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</si>
  <si>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</si>
  <si>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</si>
  <si>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</si>
  <si>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</si>
  <si>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</si>
  <si>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</si>
  <si>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</si>
  <si>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</si>
  <si>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</si>
  <si>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</si>
  <si>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</si>
  <si>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</si>
  <si>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</si>
  <si>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</si>
  <si>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</si>
  <si>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</si>
  <si>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</si>
  <si>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</si>
  <si>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</si>
  <si>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</si>
  <si>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</si>
  <si>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</si>
  <si>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</si>
  <si>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</si>
  <si>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</si>
  <si>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</si>
  <si>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</si>
  <si>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</si>
  <si>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</si>
  <si>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</si>
  <si>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</si>
  <si>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</si>
  <si>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</si>
  <si>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</si>
  <si>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</si>
  <si>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</si>
  <si>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</si>
  <si>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</si>
  <si>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</si>
  <si>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</si>
  <si>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</si>
  <si>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</si>
  <si>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</si>
  <si>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</si>
  <si>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</si>
  <si>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</si>
  <si>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</si>
  <si>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</si>
  <si>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</si>
  <si>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</si>
  <si>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</si>
  <si>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</si>
  <si>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</si>
  <si>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</si>
  <si>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</si>
  <si>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</si>
  <si>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</si>
  <si>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</si>
  <si>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</si>
  <si>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</si>
  <si>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</si>
  <si>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</si>
  <si>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</si>
  <si>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</si>
  <si>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</si>
  <si>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</si>
  <si>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</si>
  <si>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</si>
  <si>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</si>
  <si>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</si>
  <si>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</si>
  <si>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</si>
  <si>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</si>
  <si>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</si>
  <si>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</si>
  <si>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</si>
  <si>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</si>
  <si>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</si>
  <si>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</si>
  <si>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</si>
  <si>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</si>
  <si>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</si>
  <si>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</si>
  <si>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</si>
  <si>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</si>
  <si>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</si>
  <si>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</si>
  <si>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</si>
  <si>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</si>
  <si>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</si>
  <si>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</si>
  <si>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</si>
  <si>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</si>
  <si>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</si>
  <si>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</si>
  <si>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</si>
  <si>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</si>
  <si>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</si>
  <si>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</si>
  <si>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</si>
  <si>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</si>
  <si>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</si>
  <si>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</si>
  <si>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</si>
  <si>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</si>
  <si>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</si>
  <si>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</si>
  <si>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</si>
  <si>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</si>
  <si>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</si>
  <si>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</si>
  <si>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</si>
  <si>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</si>
  <si>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</si>
  <si>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</si>
  <si>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</si>
  <si>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</si>
  <si>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</si>
  <si>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</si>
  <si>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</si>
  <si>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</si>
  <si>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</si>
  <si>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</si>
  <si>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</si>
  <si>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</si>
  <si>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</si>
  <si>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</si>
  <si>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</si>
  <si>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</si>
  <si>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</si>
  <si>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</si>
  <si>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</si>
  <si>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</si>
  <si>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</si>
  <si>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</si>
  <si>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</si>
  <si>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</si>
  <si>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</si>
  <si>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</si>
  <si>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</si>
  <si>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</si>
  <si>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</si>
  <si>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</si>
  <si>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</si>
  <si>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</si>
  <si>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</si>
  <si>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</si>
  <si>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</si>
  <si>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</si>
  <si>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</si>
  <si>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</si>
  <si>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</si>
  <si>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</si>
  <si>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</si>
  <si>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</si>
  <si>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</si>
  <si>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</si>
  <si>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</si>
  <si>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</si>
  <si>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</si>
  <si>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</si>
  <si>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</si>
  <si>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</si>
  <si>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</si>
  <si>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</si>
  <si>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</si>
  <si>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</si>
  <si>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</si>
  <si>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</si>
  <si>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</si>
  <si>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</si>
  <si>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</si>
  <si>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</si>
  <si>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</si>
  <si>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</si>
  <si>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</si>
  <si>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</si>
  <si>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</si>
  <si>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</si>
  <si>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</si>
  <si>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</si>
  <si>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</si>
  <si>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</si>
  <si>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</si>
  <si>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</si>
  <si>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</si>
  <si>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</si>
  <si>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</si>
  <si>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</si>
  <si>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</si>
  <si>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</si>
  <si>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</si>
  <si>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</si>
  <si>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</si>
  <si>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</si>
  <si>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</si>
  <si>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</si>
  <si>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</si>
  <si>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</si>
  <si>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</si>
  <si>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</si>
  <si>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</si>
  <si>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</si>
  <si>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</si>
  <si>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</si>
  <si>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</si>
  <si>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</si>
  <si>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</si>
  <si>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</si>
  <si>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</si>
  <si>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</si>
  <si>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</si>
  <si>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</si>
  <si>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</si>
  <si>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</si>
  <si>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</si>
  <si>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</si>
  <si>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</si>
  <si>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</si>
  <si>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</si>
  <si>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</si>
  <si>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</si>
  <si>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</si>
  <si>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</si>
  <si>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</si>
  <si>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</si>
  <si>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</si>
  <si>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</si>
  <si>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</si>
  <si>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</si>
  <si>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</si>
  <si>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</si>
  <si>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</si>
  <si>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</si>
  <si>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</si>
  <si>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</si>
  <si>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</si>
  <si>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</si>
  <si>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</si>
  <si>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</si>
  <si>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</si>
  <si>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</si>
  <si>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</si>
  <si>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</si>
  <si>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</si>
  <si>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</si>
  <si>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</si>
  <si>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</si>
  <si>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</si>
  <si>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</si>
  <si>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</si>
  <si>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</si>
  <si>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</si>
  <si>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</si>
  <si>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</si>
  <si>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</si>
  <si>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</si>
  <si>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</si>
  <si>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</si>
  <si>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</si>
  <si>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</si>
  <si>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</si>
  <si>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</si>
  <si>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</si>
  <si>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</si>
  <si>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</si>
  <si>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</si>
  <si>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</si>
  <si>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</si>
  <si>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</si>
  <si>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</si>
  <si>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</si>
  <si>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</si>
  <si>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</si>
  <si>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</si>
  <si>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</si>
  <si>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</si>
  <si>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</si>
  <si>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</si>
  <si>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</si>
  <si>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</si>
  <si>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</si>
  <si>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</si>
  <si>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</si>
  <si>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</si>
  <si>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</si>
  <si>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</si>
  <si>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</si>
  <si>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</si>
  <si>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</si>
  <si>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</si>
  <si>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</si>
  <si>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</si>
  <si>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</si>
  <si>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</si>
  <si>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</si>
  <si>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</si>
  <si>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</si>
  <si>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</si>
  <si>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</si>
  <si>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</si>
  <si>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</si>
  <si>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</si>
  <si>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</si>
  <si>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</si>
  <si>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</si>
  <si>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</si>
  <si>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</si>
  <si>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</si>
  <si>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</si>
  <si>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</si>
  <si>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</si>
  <si>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</si>
  <si>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</si>
  <si>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</si>
  <si>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</si>
  <si>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</si>
  <si>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</si>
  <si>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</si>
  <si>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</si>
  <si>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</si>
  <si>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</si>
  <si>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</si>
  <si>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</si>
  <si>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</si>
  <si>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</si>
  <si>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</si>
  <si>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</si>
  <si>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</si>
  <si>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</si>
  <si>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</si>
  <si>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</si>
  <si>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</si>
  <si>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</si>
  <si>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</si>
  <si>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</si>
  <si>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</si>
  <si>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</si>
  <si>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</si>
  <si>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</si>
  <si>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</si>
  <si>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</si>
  <si>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</si>
  <si>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</si>
  <si>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</si>
  <si>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</si>
  <si>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</si>
  <si>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</si>
  <si>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</si>
  <si>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</si>
  <si>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</si>
  <si>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</si>
  <si>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</si>
  <si>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</si>
  <si>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</si>
  <si>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</si>
  <si>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</si>
  <si>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</si>
  <si>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</si>
  <si>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</si>
  <si>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</si>
  <si>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</si>
  <si>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</si>
  <si>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</si>
  <si>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</si>
  <si>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</si>
  <si>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</si>
  <si>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</si>
  <si>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</si>
  <si>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</si>
  <si>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</si>
  <si>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</si>
  <si>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</si>
  <si>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</si>
  <si>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</si>
  <si>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</si>
  <si>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</si>
  <si>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</si>
  <si>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</si>
  <si>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</si>
  <si>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</si>
  <si>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</si>
  <si>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</si>
  <si>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</si>
  <si>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</si>
  <si>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</si>
  <si>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</si>
  <si>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</si>
  <si>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</si>
  <si>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</si>
  <si>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</si>
  <si>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</si>
  <si>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</si>
  <si>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</si>
  <si>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</si>
  <si>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</si>
  <si>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</si>
  <si>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</si>
  <si>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</si>
  <si>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</si>
  <si>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</si>
  <si>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</si>
  <si>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</si>
  <si>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</si>
  <si>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</si>
  <si>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</si>
  <si>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</si>
  <si>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</si>
  <si>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</si>
  <si>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</si>
  <si>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</si>
  <si>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</si>
  <si>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</si>
  <si>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</si>
  <si>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</si>
  <si>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</si>
  <si>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</si>
  <si>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</si>
  <si>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</si>
  <si>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</si>
  <si>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</si>
  <si>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</si>
  <si>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</si>
  <si>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</si>
  <si>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</si>
  <si>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</si>
  <si>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</si>
  <si>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</si>
  <si>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</si>
  <si>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</si>
  <si>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</si>
  <si>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</si>
  <si>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</si>
  <si>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</si>
  <si>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</si>
  <si>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</si>
  <si>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</si>
  <si>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</si>
  <si>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</si>
  <si>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</si>
  <si>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</si>
  <si>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</si>
  <si>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</si>
  <si>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</si>
  <si>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</si>
  <si>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</si>
  <si>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</si>
  <si>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</si>
  <si>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</si>
  <si>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</si>
  <si>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</si>
  <si>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</si>
  <si>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</si>
  <si>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</si>
  <si>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</si>
  <si>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</si>
  <si>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</si>
  <si>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</si>
  <si>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</si>
  <si>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</si>
  <si>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</si>
  <si>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</si>
  <si>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</si>
  <si>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</si>
  <si>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</si>
  <si>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</si>
  <si>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</si>
  <si>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</si>
  <si>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</si>
  <si>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</si>
  <si>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</si>
  <si>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</si>
  <si>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</si>
  <si>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</si>
  <si>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</si>
  <si>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</si>
  <si>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</si>
  <si>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</si>
  <si>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</si>
  <si>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</si>
  <si>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</si>
  <si>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</si>
  <si>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</si>
  <si>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</si>
  <si>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</si>
  <si>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</si>
  <si>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</si>
  <si>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</si>
  <si>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</si>
  <si>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</si>
  <si>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</si>
  <si>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</si>
  <si>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</si>
  <si>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</si>
  <si>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</si>
  <si>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</si>
  <si>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</si>
  <si>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</si>
  <si>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</si>
  <si>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</si>
  <si>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</si>
  <si>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</si>
  <si>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</si>
  <si>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</si>
  <si>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</si>
  <si>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</si>
  <si>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</si>
  <si>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</si>
  <si>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</si>
  <si>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</si>
  <si>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</si>
  <si>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</si>
  <si>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</si>
  <si>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</si>
  <si>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</si>
  <si>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</si>
  <si>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</si>
  <si>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</si>
  <si>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</si>
  <si>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</si>
  <si>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</si>
  <si>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</si>
  <si>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</si>
  <si>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</si>
  <si>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</si>
  <si>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</si>
  <si>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</si>
  <si>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</si>
  <si>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</si>
  <si>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</si>
  <si>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</si>
  <si>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</si>
  <si>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</si>
  <si>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</si>
  <si>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</si>
  <si>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</si>
  <si>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</si>
  <si>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</si>
  <si>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</si>
  <si>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</si>
  <si>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State</t>
  </si>
  <si>
    <t>Goal Count</t>
  </si>
  <si>
    <t>Goal Count Criteria</t>
  </si>
  <si>
    <t>State Overview</t>
  </si>
  <si>
    <t>Success</t>
  </si>
  <si>
    <t>Fail</t>
  </si>
  <si>
    <t>Canceled</t>
  </si>
  <si>
    <t>Instructor Solution</t>
  </si>
  <si>
    <t>5000 to 9999</t>
  </si>
  <si>
    <t>10000 to 14999</t>
  </si>
  <si>
    <t>Mean</t>
  </si>
  <si>
    <t>Median</t>
  </si>
  <si>
    <t>Minimum</t>
  </si>
  <si>
    <t>Maximum</t>
  </si>
  <si>
    <t>Standard Deviation</t>
  </si>
  <si>
    <t>Variance</t>
  </si>
  <si>
    <t>Outcome</t>
  </si>
  <si>
    <t>outcome</t>
  </si>
  <si>
    <t>Backers and Successful Outcomes</t>
  </si>
  <si>
    <t>Backers and Failed Outcomes</t>
  </si>
  <si>
    <t>error</t>
  </si>
  <si>
    <t>squared error</t>
  </si>
  <si>
    <t>Total Successful Backers</t>
  </si>
  <si>
    <t>Total Failed Backers</t>
  </si>
  <si>
    <t>Successful</t>
  </si>
  <si>
    <t>Failed</t>
  </si>
  <si>
    <t>Q1</t>
  </si>
  <si>
    <t>Q2</t>
  </si>
  <si>
    <t>Q3</t>
  </si>
  <si>
    <t xml:space="preserve">Successful Backers Quartile Data </t>
  </si>
  <si>
    <t>Failed Backers Quartile Data</t>
  </si>
  <si>
    <t>Successful Quartile Devation</t>
  </si>
  <si>
    <t>Successful Co-efficient Quartile Deviation</t>
  </si>
  <si>
    <t>Failed Quartile Deviation</t>
  </si>
  <si>
    <t>Failed Co-efficient Quartile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</si>
</sst>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quotePrefix="1"/>
    <xf numFmtId="0" fontId="1" fillId="0" borderId="0" xfId="0" applyFont="1" applyFill="1" applyAlignment="1">
      <alignment horizontal="center"/>
    </xf>
    <xf numFmtId="9" fontId="0" fillId="0" borderId="0" xfId="1" applyFont="1" applyFill="1"/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9" fontId="0" fillId="0" borderId="0" xfId="0" applyNumberFormat="1" applyFill="1"/>
    <xf numFmtId="0" fontId="1" fillId="0" borderId="0" xfId="0" applyFont="1" applyAlignment="1">
      <alignment horizontal="center"/>
    </xf>
    <xf numFmtId="9" fontId="0" fillId="0" borderId="0" xfId="1" applyFont="1"/>
    <xf numFmtId="0" fontId="0" fillId="2" borderId="0" xfId="0" applyFill="1"/>
    <xf numFmtId="0" fontId="1" fillId="2" borderId="0" xfId="0" applyFont="1" applyFill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5EE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5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Homework Assignment _SMcLean09152020.xlsx]Excel Category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339683603379363E-2"/>
          <c:y val="5.7627118644067797E-2"/>
          <c:w val="0.78845830441407594"/>
          <c:h val="0.78187882023221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'Excel 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 Category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B-4243-8A45-64132625E44E}"/>
            </c:ext>
          </c:extLst>
        </c:ser>
        <c:ser>
          <c:idx val="1"/>
          <c:order val="1"/>
          <c:tx>
            <c:strRef>
              <c:f>'Excel 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'Excel 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 Category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BB-4243-8A45-64132625E44E}"/>
            </c:ext>
          </c:extLst>
        </c:ser>
        <c:ser>
          <c:idx val="2"/>
          <c:order val="2"/>
          <c:tx>
            <c:strRef>
              <c:f>'Excel 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'Excel 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 Category 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BB-4243-8A45-64132625E44E}"/>
            </c:ext>
          </c:extLst>
        </c:ser>
        <c:ser>
          <c:idx val="3"/>
          <c:order val="3"/>
          <c:tx>
            <c:strRef>
              <c:f>'Excel 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'Excel 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 Category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BB-4243-8A45-64132625E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8228255"/>
        <c:axId val="1130155743"/>
      </c:barChart>
      <c:catAx>
        <c:axId val="11982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55743"/>
        <c:crosses val="autoZero"/>
        <c:auto val="1"/>
        <c:lblAlgn val="ctr"/>
        <c:lblOffset val="100"/>
        <c:noMultiLvlLbl val="0"/>
      </c:catAx>
      <c:valAx>
        <c:axId val="113015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Homework Assignment _SMcLean09152020.xlsx]Subcategory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F-2D4E-B744-FFEE418EC3A9}"/>
            </c:ext>
          </c:extLst>
        </c:ser>
        <c:ser>
          <c:idx val="1"/>
          <c:order val="1"/>
          <c:tx>
            <c:strRef>
              <c:f>'Subcategory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2F-2D4E-B744-FFEE418EC3A9}"/>
            </c:ext>
          </c:extLst>
        </c:ser>
        <c:ser>
          <c:idx val="2"/>
          <c:order val="2"/>
          <c:tx>
            <c:strRef>
              <c:f>'Subcategory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2F-2D4E-B744-FFEE418EC3A9}"/>
            </c:ext>
          </c:extLst>
        </c:ser>
        <c:ser>
          <c:idx val="3"/>
          <c:order val="3"/>
          <c:tx>
            <c:strRef>
              <c:f>'Subcategory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2F-2D4E-B744-FFEE418EC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1742927"/>
        <c:axId val="771744559"/>
      </c:barChart>
      <c:catAx>
        <c:axId val="77174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44559"/>
        <c:crosses val="autoZero"/>
        <c:auto val="1"/>
        <c:lblAlgn val="ctr"/>
        <c:lblOffset val="100"/>
        <c:noMultiLvlLbl val="0"/>
      </c:catAx>
      <c:valAx>
        <c:axId val="77174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4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Homework Assignment _SMcLean09152020.xlsx]LaunchDateConvers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'LaunchDateConvers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'LaunchDateConvers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'LaunchDateConvers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2-4149-862C-DBB0A8B13442}"/>
            </c:ext>
          </c:extLst>
        </c:ser>
        <c:ser>
          <c:idx val="1"/>
          <c:order val="1"/>
          <c:tx>
            <c:strRef>
              <c:f>'LaunchDateConvers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'LaunchDateConvers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'LaunchDateConvers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2-4149-862C-DBB0A8B13442}"/>
            </c:ext>
          </c:extLst>
        </c:ser>
        <c:ser>
          <c:idx val="2"/>
          <c:order val="2"/>
          <c:tx>
            <c:strRef>
              <c:f>'LaunchDateConvers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'LaunchDateConvers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'LaunchDateConvers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2-4149-862C-DBB0A8B13442}"/>
            </c:ext>
          </c:extLst>
        </c:ser>
        <c:ser>
          <c:idx val="3"/>
          <c:order val="3"/>
          <c:tx>
            <c:strRef>
              <c:f>'LaunchDateConvers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'LaunchDateConvers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'LaunchDateConvers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B-43B9-8E27-048BB91BA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947471"/>
        <c:axId val="569948479"/>
      </c:lineChart>
      <c:catAx>
        <c:axId val="569947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48479"/>
        <c:crosses val="autoZero"/>
        <c:auto val="1"/>
        <c:lblAlgn val="ctr"/>
        <c:lblOffset val="100"/>
        <c:noMultiLvlLbl val="0"/>
      </c:catAx>
      <c:valAx>
        <c:axId val="56994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GoalOutcomesRanges!$F$1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GoalOutcomesRanges!$F$2:$F$13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F-2A46-B00E-AC5614324093}"/>
            </c:ext>
          </c:extLst>
        </c:ser>
        <c:ser>
          <c:idx val="1"/>
          <c:order val="1"/>
          <c:tx>
            <c:strRef>
              <c:f>GoalOutcomesRanges!$G$1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GoalOutcomesRanges!$G$2:$G$13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F-2A46-B00E-AC5614324093}"/>
            </c:ext>
          </c:extLst>
        </c:ser>
        <c:ser>
          <c:idx val="2"/>
          <c:order val="2"/>
          <c:tx>
            <c:strRef>
              <c:f>GoalOutcomesRanges!$H$1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GoalOutcomesRanges!$H$2:$H$13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F-2A46-B00E-AC561432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0647023"/>
        <c:axId val="1460648655"/>
      </c:lineChart>
      <c:catAx>
        <c:axId val="14606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48655"/>
        <c:crosses val="autoZero"/>
        <c:auto val="1"/>
        <c:lblAlgn val="ctr"/>
        <c:lblOffset val="100"/>
        <c:noMultiLvlLbl val="0"/>
      </c:catAx>
      <c:valAx>
        <c:axId val="14606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1</xdr:row>
      <xdr:rowOff>12700</xdr:rowOff>
    </xdr:from>
    <xdr:to>
      <xdr:col>18</xdr:col>
      <xdr:colOff>12700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7C374-D5EB-C24E-BE78-F9F2FC332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4</xdr:row>
      <xdr:rowOff>38100</xdr:rowOff>
    </xdr:from>
    <xdr:to>
      <xdr:col>17</xdr:col>
      <xdr:colOff>190500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D3652-5D8E-7E48-A3AF-767D6FA76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3</xdr:row>
      <xdr:rowOff>38100</xdr:rowOff>
    </xdr:from>
    <xdr:to>
      <xdr:col>14</xdr:col>
      <xdr:colOff>546100</xdr:colOff>
      <xdr:row>32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AEAA9B-97BE-EE43-83D5-09D20AF23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17</xdr:row>
      <xdr:rowOff>146050</xdr:rowOff>
    </xdr:from>
    <xdr:to>
      <xdr:col>9</xdr:col>
      <xdr:colOff>723900</xdr:colOff>
      <xdr:row>47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6D732E-E62D-D54D-91AB-AF9F5A828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cLean" refreshedDate="44086.392357523146" createdVersion="6" refreshedVersion="6" minRefreshableVersion="3" recordCount="4114" xr:uid="{A232B150-D138-7A46-82D7-1112F7C7806C}">
  <cacheSource type="worksheet">
    <worksheetSource ref="A1:R4115" sheet="Excel Analysi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cLean" refreshedDate="44087.490142939816" createdVersion="6" refreshedVersion="6" minRefreshableVersion="3" recordCount="4114" xr:uid="{AF1BD96A-DE63-0644-A0FD-FC5E120DF701}">
  <cacheSource type="worksheet">
    <worksheetSource ref="A1:T4115" sheet="Excel Analysi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C0015-996A-CE4A-BE08-199575B8F2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EB049-CBAA-B145-AB0B-E76E553367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7AA09-BBE8-2846-9BAA-EC0D4BBEB3C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="63" zoomScaleNormal="63" workbookViewId="0">
      <selection activeCell="O2" sqref="O2:O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8" bestFit="1" customWidth="1"/>
    <col min="16" max="16" width="15.33203125" bestFit="1" customWidth="1"/>
    <col min="17" max="17" width="11.83203125" customWidth="1"/>
    <col min="18" max="18" width="17.6640625" bestFit="1" customWidth="1"/>
    <col min="19" max="19" width="20.832031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E2/D2</f>
        <v>1.3685882352941177</v>
      </c>
      <c r="P2" s="5">
        <f>AVERAGE(E2/L2)</f>
        <v>63.917582417582416</v>
      </c>
      <c r="Q2" t="str">
        <f>LEFT(N2, SEARCH("/",N2,1)-1)</f>
        <v>film &amp; video</v>
      </c>
      <c r="R2" s="6" t="str">
        <f>RIGHT(N2,10)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7">
        <f t="shared" ref="O3:O66" si="0">E3/D3</f>
        <v>1.4260827250608272</v>
      </c>
      <c r="P3" s="5">
        <f t="shared" ref="P3:P66" si="1">AVERAGE(E3/L3)</f>
        <v>185.48101265822785</v>
      </c>
      <c r="Q3" t="str">
        <f t="shared" ref="Q3:Q66" si="2">LEFT(N3, SEARCH("/",N3,1)-1)</f>
        <v>film &amp; video</v>
      </c>
      <c r="R3" s="6" t="str">
        <f t="shared" ref="R3:R61" si="3">RIGHT(N3,10)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7">
        <f t="shared" si="0"/>
        <v>1.05</v>
      </c>
      <c r="P4" s="5">
        <f t="shared" si="1"/>
        <v>15</v>
      </c>
      <c r="Q4" t="str">
        <f t="shared" si="2"/>
        <v>film &amp; video</v>
      </c>
      <c r="R4" s="6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7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s="6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7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s="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7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s="6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7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s="6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7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s="6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7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s="6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7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s="6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7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s="6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7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s="6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7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s="6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7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s="6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7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s="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7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s="6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7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s="6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7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s="6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7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s="6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7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s="6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7">
        <f t="shared" si="0"/>
        <v>1.002</v>
      </c>
      <c r="P22" s="5">
        <f t="shared" si="1"/>
        <v>80.16</v>
      </c>
      <c r="Q22" t="str">
        <f t="shared" si="2"/>
        <v>film &amp; video</v>
      </c>
      <c r="R22" s="6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7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s="6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7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s="6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7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s="6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7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s="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7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s="6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7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s="6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7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s="6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7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s="6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7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s="6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7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s="6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7">
        <f t="shared" si="0"/>
        <v>1</v>
      </c>
      <c r="P33" s="5">
        <f t="shared" si="1"/>
        <v>13</v>
      </c>
      <c r="Q33" t="str">
        <f t="shared" si="2"/>
        <v>film &amp; video</v>
      </c>
      <c r="R33" s="6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7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s="6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7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s="6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7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s="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7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s="6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7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s="6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7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s="6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7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s="6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7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s="6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7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s="6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7">
        <f t="shared" si="0"/>
        <v>1</v>
      </c>
      <c r="P43" s="5">
        <f t="shared" si="1"/>
        <v>105.26315789473684</v>
      </c>
      <c r="Q43" t="str">
        <f t="shared" si="2"/>
        <v>film &amp; video</v>
      </c>
      <c r="R43" s="6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7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s="6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7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s="6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7">
        <f t="shared" si="0"/>
        <v>1</v>
      </c>
      <c r="P46" s="5">
        <f t="shared" si="1"/>
        <v>133.33333333333334</v>
      </c>
      <c r="Q46" t="str">
        <f t="shared" si="2"/>
        <v>film &amp; video</v>
      </c>
      <c r="R46" s="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7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s="6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7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s="6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7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s="6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7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s="6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7">
        <f t="shared" si="0"/>
        <v>1</v>
      </c>
      <c r="P51" s="5">
        <f t="shared" si="1"/>
        <v>137.93103448275863</v>
      </c>
      <c r="Q51" t="str">
        <f t="shared" si="2"/>
        <v>film &amp; video</v>
      </c>
      <c r="R51" s="6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7">
        <f t="shared" si="0"/>
        <v>1</v>
      </c>
      <c r="P52" s="5">
        <f t="shared" si="1"/>
        <v>27.272727272727273</v>
      </c>
      <c r="Q52" t="str">
        <f t="shared" si="2"/>
        <v>film &amp; video</v>
      </c>
      <c r="R52" s="6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7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s="6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7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s="6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7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s="6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7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s="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7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s="6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7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s="6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7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s="6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7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s="6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7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s="6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7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s="6" t="str">
        <f>RIGHT(N62,6)</f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7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s="6" t="str">
        <f t="shared" ref="R63:R121" si="6">RIGHT(N63,6)</f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7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s="6" t="str">
        <f t="shared" si="6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7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s="6" t="str">
        <f t="shared" si="6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7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s="6" t="str">
        <f t="shared" si="6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7">
        <f t="shared" ref="O67:O130" si="7">E67/D67</f>
        <v>1.0752857142857142</v>
      </c>
      <c r="P67" s="5">
        <f t="shared" ref="P67:P130" si="8">AVERAGE(E67/L67)</f>
        <v>132.05263157894737</v>
      </c>
      <c r="Q67" t="str">
        <f t="shared" ref="Q67:Q130" si="9">LEFT(N67, SEARCH("/",N67,1)-1)</f>
        <v>film &amp; video</v>
      </c>
      <c r="R67" s="6" t="str">
        <f t="shared" si="6"/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7">
        <f t="shared" si="7"/>
        <v>1.1859999999999999</v>
      </c>
      <c r="P68" s="5">
        <f t="shared" si="8"/>
        <v>91.230769230769226</v>
      </c>
      <c r="Q68" t="str">
        <f t="shared" si="9"/>
        <v>film &amp; video</v>
      </c>
      <c r="R68" s="6" t="str">
        <f t="shared" si="6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7">
        <f t="shared" si="7"/>
        <v>1.1625000000000001</v>
      </c>
      <c r="P69" s="5">
        <f t="shared" si="8"/>
        <v>116.25</v>
      </c>
      <c r="Q69" t="str">
        <f t="shared" si="9"/>
        <v>film &amp; video</v>
      </c>
      <c r="R69" s="6" t="str">
        <f t="shared" si="6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7">
        <f t="shared" si="7"/>
        <v>1.2716666666666667</v>
      </c>
      <c r="P70" s="5">
        <f t="shared" si="8"/>
        <v>21.194444444444443</v>
      </c>
      <c r="Q70" t="str">
        <f t="shared" si="9"/>
        <v>film &amp; video</v>
      </c>
      <c r="R70" s="6" t="str">
        <f t="shared" si="6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7">
        <f t="shared" si="7"/>
        <v>1.109423</v>
      </c>
      <c r="P71" s="5">
        <f t="shared" si="8"/>
        <v>62.327134831460668</v>
      </c>
      <c r="Q71" t="str">
        <f t="shared" si="9"/>
        <v>film &amp; video</v>
      </c>
      <c r="R71" s="6" t="str">
        <f t="shared" si="6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7">
        <f t="shared" si="7"/>
        <v>1.272</v>
      </c>
      <c r="P72" s="5">
        <f t="shared" si="8"/>
        <v>37.411764705882355</v>
      </c>
      <c r="Q72" t="str">
        <f t="shared" si="9"/>
        <v>film &amp; video</v>
      </c>
      <c r="R72" s="6" t="str">
        <f t="shared" si="6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7">
        <f t="shared" si="7"/>
        <v>1.2394444444444443</v>
      </c>
      <c r="P73" s="5">
        <f t="shared" si="8"/>
        <v>69.71875</v>
      </c>
      <c r="Q73" t="str">
        <f t="shared" si="9"/>
        <v>film &amp; video</v>
      </c>
      <c r="R73" s="6" t="str">
        <f t="shared" si="6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7">
        <f t="shared" si="7"/>
        <v>1.084090909090909</v>
      </c>
      <c r="P74" s="5">
        <f t="shared" si="8"/>
        <v>58.170731707317074</v>
      </c>
      <c r="Q74" t="str">
        <f t="shared" si="9"/>
        <v>film &amp; video</v>
      </c>
      <c r="R74" s="6" t="str">
        <f t="shared" si="6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7">
        <f t="shared" si="7"/>
        <v>1</v>
      </c>
      <c r="P75" s="5">
        <f t="shared" si="8"/>
        <v>50</v>
      </c>
      <c r="Q75" t="str">
        <f t="shared" si="9"/>
        <v>film &amp; video</v>
      </c>
      <c r="R75" s="6" t="str">
        <f t="shared" si="6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7">
        <f t="shared" si="7"/>
        <v>1.1293199999999999</v>
      </c>
      <c r="P76" s="5">
        <f t="shared" si="8"/>
        <v>19.471034482758618</v>
      </c>
      <c r="Q76" t="str">
        <f t="shared" si="9"/>
        <v>film &amp; video</v>
      </c>
      <c r="R76" s="6" t="str">
        <f t="shared" si="6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7">
        <f t="shared" si="7"/>
        <v>1.1542857142857144</v>
      </c>
      <c r="P77" s="5">
        <f t="shared" si="8"/>
        <v>85.957446808510639</v>
      </c>
      <c r="Q77" t="str">
        <f t="shared" si="9"/>
        <v>film &amp; video</v>
      </c>
      <c r="R77" s="6" t="str">
        <f t="shared" si="6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7">
        <f t="shared" si="7"/>
        <v>1.5333333333333334</v>
      </c>
      <c r="P78" s="5">
        <f t="shared" si="8"/>
        <v>30.666666666666668</v>
      </c>
      <c r="Q78" t="str">
        <f t="shared" si="9"/>
        <v>film &amp; video</v>
      </c>
      <c r="R78" s="6" t="str">
        <f t="shared" si="6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7">
        <f t="shared" si="7"/>
        <v>3.9249999999999998</v>
      </c>
      <c r="P79" s="5">
        <f t="shared" si="8"/>
        <v>60.384615384615387</v>
      </c>
      <c r="Q79" t="str">
        <f t="shared" si="9"/>
        <v>film &amp; video</v>
      </c>
      <c r="R79" s="6" t="str">
        <f t="shared" si="6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7">
        <f t="shared" si="7"/>
        <v>27.02</v>
      </c>
      <c r="P80" s="5">
        <f t="shared" si="8"/>
        <v>38.6</v>
      </c>
      <c r="Q80" t="str">
        <f t="shared" si="9"/>
        <v>film &amp; video</v>
      </c>
      <c r="R80" s="6" t="str">
        <f t="shared" si="6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7">
        <f t="shared" si="7"/>
        <v>1.27</v>
      </c>
      <c r="P81" s="5">
        <f t="shared" si="8"/>
        <v>40.268292682926827</v>
      </c>
      <c r="Q81" t="str">
        <f t="shared" si="9"/>
        <v>film &amp; video</v>
      </c>
      <c r="R81" s="6" t="str">
        <f t="shared" si="6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7">
        <f t="shared" si="7"/>
        <v>1.0725</v>
      </c>
      <c r="P82" s="5">
        <f t="shared" si="8"/>
        <v>273.82978723404256</v>
      </c>
      <c r="Q82" t="str">
        <f t="shared" si="9"/>
        <v>film &amp; video</v>
      </c>
      <c r="R82" s="6" t="str">
        <f t="shared" si="6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7">
        <f t="shared" si="7"/>
        <v>1.98</v>
      </c>
      <c r="P83" s="5">
        <f t="shared" si="8"/>
        <v>53.035714285714285</v>
      </c>
      <c r="Q83" t="str">
        <f t="shared" si="9"/>
        <v>film &amp; video</v>
      </c>
      <c r="R83" s="6" t="str">
        <f t="shared" si="6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7">
        <f t="shared" si="7"/>
        <v>1.0001249999999999</v>
      </c>
      <c r="P84" s="5">
        <f t="shared" si="8"/>
        <v>40.005000000000003</v>
      </c>
      <c r="Q84" t="str">
        <f t="shared" si="9"/>
        <v>film &amp; video</v>
      </c>
      <c r="R84" s="6" t="str">
        <f t="shared" si="6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7">
        <f t="shared" si="7"/>
        <v>1.0249999999999999</v>
      </c>
      <c r="P85" s="5">
        <f t="shared" si="8"/>
        <v>15.76923076923077</v>
      </c>
      <c r="Q85" t="str">
        <f t="shared" si="9"/>
        <v>film &amp; video</v>
      </c>
      <c r="R85" s="6" t="str">
        <f t="shared" si="6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7">
        <f t="shared" si="7"/>
        <v>1</v>
      </c>
      <c r="P86" s="5">
        <f t="shared" si="8"/>
        <v>71.428571428571431</v>
      </c>
      <c r="Q86" t="str">
        <f t="shared" si="9"/>
        <v>film &amp; video</v>
      </c>
      <c r="R86" s="6" t="str">
        <f t="shared" si="6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7">
        <f t="shared" si="7"/>
        <v>1.2549999999999999</v>
      </c>
      <c r="P87" s="5">
        <f t="shared" si="8"/>
        <v>71.714285714285708</v>
      </c>
      <c r="Q87" t="str">
        <f t="shared" si="9"/>
        <v>film &amp; video</v>
      </c>
      <c r="R87" s="6" t="str">
        <f t="shared" si="6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7">
        <f t="shared" si="7"/>
        <v>1.0646666666666667</v>
      </c>
      <c r="P88" s="5">
        <f t="shared" si="8"/>
        <v>375.76470588235293</v>
      </c>
      <c r="Q88" t="str">
        <f t="shared" si="9"/>
        <v>film &amp; video</v>
      </c>
      <c r="R88" s="6" t="str">
        <f t="shared" si="6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7">
        <f t="shared" si="7"/>
        <v>1.046</v>
      </c>
      <c r="P89" s="5">
        <f t="shared" si="8"/>
        <v>104.6</v>
      </c>
      <c r="Q89" t="str">
        <f t="shared" si="9"/>
        <v>film &amp; video</v>
      </c>
      <c r="R89" s="6" t="str">
        <f t="shared" si="6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7">
        <f t="shared" si="7"/>
        <v>1.0285714285714285</v>
      </c>
      <c r="P90" s="5">
        <f t="shared" si="8"/>
        <v>60</v>
      </c>
      <c r="Q90" t="str">
        <f t="shared" si="9"/>
        <v>film &amp; video</v>
      </c>
      <c r="R90" s="6" t="str">
        <f t="shared" si="6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7">
        <f t="shared" si="7"/>
        <v>1.1506666666666667</v>
      </c>
      <c r="P91" s="5">
        <f t="shared" si="8"/>
        <v>123.28571428571429</v>
      </c>
      <c r="Q91" t="str">
        <f t="shared" si="9"/>
        <v>film &amp; video</v>
      </c>
      <c r="R91" s="6" t="str">
        <f t="shared" si="6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7">
        <f t="shared" si="7"/>
        <v>1.004</v>
      </c>
      <c r="P92" s="5">
        <f t="shared" si="8"/>
        <v>31.375</v>
      </c>
      <c r="Q92" t="str">
        <f t="shared" si="9"/>
        <v>film &amp; video</v>
      </c>
      <c r="R92" s="6" t="str">
        <f t="shared" si="6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7">
        <f t="shared" si="7"/>
        <v>1.2</v>
      </c>
      <c r="P93" s="5">
        <f t="shared" si="8"/>
        <v>78.260869565217391</v>
      </c>
      <c r="Q93" t="str">
        <f t="shared" si="9"/>
        <v>film &amp; video</v>
      </c>
      <c r="R93" s="6" t="str">
        <f t="shared" si="6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7">
        <f t="shared" si="7"/>
        <v>1.052</v>
      </c>
      <c r="P94" s="5">
        <f t="shared" si="8"/>
        <v>122.32558139534883</v>
      </c>
      <c r="Q94" t="str">
        <f t="shared" si="9"/>
        <v>film &amp; video</v>
      </c>
      <c r="R94" s="6" t="str">
        <f t="shared" si="6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7">
        <f t="shared" si="7"/>
        <v>1.1060000000000001</v>
      </c>
      <c r="P95" s="5">
        <f t="shared" si="8"/>
        <v>73.733333333333334</v>
      </c>
      <c r="Q95" t="str">
        <f t="shared" si="9"/>
        <v>film &amp; video</v>
      </c>
      <c r="R95" s="6" t="str">
        <f t="shared" si="6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7">
        <f t="shared" si="7"/>
        <v>1.04</v>
      </c>
      <c r="P96" s="5">
        <f t="shared" si="8"/>
        <v>21.666666666666668</v>
      </c>
      <c r="Q96" t="str">
        <f t="shared" si="9"/>
        <v>film &amp; video</v>
      </c>
      <c r="R96" s="6" t="str">
        <f t="shared" si="6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7">
        <f t="shared" si="7"/>
        <v>1.3142857142857143</v>
      </c>
      <c r="P97" s="5">
        <f t="shared" si="8"/>
        <v>21.904761904761905</v>
      </c>
      <c r="Q97" t="str">
        <f t="shared" si="9"/>
        <v>film &amp; video</v>
      </c>
      <c r="R97" s="6" t="str">
        <f t="shared" si="6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7">
        <f t="shared" si="7"/>
        <v>1.1466666666666667</v>
      </c>
      <c r="P98" s="5">
        <f t="shared" si="8"/>
        <v>50.588235294117645</v>
      </c>
      <c r="Q98" t="str">
        <f t="shared" si="9"/>
        <v>film &amp; video</v>
      </c>
      <c r="R98" s="6" t="str">
        <f t="shared" si="6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7">
        <f t="shared" si="7"/>
        <v>1.0625</v>
      </c>
      <c r="P99" s="5">
        <f t="shared" si="8"/>
        <v>53.125</v>
      </c>
      <c r="Q99" t="str">
        <f t="shared" si="9"/>
        <v>film &amp; video</v>
      </c>
      <c r="R99" s="6" t="str">
        <f t="shared" si="6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7">
        <f t="shared" si="7"/>
        <v>1.0625</v>
      </c>
      <c r="P100" s="5">
        <f t="shared" si="8"/>
        <v>56.666666666666664</v>
      </c>
      <c r="Q100" t="str">
        <f t="shared" si="9"/>
        <v>film &amp; video</v>
      </c>
      <c r="R100" s="6" t="str">
        <f t="shared" si="6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7">
        <f t="shared" si="7"/>
        <v>1.0601933333333333</v>
      </c>
      <c r="P101" s="5">
        <f t="shared" si="8"/>
        <v>40.776666666666664</v>
      </c>
      <c r="Q101" t="str">
        <f t="shared" si="9"/>
        <v>film &amp; video</v>
      </c>
      <c r="R101" s="6" t="str">
        <f t="shared" si="6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7">
        <f t="shared" si="7"/>
        <v>1</v>
      </c>
      <c r="P102" s="5">
        <f t="shared" si="8"/>
        <v>192.30769230769232</v>
      </c>
      <c r="Q102" t="str">
        <f t="shared" si="9"/>
        <v>film &amp; video</v>
      </c>
      <c r="R102" s="6" t="str">
        <f t="shared" si="6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7">
        <f t="shared" si="7"/>
        <v>1</v>
      </c>
      <c r="P103" s="5">
        <f t="shared" si="8"/>
        <v>100</v>
      </c>
      <c r="Q103" t="str">
        <f t="shared" si="9"/>
        <v>film &amp; video</v>
      </c>
      <c r="R103" s="6" t="str">
        <f t="shared" si="6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7">
        <f t="shared" si="7"/>
        <v>1.2775000000000001</v>
      </c>
      <c r="P104" s="5">
        <f t="shared" si="8"/>
        <v>117.92307692307692</v>
      </c>
      <c r="Q104" t="str">
        <f t="shared" si="9"/>
        <v>film &amp; video</v>
      </c>
      <c r="R104" s="6" t="str">
        <f t="shared" si="6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7">
        <f t="shared" si="7"/>
        <v>1.0515384615384615</v>
      </c>
      <c r="P105" s="5">
        <f t="shared" si="8"/>
        <v>27.897959183673468</v>
      </c>
      <c r="Q105" t="str">
        <f t="shared" si="9"/>
        <v>film &amp; video</v>
      </c>
      <c r="R105" s="6" t="str">
        <f t="shared" si="6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7">
        <f t="shared" si="7"/>
        <v>1.2</v>
      </c>
      <c r="P106" s="5">
        <f t="shared" si="8"/>
        <v>60</v>
      </c>
      <c r="Q106" t="str">
        <f t="shared" si="9"/>
        <v>film &amp; video</v>
      </c>
      <c r="R106" s="6" t="str">
        <f t="shared" si="6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7">
        <f t="shared" si="7"/>
        <v>1.074090909090909</v>
      </c>
      <c r="P107" s="5">
        <f t="shared" si="8"/>
        <v>39.383333333333333</v>
      </c>
      <c r="Q107" t="str">
        <f t="shared" si="9"/>
        <v>film &amp; video</v>
      </c>
      <c r="R107" s="6" t="str">
        <f t="shared" si="6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7">
        <f t="shared" si="7"/>
        <v>1.0049999999999999</v>
      </c>
      <c r="P108" s="5">
        <f t="shared" si="8"/>
        <v>186.11111111111111</v>
      </c>
      <c r="Q108" t="str">
        <f t="shared" si="9"/>
        <v>film &amp; video</v>
      </c>
      <c r="R108" s="6" t="str">
        <f t="shared" si="6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7">
        <f t="shared" si="7"/>
        <v>1.0246666666666666</v>
      </c>
      <c r="P109" s="5">
        <f t="shared" si="8"/>
        <v>111.37681159420291</v>
      </c>
      <c r="Q109" t="str">
        <f t="shared" si="9"/>
        <v>film &amp; video</v>
      </c>
      <c r="R109" s="6" t="str">
        <f t="shared" si="6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7">
        <f t="shared" si="7"/>
        <v>2.4666666666666668</v>
      </c>
      <c r="P110" s="5">
        <f t="shared" si="8"/>
        <v>78.723404255319153</v>
      </c>
      <c r="Q110" t="str">
        <f t="shared" si="9"/>
        <v>film &amp; video</v>
      </c>
      <c r="R110" s="6" t="str">
        <f t="shared" si="6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7">
        <f t="shared" si="7"/>
        <v>2.1949999999999998</v>
      </c>
      <c r="P111" s="5">
        <f t="shared" si="8"/>
        <v>46.702127659574465</v>
      </c>
      <c r="Q111" t="str">
        <f t="shared" si="9"/>
        <v>film &amp; video</v>
      </c>
      <c r="R111" s="6" t="str">
        <f t="shared" si="6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7">
        <f t="shared" si="7"/>
        <v>1.3076923076923077</v>
      </c>
      <c r="P112" s="5">
        <f t="shared" si="8"/>
        <v>65.384615384615387</v>
      </c>
      <c r="Q112" t="str">
        <f t="shared" si="9"/>
        <v>film &amp; video</v>
      </c>
      <c r="R112" s="6" t="str">
        <f t="shared" si="6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7">
        <f t="shared" si="7"/>
        <v>1.5457142857142858</v>
      </c>
      <c r="P113" s="5">
        <f t="shared" si="8"/>
        <v>102.0754716981132</v>
      </c>
      <c r="Q113" t="str">
        <f t="shared" si="9"/>
        <v>film &amp; video</v>
      </c>
      <c r="R113" s="6" t="str">
        <f t="shared" si="6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7">
        <f t="shared" si="7"/>
        <v>1.04</v>
      </c>
      <c r="P114" s="5">
        <f t="shared" si="8"/>
        <v>64.197530864197532</v>
      </c>
      <c r="Q114" t="str">
        <f t="shared" si="9"/>
        <v>film &amp; video</v>
      </c>
      <c r="R114" s="6" t="str">
        <f t="shared" si="6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7">
        <f t="shared" si="7"/>
        <v>1.41</v>
      </c>
      <c r="P115" s="5">
        <f t="shared" si="8"/>
        <v>90.384615384615387</v>
      </c>
      <c r="Q115" t="str">
        <f t="shared" si="9"/>
        <v>film &amp; video</v>
      </c>
      <c r="R115" s="6" t="str">
        <f t="shared" si="6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7">
        <f t="shared" si="7"/>
        <v>1.0333333333333334</v>
      </c>
      <c r="P116" s="5">
        <f t="shared" si="8"/>
        <v>88.571428571428569</v>
      </c>
      <c r="Q116" t="str">
        <f t="shared" si="9"/>
        <v>film &amp; video</v>
      </c>
      <c r="R116" s="6" t="str">
        <f t="shared" si="6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7">
        <f t="shared" si="7"/>
        <v>1.4044444444444444</v>
      </c>
      <c r="P117" s="5">
        <f t="shared" si="8"/>
        <v>28.727272727272727</v>
      </c>
      <c r="Q117" t="str">
        <f t="shared" si="9"/>
        <v>film &amp; video</v>
      </c>
      <c r="R117" s="6" t="str">
        <f t="shared" si="6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7">
        <f t="shared" si="7"/>
        <v>1.1365714285714286</v>
      </c>
      <c r="P118" s="5">
        <f t="shared" si="8"/>
        <v>69.78947368421052</v>
      </c>
      <c r="Q118" t="str">
        <f t="shared" si="9"/>
        <v>film &amp; video</v>
      </c>
      <c r="R118" s="6" t="str">
        <f t="shared" si="6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7">
        <f t="shared" si="7"/>
        <v>1.0049377777777779</v>
      </c>
      <c r="P119" s="5">
        <f t="shared" si="8"/>
        <v>167.48962962962963</v>
      </c>
      <c r="Q119" t="str">
        <f t="shared" si="9"/>
        <v>film &amp; video</v>
      </c>
      <c r="R119" s="6" t="str">
        <f t="shared" si="6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7">
        <f t="shared" si="7"/>
        <v>1.1303159999999999</v>
      </c>
      <c r="P120" s="5">
        <f t="shared" si="8"/>
        <v>144.91230769230768</v>
      </c>
      <c r="Q120" t="str">
        <f t="shared" si="9"/>
        <v>film &amp; video</v>
      </c>
      <c r="R120" s="6" t="str">
        <f t="shared" si="6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7">
        <f t="shared" si="7"/>
        <v>1.0455692307692308</v>
      </c>
      <c r="P121" s="5">
        <f t="shared" si="8"/>
        <v>91.840540540540545</v>
      </c>
      <c r="Q121" t="str">
        <f t="shared" si="9"/>
        <v>film &amp; video</v>
      </c>
      <c r="R121" s="6" t="str">
        <f t="shared" si="6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7">
        <f t="shared" si="7"/>
        <v>1.4285714285714287E-4</v>
      </c>
      <c r="P122" s="5">
        <f t="shared" si="8"/>
        <v>10</v>
      </c>
      <c r="Q122" t="str">
        <f t="shared" si="9"/>
        <v>film &amp; video</v>
      </c>
      <c r="R122" s="6" t="str">
        <f>RIGHT(N122,15)</f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7">
        <f t="shared" si="7"/>
        <v>3.3333333333333332E-4</v>
      </c>
      <c r="P123" s="5">
        <f t="shared" si="8"/>
        <v>1</v>
      </c>
      <c r="Q123" t="str">
        <f t="shared" si="9"/>
        <v>film &amp; video</v>
      </c>
      <c r="R123" s="6" t="str">
        <f t="shared" ref="R123:R161" si="12">RIGHT(N123,15)</f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7">
        <f t="shared" si="7"/>
        <v>0</v>
      </c>
      <c r="P124" s="5" t="e">
        <f t="shared" si="8"/>
        <v>#DIV/0!</v>
      </c>
      <c r="Q124" t="str">
        <f t="shared" si="9"/>
        <v>film &amp; video</v>
      </c>
      <c r="R124" s="6" t="str">
        <f t="shared" si="12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7">
        <f t="shared" si="7"/>
        <v>2.7454545454545453E-3</v>
      </c>
      <c r="P125" s="5">
        <f t="shared" si="8"/>
        <v>25.166666666666668</v>
      </c>
      <c r="Q125" t="str">
        <f t="shared" si="9"/>
        <v>film &amp; video</v>
      </c>
      <c r="R125" s="6" t="str">
        <f t="shared" si="12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7">
        <f t="shared" si="7"/>
        <v>0</v>
      </c>
      <c r="P126" s="5" t="e">
        <f t="shared" si="8"/>
        <v>#DIV/0!</v>
      </c>
      <c r="Q126" t="str">
        <f t="shared" si="9"/>
        <v>film &amp; video</v>
      </c>
      <c r="R126" s="6" t="str">
        <f t="shared" si="12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7">
        <f t="shared" si="7"/>
        <v>0.14000000000000001</v>
      </c>
      <c r="P127" s="5">
        <f t="shared" si="8"/>
        <v>11.666666666666666</v>
      </c>
      <c r="Q127" t="str">
        <f t="shared" si="9"/>
        <v>film &amp; video</v>
      </c>
      <c r="R127" s="6" t="str">
        <f t="shared" si="12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7">
        <f t="shared" si="7"/>
        <v>5.5480000000000002E-2</v>
      </c>
      <c r="P128" s="5">
        <f t="shared" si="8"/>
        <v>106.69230769230769</v>
      </c>
      <c r="Q128" t="str">
        <f t="shared" si="9"/>
        <v>film &amp; video</v>
      </c>
      <c r="R128" s="6" t="str">
        <f t="shared" si="12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7">
        <f t="shared" si="7"/>
        <v>2.375E-2</v>
      </c>
      <c r="P129" s="5">
        <f t="shared" si="8"/>
        <v>47.5</v>
      </c>
      <c r="Q129" t="str">
        <f t="shared" si="9"/>
        <v>film &amp; video</v>
      </c>
      <c r="R129" s="6" t="str">
        <f t="shared" si="12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7">
        <f t="shared" si="7"/>
        <v>1.8669999999999999E-2</v>
      </c>
      <c r="P130" s="5">
        <f t="shared" si="8"/>
        <v>311.16666666666669</v>
      </c>
      <c r="Q130" t="str">
        <f t="shared" si="9"/>
        <v>film &amp; video</v>
      </c>
      <c r="R130" s="6" t="str">
        <f t="shared" si="12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7">
        <f t="shared" ref="O131:O194" si="13">E131/D131</f>
        <v>0</v>
      </c>
      <c r="P131" s="5" t="e">
        <f t="shared" ref="P131:P194" si="14">AVERAGE(E131/L131)</f>
        <v>#DIV/0!</v>
      </c>
      <c r="Q131" t="str">
        <f t="shared" ref="Q131:Q194" si="15">LEFT(N131, SEARCH("/",N131,1)-1)</f>
        <v>film &amp; video</v>
      </c>
      <c r="R131" s="6" t="str">
        <f t="shared" si="12"/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7">
        <f t="shared" si="13"/>
        <v>0</v>
      </c>
      <c r="P132" s="5" t="e">
        <f t="shared" si="14"/>
        <v>#DIV/0!</v>
      </c>
      <c r="Q132" t="str">
        <f t="shared" si="15"/>
        <v>film &amp; video</v>
      </c>
      <c r="R132" s="6" t="str">
        <f t="shared" si="12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7">
        <f t="shared" si="13"/>
        <v>0</v>
      </c>
      <c r="P133" s="5" t="e">
        <f t="shared" si="14"/>
        <v>#DIV/0!</v>
      </c>
      <c r="Q133" t="str">
        <f t="shared" si="15"/>
        <v>film &amp; video</v>
      </c>
      <c r="R133" s="6" t="str">
        <f t="shared" si="12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7">
        <f t="shared" si="13"/>
        <v>9.5687499999999995E-2</v>
      </c>
      <c r="P134" s="5">
        <f t="shared" si="14"/>
        <v>94.506172839506178</v>
      </c>
      <c r="Q134" t="str">
        <f t="shared" si="15"/>
        <v>film &amp; video</v>
      </c>
      <c r="R134" s="6" t="str">
        <f t="shared" si="12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7">
        <f t="shared" si="13"/>
        <v>0</v>
      </c>
      <c r="P135" s="5" t="e">
        <f t="shared" si="14"/>
        <v>#DIV/0!</v>
      </c>
      <c r="Q135" t="str">
        <f t="shared" si="15"/>
        <v>film &amp; video</v>
      </c>
      <c r="R135" s="6" t="str">
        <f t="shared" si="12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7">
        <f t="shared" si="13"/>
        <v>0</v>
      </c>
      <c r="P136" s="5" t="e">
        <f t="shared" si="14"/>
        <v>#DIV/0!</v>
      </c>
      <c r="Q136" t="str">
        <f t="shared" si="15"/>
        <v>film &amp; video</v>
      </c>
      <c r="R136" s="6" t="str">
        <f t="shared" si="12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7">
        <f t="shared" si="13"/>
        <v>0.13433333333333333</v>
      </c>
      <c r="P137" s="5">
        <f t="shared" si="14"/>
        <v>80.599999999999994</v>
      </c>
      <c r="Q137" t="str">
        <f t="shared" si="15"/>
        <v>film &amp; video</v>
      </c>
      <c r="R137" s="6" t="str">
        <f t="shared" si="12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7">
        <f t="shared" si="13"/>
        <v>0</v>
      </c>
      <c r="P138" s="5" t="e">
        <f t="shared" si="14"/>
        <v>#DIV/0!</v>
      </c>
      <c r="Q138" t="str">
        <f t="shared" si="15"/>
        <v>film &amp; video</v>
      </c>
      <c r="R138" s="6" t="str">
        <f t="shared" si="12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7">
        <f t="shared" si="13"/>
        <v>0</v>
      </c>
      <c r="P139" s="5" t="e">
        <f t="shared" si="14"/>
        <v>#DIV/0!</v>
      </c>
      <c r="Q139" t="str">
        <f t="shared" si="15"/>
        <v>film &amp; video</v>
      </c>
      <c r="R139" s="6" t="str">
        <f t="shared" si="12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7">
        <f t="shared" si="13"/>
        <v>3.1413333333333335E-2</v>
      </c>
      <c r="P140" s="5">
        <f t="shared" si="14"/>
        <v>81.241379310344826</v>
      </c>
      <c r="Q140" t="str">
        <f t="shared" si="15"/>
        <v>film &amp; video</v>
      </c>
      <c r="R140" s="6" t="str">
        <f t="shared" si="12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7">
        <f t="shared" si="13"/>
        <v>1</v>
      </c>
      <c r="P141" s="5">
        <f t="shared" si="14"/>
        <v>500</v>
      </c>
      <c r="Q141" t="str">
        <f t="shared" si="15"/>
        <v>film &amp; video</v>
      </c>
      <c r="R141" s="6" t="str">
        <f t="shared" si="12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7">
        <f t="shared" si="13"/>
        <v>0</v>
      </c>
      <c r="P142" s="5" t="e">
        <f t="shared" si="14"/>
        <v>#DIV/0!</v>
      </c>
      <c r="Q142" t="str">
        <f t="shared" si="15"/>
        <v>film &amp; video</v>
      </c>
      <c r="R142" s="6" t="str">
        <f t="shared" si="12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7">
        <f t="shared" si="13"/>
        <v>0.10775</v>
      </c>
      <c r="P143" s="5">
        <f t="shared" si="14"/>
        <v>46.178571428571431</v>
      </c>
      <c r="Q143" t="str">
        <f t="shared" si="15"/>
        <v>film &amp; video</v>
      </c>
      <c r="R143" s="6" t="str">
        <f t="shared" si="12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7">
        <f t="shared" si="13"/>
        <v>3.3333333333333335E-3</v>
      </c>
      <c r="P144" s="5">
        <f t="shared" si="14"/>
        <v>10</v>
      </c>
      <c r="Q144" t="str">
        <f t="shared" si="15"/>
        <v>film &amp; video</v>
      </c>
      <c r="R144" s="6" t="str">
        <f t="shared" si="12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7">
        <f t="shared" si="13"/>
        <v>0</v>
      </c>
      <c r="P145" s="5" t="e">
        <f t="shared" si="14"/>
        <v>#DIV/0!</v>
      </c>
      <c r="Q145" t="str">
        <f t="shared" si="15"/>
        <v>film &amp; video</v>
      </c>
      <c r="R145" s="6" t="str">
        <f t="shared" si="12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7">
        <f t="shared" si="13"/>
        <v>0.27600000000000002</v>
      </c>
      <c r="P146" s="5">
        <f t="shared" si="14"/>
        <v>55.945945945945944</v>
      </c>
      <c r="Q146" t="str">
        <f t="shared" si="15"/>
        <v>film &amp; video</v>
      </c>
      <c r="R146" s="6" t="str">
        <f t="shared" si="12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7">
        <f t="shared" si="13"/>
        <v>7.5111111111111115E-2</v>
      </c>
      <c r="P147" s="5">
        <f t="shared" si="14"/>
        <v>37.555555555555557</v>
      </c>
      <c r="Q147" t="str">
        <f t="shared" si="15"/>
        <v>film &amp; video</v>
      </c>
      <c r="R147" s="6" t="str">
        <f t="shared" si="12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7">
        <f t="shared" si="13"/>
        <v>5.7499999999999999E-3</v>
      </c>
      <c r="P148" s="5">
        <f t="shared" si="14"/>
        <v>38.333333333333336</v>
      </c>
      <c r="Q148" t="str">
        <f t="shared" si="15"/>
        <v>film &amp; video</v>
      </c>
      <c r="R148" s="6" t="str">
        <f t="shared" si="12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7">
        <f t="shared" si="13"/>
        <v>0</v>
      </c>
      <c r="P149" s="5" t="e">
        <f t="shared" si="14"/>
        <v>#DIV/0!</v>
      </c>
      <c r="Q149" t="str">
        <f t="shared" si="15"/>
        <v>film &amp; video</v>
      </c>
      <c r="R149" s="6" t="str">
        <f t="shared" si="12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7">
        <f t="shared" si="13"/>
        <v>8.0000000000000004E-4</v>
      </c>
      <c r="P150" s="5">
        <f t="shared" si="14"/>
        <v>20</v>
      </c>
      <c r="Q150" t="str">
        <f t="shared" si="15"/>
        <v>film &amp; video</v>
      </c>
      <c r="R150" s="6" t="str">
        <f t="shared" si="12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7">
        <f t="shared" si="13"/>
        <v>9.1999999999999998E-3</v>
      </c>
      <c r="P151" s="5">
        <f t="shared" si="14"/>
        <v>15.333333333333334</v>
      </c>
      <c r="Q151" t="str">
        <f t="shared" si="15"/>
        <v>film &amp; video</v>
      </c>
      <c r="R151" s="6" t="str">
        <f t="shared" si="12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7">
        <f t="shared" si="13"/>
        <v>0.23163076923076922</v>
      </c>
      <c r="P152" s="5">
        <f t="shared" si="14"/>
        <v>449.43283582089555</v>
      </c>
      <c r="Q152" t="str">
        <f t="shared" si="15"/>
        <v>film &amp; video</v>
      </c>
      <c r="R152" s="6" t="str">
        <f t="shared" si="12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7">
        <f t="shared" si="13"/>
        <v>5.5999999999999995E-4</v>
      </c>
      <c r="P153" s="5">
        <f t="shared" si="14"/>
        <v>28</v>
      </c>
      <c r="Q153" t="str">
        <f t="shared" si="15"/>
        <v>film &amp; video</v>
      </c>
      <c r="R153" s="6" t="str">
        <f t="shared" si="12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7">
        <f t="shared" si="13"/>
        <v>7.8947368421052633E-5</v>
      </c>
      <c r="P154" s="5">
        <f t="shared" si="14"/>
        <v>15</v>
      </c>
      <c r="Q154" t="str">
        <f t="shared" si="15"/>
        <v>film &amp; video</v>
      </c>
      <c r="R154" s="6" t="str">
        <f t="shared" si="12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7">
        <f t="shared" si="13"/>
        <v>7.1799999999999998E-3</v>
      </c>
      <c r="P155" s="5">
        <f t="shared" si="14"/>
        <v>35.9</v>
      </c>
      <c r="Q155" t="str">
        <f t="shared" si="15"/>
        <v>film &amp; video</v>
      </c>
      <c r="R155" s="6" t="str">
        <f t="shared" si="12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7">
        <f t="shared" si="13"/>
        <v>2.6666666666666668E-2</v>
      </c>
      <c r="P156" s="5">
        <f t="shared" si="14"/>
        <v>13.333333333333334</v>
      </c>
      <c r="Q156" t="str">
        <f t="shared" si="15"/>
        <v>film &amp; video</v>
      </c>
      <c r="R156" s="6" t="str">
        <f t="shared" si="12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7">
        <f t="shared" si="13"/>
        <v>6.0000000000000002E-5</v>
      </c>
      <c r="P157" s="5">
        <f t="shared" si="14"/>
        <v>20.25</v>
      </c>
      <c r="Q157" t="str">
        <f t="shared" si="15"/>
        <v>film &amp; video</v>
      </c>
      <c r="R157" s="6" t="str">
        <f t="shared" si="12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7">
        <f t="shared" si="13"/>
        <v>5.0999999999999997E-2</v>
      </c>
      <c r="P158" s="5">
        <f t="shared" si="14"/>
        <v>119</v>
      </c>
      <c r="Q158" t="str">
        <f t="shared" si="15"/>
        <v>film &amp; video</v>
      </c>
      <c r="R158" s="6" t="str">
        <f t="shared" si="12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7">
        <f t="shared" si="13"/>
        <v>2.671118530884808E-3</v>
      </c>
      <c r="P159" s="5">
        <f t="shared" si="14"/>
        <v>4</v>
      </c>
      <c r="Q159" t="str">
        <f t="shared" si="15"/>
        <v>film &amp; video</v>
      </c>
      <c r="R159" s="6" t="str">
        <f t="shared" si="12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7">
        <f t="shared" si="13"/>
        <v>0</v>
      </c>
      <c r="P160" s="5" t="e">
        <f t="shared" si="14"/>
        <v>#DIV/0!</v>
      </c>
      <c r="Q160" t="str">
        <f t="shared" si="15"/>
        <v>film &amp; video</v>
      </c>
      <c r="R160" s="6" t="str">
        <f t="shared" si="12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7">
        <f t="shared" si="13"/>
        <v>2.0000000000000002E-5</v>
      </c>
      <c r="P161" s="5">
        <f t="shared" si="14"/>
        <v>10</v>
      </c>
      <c r="Q161" t="str">
        <f t="shared" si="15"/>
        <v>film &amp; video</v>
      </c>
      <c r="R161" s="6" t="str">
        <f t="shared" si="12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7">
        <f t="shared" si="13"/>
        <v>0</v>
      </c>
      <c r="P162" s="5" t="e">
        <f t="shared" si="14"/>
        <v>#DIV/0!</v>
      </c>
      <c r="Q162" t="str">
        <f t="shared" si="15"/>
        <v>film &amp; video</v>
      </c>
      <c r="R162" s="6" t="str">
        <f>RIGHT(N162,5)</f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7">
        <f t="shared" si="13"/>
        <v>1E-4</v>
      </c>
      <c r="P163" s="5">
        <f t="shared" si="14"/>
        <v>5</v>
      </c>
      <c r="Q163" t="str">
        <f t="shared" si="15"/>
        <v>film &amp; video</v>
      </c>
      <c r="R163" s="6" t="str">
        <f t="shared" ref="R163:R226" si="18">RIGHT(N163,5)</f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7">
        <f t="shared" si="13"/>
        <v>0.15535714285714286</v>
      </c>
      <c r="P164" s="5">
        <f t="shared" si="14"/>
        <v>43.5</v>
      </c>
      <c r="Q164" t="str">
        <f t="shared" si="15"/>
        <v>film &amp; video</v>
      </c>
      <c r="R164" s="6" t="str">
        <f t="shared" si="18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7">
        <f t="shared" si="13"/>
        <v>0</v>
      </c>
      <c r="P165" s="5" t="e">
        <f t="shared" si="14"/>
        <v>#DIV/0!</v>
      </c>
      <c r="Q165" t="str">
        <f t="shared" si="15"/>
        <v>film &amp; video</v>
      </c>
      <c r="R165" s="6" t="str">
        <f t="shared" si="18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7">
        <f t="shared" si="13"/>
        <v>5.3333333333333332E-3</v>
      </c>
      <c r="P166" s="5">
        <f t="shared" si="14"/>
        <v>91.428571428571431</v>
      </c>
      <c r="Q166" t="str">
        <f t="shared" si="15"/>
        <v>film &amp; video</v>
      </c>
      <c r="R166" s="6" t="str">
        <f t="shared" si="18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7">
        <f t="shared" si="13"/>
        <v>0</v>
      </c>
      <c r="P167" s="5" t="e">
        <f t="shared" si="14"/>
        <v>#DIV/0!</v>
      </c>
      <c r="Q167" t="str">
        <f t="shared" si="15"/>
        <v>film &amp; video</v>
      </c>
      <c r="R167" s="6" t="str">
        <f t="shared" si="18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7">
        <f t="shared" si="13"/>
        <v>0.6</v>
      </c>
      <c r="P168" s="5">
        <f t="shared" si="14"/>
        <v>3000</v>
      </c>
      <c r="Q168" t="str">
        <f t="shared" si="15"/>
        <v>film &amp; video</v>
      </c>
      <c r="R168" s="6" t="str">
        <f t="shared" si="18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7">
        <f t="shared" si="13"/>
        <v>1E-4</v>
      </c>
      <c r="P169" s="5">
        <f t="shared" si="14"/>
        <v>5.5</v>
      </c>
      <c r="Q169" t="str">
        <f t="shared" si="15"/>
        <v>film &amp; video</v>
      </c>
      <c r="R169" s="6" t="str">
        <f t="shared" si="18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7">
        <f t="shared" si="13"/>
        <v>4.0625000000000001E-2</v>
      </c>
      <c r="P170" s="5">
        <f t="shared" si="14"/>
        <v>108.33333333333333</v>
      </c>
      <c r="Q170" t="str">
        <f t="shared" si="15"/>
        <v>film &amp; video</v>
      </c>
      <c r="R170" s="6" t="str">
        <f t="shared" si="18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7">
        <f t="shared" si="13"/>
        <v>0.224</v>
      </c>
      <c r="P171" s="5">
        <f t="shared" si="14"/>
        <v>56</v>
      </c>
      <c r="Q171" t="str">
        <f t="shared" si="15"/>
        <v>film &amp; video</v>
      </c>
      <c r="R171" s="6" t="str">
        <f t="shared" si="18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7">
        <f t="shared" si="13"/>
        <v>3.2500000000000001E-2</v>
      </c>
      <c r="P172" s="5">
        <f t="shared" si="14"/>
        <v>32.5</v>
      </c>
      <c r="Q172" t="str">
        <f t="shared" si="15"/>
        <v>film &amp; video</v>
      </c>
      <c r="R172" s="6" t="str">
        <f t="shared" si="18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7">
        <f t="shared" si="13"/>
        <v>2.0000000000000002E-5</v>
      </c>
      <c r="P173" s="5">
        <f t="shared" si="14"/>
        <v>1</v>
      </c>
      <c r="Q173" t="str">
        <f t="shared" si="15"/>
        <v>film &amp; video</v>
      </c>
      <c r="R173" s="6" t="str">
        <f t="shared" si="18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7">
        <f t="shared" si="13"/>
        <v>0</v>
      </c>
      <c r="P174" s="5" t="e">
        <f t="shared" si="14"/>
        <v>#DIV/0!</v>
      </c>
      <c r="Q174" t="str">
        <f t="shared" si="15"/>
        <v>film &amp; video</v>
      </c>
      <c r="R174" s="6" t="str">
        <f t="shared" si="18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7">
        <f t="shared" si="13"/>
        <v>0</v>
      </c>
      <c r="P175" s="5" t="e">
        <f t="shared" si="14"/>
        <v>#DIV/0!</v>
      </c>
      <c r="Q175" t="str">
        <f t="shared" si="15"/>
        <v>film &amp; video</v>
      </c>
      <c r="R175" s="6" t="str">
        <f t="shared" si="18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7">
        <f t="shared" si="13"/>
        <v>0</v>
      </c>
      <c r="P176" s="5" t="e">
        <f t="shared" si="14"/>
        <v>#DIV/0!</v>
      </c>
      <c r="Q176" t="str">
        <f t="shared" si="15"/>
        <v>film &amp; video</v>
      </c>
      <c r="R176" s="6" t="str">
        <f t="shared" si="18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7">
        <f t="shared" si="13"/>
        <v>6.4850000000000005E-2</v>
      </c>
      <c r="P177" s="5">
        <f t="shared" si="14"/>
        <v>49.884615384615387</v>
      </c>
      <c r="Q177" t="str">
        <f t="shared" si="15"/>
        <v>film &amp; video</v>
      </c>
      <c r="R177" s="6" t="str">
        <f t="shared" si="18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7">
        <f t="shared" si="13"/>
        <v>0</v>
      </c>
      <c r="P178" s="5" t="e">
        <f t="shared" si="14"/>
        <v>#DIV/0!</v>
      </c>
      <c r="Q178" t="str">
        <f t="shared" si="15"/>
        <v>film &amp; video</v>
      </c>
      <c r="R178" s="6" t="str">
        <f t="shared" si="18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7">
        <f t="shared" si="13"/>
        <v>0.4</v>
      </c>
      <c r="P179" s="5">
        <f t="shared" si="14"/>
        <v>25.714285714285715</v>
      </c>
      <c r="Q179" t="str">
        <f t="shared" si="15"/>
        <v>film &amp; video</v>
      </c>
      <c r="R179" s="6" t="str">
        <f t="shared" si="18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7">
        <f t="shared" si="13"/>
        <v>0</v>
      </c>
      <c r="P180" s="5" t="e">
        <f t="shared" si="14"/>
        <v>#DIV/0!</v>
      </c>
      <c r="Q180" t="str">
        <f t="shared" si="15"/>
        <v>film &amp; video</v>
      </c>
      <c r="R180" s="6" t="str">
        <f t="shared" si="18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7">
        <f t="shared" si="13"/>
        <v>0.2</v>
      </c>
      <c r="P181" s="5">
        <f t="shared" si="14"/>
        <v>100</v>
      </c>
      <c r="Q181" t="str">
        <f t="shared" si="15"/>
        <v>film &amp; video</v>
      </c>
      <c r="R181" s="6" t="str">
        <f t="shared" si="18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7">
        <f t="shared" si="13"/>
        <v>0.33416666666666667</v>
      </c>
      <c r="P182" s="5">
        <f t="shared" si="14"/>
        <v>30.846153846153847</v>
      </c>
      <c r="Q182" t="str">
        <f t="shared" si="15"/>
        <v>film &amp; video</v>
      </c>
      <c r="R182" s="6" t="str">
        <f t="shared" si="18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7">
        <f t="shared" si="13"/>
        <v>0.21092608822670172</v>
      </c>
      <c r="P183" s="5">
        <f t="shared" si="14"/>
        <v>180.5</v>
      </c>
      <c r="Q183" t="str">
        <f t="shared" si="15"/>
        <v>film &amp; video</v>
      </c>
      <c r="R183" s="6" t="str">
        <f t="shared" si="18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7">
        <f t="shared" si="13"/>
        <v>0</v>
      </c>
      <c r="P184" s="5" t="e">
        <f t="shared" si="14"/>
        <v>#DIV/0!</v>
      </c>
      <c r="Q184" t="str">
        <f t="shared" si="15"/>
        <v>film &amp; video</v>
      </c>
      <c r="R184" s="6" t="str">
        <f t="shared" si="18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7">
        <f t="shared" si="13"/>
        <v>0.35855999999999999</v>
      </c>
      <c r="P185" s="5">
        <f t="shared" si="14"/>
        <v>373.5</v>
      </c>
      <c r="Q185" t="str">
        <f t="shared" si="15"/>
        <v>film &amp; video</v>
      </c>
      <c r="R185" s="6" t="str">
        <f t="shared" si="18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7">
        <f t="shared" si="13"/>
        <v>3.4000000000000002E-2</v>
      </c>
      <c r="P186" s="5">
        <f t="shared" si="14"/>
        <v>25.5</v>
      </c>
      <c r="Q186" t="str">
        <f t="shared" si="15"/>
        <v>film &amp; video</v>
      </c>
      <c r="R186" s="6" t="str">
        <f t="shared" si="18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7">
        <f t="shared" si="13"/>
        <v>5.5E-2</v>
      </c>
      <c r="P187" s="5">
        <f t="shared" si="14"/>
        <v>220</v>
      </c>
      <c r="Q187" t="str">
        <f t="shared" si="15"/>
        <v>film &amp; video</v>
      </c>
      <c r="R187" s="6" t="str">
        <f t="shared" si="18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7">
        <f t="shared" si="13"/>
        <v>0</v>
      </c>
      <c r="P188" s="5" t="e">
        <f t="shared" si="14"/>
        <v>#DIV/0!</v>
      </c>
      <c r="Q188" t="str">
        <f t="shared" si="15"/>
        <v>film &amp; video</v>
      </c>
      <c r="R188" s="6" t="str">
        <f t="shared" si="18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7">
        <f t="shared" si="13"/>
        <v>0.16</v>
      </c>
      <c r="P189" s="5">
        <f t="shared" si="14"/>
        <v>160</v>
      </c>
      <c r="Q189" t="str">
        <f t="shared" si="15"/>
        <v>film &amp; video</v>
      </c>
      <c r="R189" s="6" t="str">
        <f t="shared" si="18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7">
        <f t="shared" si="13"/>
        <v>0</v>
      </c>
      <c r="P190" s="5" t="e">
        <f t="shared" si="14"/>
        <v>#DIV/0!</v>
      </c>
      <c r="Q190" t="str">
        <f t="shared" si="15"/>
        <v>film &amp; video</v>
      </c>
      <c r="R190" s="6" t="str">
        <f t="shared" si="18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7">
        <f t="shared" si="13"/>
        <v>6.8999999999999997E-4</v>
      </c>
      <c r="P191" s="5">
        <f t="shared" si="14"/>
        <v>69</v>
      </c>
      <c r="Q191" t="str">
        <f t="shared" si="15"/>
        <v>film &amp; video</v>
      </c>
      <c r="R191" s="6" t="str">
        <f t="shared" si="18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7">
        <f t="shared" si="13"/>
        <v>4.1666666666666666E-3</v>
      </c>
      <c r="P192" s="5">
        <f t="shared" si="14"/>
        <v>50</v>
      </c>
      <c r="Q192" t="str">
        <f t="shared" si="15"/>
        <v>film &amp; video</v>
      </c>
      <c r="R192" s="6" t="str">
        <f t="shared" si="18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7">
        <f t="shared" si="13"/>
        <v>0.05</v>
      </c>
      <c r="P193" s="5">
        <f t="shared" si="14"/>
        <v>83.333333333333329</v>
      </c>
      <c r="Q193" t="str">
        <f t="shared" si="15"/>
        <v>film &amp; video</v>
      </c>
      <c r="R193" s="6" t="str">
        <f t="shared" si="18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7">
        <f t="shared" si="13"/>
        <v>1.7E-5</v>
      </c>
      <c r="P194" s="5">
        <f t="shared" si="14"/>
        <v>5.666666666666667</v>
      </c>
      <c r="Q194" t="str">
        <f t="shared" si="15"/>
        <v>film &amp; video</v>
      </c>
      <c r="R194" s="6" t="str">
        <f t="shared" si="18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7">
        <f t="shared" ref="O195:O258" si="19">E195/D195</f>
        <v>0</v>
      </c>
      <c r="P195" s="5" t="e">
        <f t="shared" ref="P195:P258" si="20">AVERAGE(E195/L195)</f>
        <v>#DIV/0!</v>
      </c>
      <c r="Q195" t="str">
        <f t="shared" ref="Q195:Q258" si="21">LEFT(N195, SEARCH("/",N195,1)-1)</f>
        <v>film &amp; video</v>
      </c>
      <c r="R195" s="6" t="str">
        <f t="shared" si="18"/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7">
        <f t="shared" si="19"/>
        <v>1.1999999999999999E-3</v>
      </c>
      <c r="P196" s="5">
        <f t="shared" si="20"/>
        <v>1</v>
      </c>
      <c r="Q196" t="str">
        <f t="shared" si="21"/>
        <v>film &amp; video</v>
      </c>
      <c r="R196" s="6" t="str">
        <f t="shared" si="18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7">
        <f t="shared" si="19"/>
        <v>0</v>
      </c>
      <c r="P197" s="5" t="e">
        <f t="shared" si="20"/>
        <v>#DIV/0!</v>
      </c>
      <c r="Q197" t="str">
        <f t="shared" si="21"/>
        <v>film &amp; video</v>
      </c>
      <c r="R197" s="6" t="str">
        <f t="shared" si="18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7">
        <f t="shared" si="19"/>
        <v>0.41857142857142859</v>
      </c>
      <c r="P198" s="5">
        <f t="shared" si="20"/>
        <v>77.10526315789474</v>
      </c>
      <c r="Q198" t="str">
        <f t="shared" si="21"/>
        <v>film &amp; video</v>
      </c>
      <c r="R198" s="6" t="str">
        <f t="shared" si="18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7">
        <f t="shared" si="19"/>
        <v>0.1048</v>
      </c>
      <c r="P199" s="5">
        <f t="shared" si="20"/>
        <v>32.75</v>
      </c>
      <c r="Q199" t="str">
        <f t="shared" si="21"/>
        <v>film &amp; video</v>
      </c>
      <c r="R199" s="6" t="str">
        <f t="shared" si="18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7">
        <f t="shared" si="19"/>
        <v>1.116E-2</v>
      </c>
      <c r="P200" s="5">
        <f t="shared" si="20"/>
        <v>46.5</v>
      </c>
      <c r="Q200" t="str">
        <f t="shared" si="21"/>
        <v>film &amp; video</v>
      </c>
      <c r="R200" s="6" t="str">
        <f t="shared" si="18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7">
        <f t="shared" si="19"/>
        <v>0</v>
      </c>
      <c r="P201" s="5" t="e">
        <f t="shared" si="20"/>
        <v>#DIV/0!</v>
      </c>
      <c r="Q201" t="str">
        <f t="shared" si="21"/>
        <v>film &amp; video</v>
      </c>
      <c r="R201" s="6" t="str">
        <f t="shared" si="18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7">
        <f t="shared" si="19"/>
        <v>0.26192500000000002</v>
      </c>
      <c r="P202" s="5">
        <f t="shared" si="20"/>
        <v>87.308333333333337</v>
      </c>
      <c r="Q202" t="str">
        <f t="shared" si="21"/>
        <v>film &amp; video</v>
      </c>
      <c r="R202" s="6" t="str">
        <f t="shared" si="18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7">
        <f t="shared" si="19"/>
        <v>0.58461538461538465</v>
      </c>
      <c r="P203" s="5">
        <f t="shared" si="20"/>
        <v>54.285714285714285</v>
      </c>
      <c r="Q203" t="str">
        <f t="shared" si="21"/>
        <v>film &amp; video</v>
      </c>
      <c r="R203" s="6" t="str">
        <f t="shared" si="18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7">
        <f t="shared" si="19"/>
        <v>0</v>
      </c>
      <c r="P204" s="5" t="e">
        <f t="shared" si="20"/>
        <v>#DIV/0!</v>
      </c>
      <c r="Q204" t="str">
        <f t="shared" si="21"/>
        <v>film &amp; video</v>
      </c>
      <c r="R204" s="6" t="str">
        <f t="shared" si="18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7">
        <f t="shared" si="19"/>
        <v>0.2984</v>
      </c>
      <c r="P205" s="5">
        <f t="shared" si="20"/>
        <v>93.25</v>
      </c>
      <c r="Q205" t="str">
        <f t="shared" si="21"/>
        <v>film &amp; video</v>
      </c>
      <c r="R205" s="6" t="str">
        <f t="shared" si="18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7">
        <f t="shared" si="19"/>
        <v>0.50721666666666665</v>
      </c>
      <c r="P206" s="5">
        <f t="shared" si="20"/>
        <v>117.68368136117556</v>
      </c>
      <c r="Q206" t="str">
        <f t="shared" si="21"/>
        <v>film &amp; video</v>
      </c>
      <c r="R206" s="6" t="str">
        <f t="shared" si="18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7">
        <f t="shared" si="19"/>
        <v>0.16250000000000001</v>
      </c>
      <c r="P207" s="5">
        <f t="shared" si="20"/>
        <v>76.470588235294116</v>
      </c>
      <c r="Q207" t="str">
        <f t="shared" si="21"/>
        <v>film &amp; video</v>
      </c>
      <c r="R207" s="6" t="str">
        <f t="shared" si="18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7">
        <f t="shared" si="19"/>
        <v>0</v>
      </c>
      <c r="P208" s="5" t="e">
        <f t="shared" si="20"/>
        <v>#DIV/0!</v>
      </c>
      <c r="Q208" t="str">
        <f t="shared" si="21"/>
        <v>film &amp; video</v>
      </c>
      <c r="R208" s="6" t="str">
        <f t="shared" si="18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7">
        <f t="shared" si="19"/>
        <v>0.15214285714285714</v>
      </c>
      <c r="P209" s="5">
        <f t="shared" si="20"/>
        <v>163.84615384615384</v>
      </c>
      <c r="Q209" t="str">
        <f t="shared" si="21"/>
        <v>film &amp; video</v>
      </c>
      <c r="R209" s="6" t="str">
        <f t="shared" si="18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7">
        <f t="shared" si="19"/>
        <v>0</v>
      </c>
      <c r="P210" s="5" t="e">
        <f t="shared" si="20"/>
        <v>#DIV/0!</v>
      </c>
      <c r="Q210" t="str">
        <f t="shared" si="21"/>
        <v>film &amp; video</v>
      </c>
      <c r="R210" s="6" t="str">
        <f t="shared" si="18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7">
        <f t="shared" si="19"/>
        <v>0</v>
      </c>
      <c r="P211" s="5" t="e">
        <f t="shared" si="20"/>
        <v>#DIV/0!</v>
      </c>
      <c r="Q211" t="str">
        <f t="shared" si="21"/>
        <v>film &amp; video</v>
      </c>
      <c r="R211" s="6" t="str">
        <f t="shared" si="18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7">
        <f t="shared" si="19"/>
        <v>0.2525</v>
      </c>
      <c r="P212" s="5">
        <f t="shared" si="20"/>
        <v>91.818181818181813</v>
      </c>
      <c r="Q212" t="str">
        <f t="shared" si="21"/>
        <v>film &amp; video</v>
      </c>
      <c r="R212" s="6" t="str">
        <f t="shared" si="18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7">
        <f t="shared" si="19"/>
        <v>0.44600000000000001</v>
      </c>
      <c r="P213" s="5">
        <f t="shared" si="20"/>
        <v>185.83333333333334</v>
      </c>
      <c r="Q213" t="str">
        <f t="shared" si="21"/>
        <v>film &amp; video</v>
      </c>
      <c r="R213" s="6" t="str">
        <f t="shared" si="18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7">
        <f t="shared" si="19"/>
        <v>1.5873015873015873E-4</v>
      </c>
      <c r="P214" s="5">
        <f t="shared" si="20"/>
        <v>1</v>
      </c>
      <c r="Q214" t="str">
        <f t="shared" si="21"/>
        <v>film &amp; video</v>
      </c>
      <c r="R214" s="6" t="str">
        <f t="shared" si="18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7">
        <f t="shared" si="19"/>
        <v>4.0000000000000002E-4</v>
      </c>
      <c r="P215" s="5">
        <f t="shared" si="20"/>
        <v>20</v>
      </c>
      <c r="Q215" t="str">
        <f t="shared" si="21"/>
        <v>film &amp; video</v>
      </c>
      <c r="R215" s="6" t="str">
        <f t="shared" si="18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7">
        <f t="shared" si="19"/>
        <v>8.0000000000000007E-5</v>
      </c>
      <c r="P216" s="5">
        <f t="shared" si="20"/>
        <v>1</v>
      </c>
      <c r="Q216" t="str">
        <f t="shared" si="21"/>
        <v>film &amp; video</v>
      </c>
      <c r="R216" s="6" t="str">
        <f t="shared" si="18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7">
        <f t="shared" si="19"/>
        <v>2.2727272727272726E-3</v>
      </c>
      <c r="P217" s="5">
        <f t="shared" si="20"/>
        <v>10</v>
      </c>
      <c r="Q217" t="str">
        <f t="shared" si="21"/>
        <v>film &amp; video</v>
      </c>
      <c r="R217" s="6" t="str">
        <f t="shared" si="18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7">
        <f t="shared" si="19"/>
        <v>0.55698440000000005</v>
      </c>
      <c r="P218" s="5">
        <f t="shared" si="20"/>
        <v>331.53833333333336</v>
      </c>
      <c r="Q218" t="str">
        <f t="shared" si="21"/>
        <v>film &amp; video</v>
      </c>
      <c r="R218" s="6" t="str">
        <f t="shared" si="18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7">
        <f t="shared" si="19"/>
        <v>0.11942999999999999</v>
      </c>
      <c r="P219" s="5">
        <f t="shared" si="20"/>
        <v>314.28947368421052</v>
      </c>
      <c r="Q219" t="str">
        <f t="shared" si="21"/>
        <v>film &amp; video</v>
      </c>
      <c r="R219" s="6" t="str">
        <f t="shared" si="18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7">
        <f t="shared" si="19"/>
        <v>0.02</v>
      </c>
      <c r="P220" s="5">
        <f t="shared" si="20"/>
        <v>100</v>
      </c>
      <c r="Q220" t="str">
        <f t="shared" si="21"/>
        <v>film &amp; video</v>
      </c>
      <c r="R220" s="6" t="str">
        <f t="shared" si="18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7">
        <f t="shared" si="19"/>
        <v>0.17630000000000001</v>
      </c>
      <c r="P221" s="5">
        <f t="shared" si="20"/>
        <v>115.98684210526316</v>
      </c>
      <c r="Q221" t="str">
        <f t="shared" si="21"/>
        <v>film &amp; video</v>
      </c>
      <c r="R221" s="6" t="str">
        <f t="shared" si="18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7">
        <f t="shared" si="19"/>
        <v>7.1999999999999998E-3</v>
      </c>
      <c r="P222" s="5">
        <f t="shared" si="20"/>
        <v>120</v>
      </c>
      <c r="Q222" t="str">
        <f t="shared" si="21"/>
        <v>film &amp; video</v>
      </c>
      <c r="R222" s="6" t="str">
        <f t="shared" si="18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7">
        <f t="shared" si="19"/>
        <v>0</v>
      </c>
      <c r="P223" s="5" t="e">
        <f t="shared" si="20"/>
        <v>#DIV/0!</v>
      </c>
      <c r="Q223" t="str">
        <f t="shared" si="21"/>
        <v>film &amp; video</v>
      </c>
      <c r="R223" s="6" t="str">
        <f t="shared" si="18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7">
        <f t="shared" si="19"/>
        <v>0.13</v>
      </c>
      <c r="P224" s="5">
        <f t="shared" si="20"/>
        <v>65</v>
      </c>
      <c r="Q224" t="str">
        <f t="shared" si="21"/>
        <v>film &amp; video</v>
      </c>
      <c r="R224" s="6" t="str">
        <f t="shared" si="18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7">
        <f t="shared" si="19"/>
        <v>0</v>
      </c>
      <c r="P225" s="5" t="e">
        <f t="shared" si="20"/>
        <v>#DIV/0!</v>
      </c>
      <c r="Q225" t="str">
        <f t="shared" si="21"/>
        <v>film &amp; video</v>
      </c>
      <c r="R225" s="6" t="str">
        <f t="shared" si="18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7">
        <f t="shared" si="19"/>
        <v>0</v>
      </c>
      <c r="P226" s="5" t="e">
        <f t="shared" si="20"/>
        <v>#DIV/0!</v>
      </c>
      <c r="Q226" t="str">
        <f t="shared" si="21"/>
        <v>film &amp; video</v>
      </c>
      <c r="R226" s="6" t="str">
        <f t="shared" si="18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7">
        <f t="shared" si="19"/>
        <v>0</v>
      </c>
      <c r="P227" s="5" t="e">
        <f t="shared" si="20"/>
        <v>#DIV/0!</v>
      </c>
      <c r="Q227" t="str">
        <f t="shared" si="21"/>
        <v>film &amp; video</v>
      </c>
      <c r="R227" s="6" t="str">
        <f t="shared" ref="R227:R241" si="24">RIGHT(N227,5)</f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7">
        <f t="shared" si="19"/>
        <v>8.6206896551724137E-3</v>
      </c>
      <c r="P228" s="5">
        <f t="shared" si="20"/>
        <v>125</v>
      </c>
      <c r="Q228" t="str">
        <f t="shared" si="21"/>
        <v>film &amp; video</v>
      </c>
      <c r="R228" s="6" t="str">
        <f t="shared" si="24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7">
        <f t="shared" si="19"/>
        <v>0</v>
      </c>
      <c r="P229" s="5" t="e">
        <f t="shared" si="20"/>
        <v>#DIV/0!</v>
      </c>
      <c r="Q229" t="str">
        <f t="shared" si="21"/>
        <v>film &amp; video</v>
      </c>
      <c r="R229" s="6" t="str">
        <f t="shared" si="24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7">
        <f t="shared" si="19"/>
        <v>0</v>
      </c>
      <c r="P230" s="5" t="e">
        <f t="shared" si="20"/>
        <v>#DIV/0!</v>
      </c>
      <c r="Q230" t="str">
        <f t="shared" si="21"/>
        <v>film &amp; video</v>
      </c>
      <c r="R230" s="6" t="str">
        <f t="shared" si="24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7">
        <f t="shared" si="19"/>
        <v>0</v>
      </c>
      <c r="P231" s="5" t="e">
        <f t="shared" si="20"/>
        <v>#DIV/0!</v>
      </c>
      <c r="Q231" t="str">
        <f t="shared" si="21"/>
        <v>film &amp; video</v>
      </c>
      <c r="R231" s="6" t="str">
        <f t="shared" si="24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7">
        <f t="shared" si="19"/>
        <v>4.0000000000000001E-3</v>
      </c>
      <c r="P232" s="5">
        <f t="shared" si="20"/>
        <v>30</v>
      </c>
      <c r="Q232" t="str">
        <f t="shared" si="21"/>
        <v>film &amp; video</v>
      </c>
      <c r="R232" s="6" t="str">
        <f t="shared" si="24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7">
        <f t="shared" si="19"/>
        <v>0</v>
      </c>
      <c r="P233" s="5" t="e">
        <f t="shared" si="20"/>
        <v>#DIV/0!</v>
      </c>
      <c r="Q233" t="str">
        <f t="shared" si="21"/>
        <v>film &amp; video</v>
      </c>
      <c r="R233" s="6" t="str">
        <f t="shared" si="24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7">
        <f t="shared" si="19"/>
        <v>2.75E-2</v>
      </c>
      <c r="P234" s="5">
        <f t="shared" si="20"/>
        <v>15.714285714285714</v>
      </c>
      <c r="Q234" t="str">
        <f t="shared" si="21"/>
        <v>film &amp; video</v>
      </c>
      <c r="R234" s="6" t="str">
        <f t="shared" si="24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7">
        <f t="shared" si="19"/>
        <v>0</v>
      </c>
      <c r="P235" s="5" t="e">
        <f t="shared" si="20"/>
        <v>#DIV/0!</v>
      </c>
      <c r="Q235" t="str">
        <f t="shared" si="21"/>
        <v>film &amp; video</v>
      </c>
      <c r="R235" s="6" t="str">
        <f t="shared" si="24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7">
        <f t="shared" si="19"/>
        <v>0.40100000000000002</v>
      </c>
      <c r="P236" s="5">
        <f t="shared" si="20"/>
        <v>80.2</v>
      </c>
      <c r="Q236" t="str">
        <f t="shared" si="21"/>
        <v>film &amp; video</v>
      </c>
      <c r="R236" s="6" t="str">
        <f t="shared" si="24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7">
        <f t="shared" si="19"/>
        <v>0</v>
      </c>
      <c r="P237" s="5" t="e">
        <f t="shared" si="20"/>
        <v>#DIV/0!</v>
      </c>
      <c r="Q237" t="str">
        <f t="shared" si="21"/>
        <v>film &amp; video</v>
      </c>
      <c r="R237" s="6" t="str">
        <f t="shared" si="24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7">
        <f t="shared" si="19"/>
        <v>0</v>
      </c>
      <c r="P238" s="5" t="e">
        <f t="shared" si="20"/>
        <v>#DIV/0!</v>
      </c>
      <c r="Q238" t="str">
        <f t="shared" si="21"/>
        <v>film &amp; video</v>
      </c>
      <c r="R238" s="6" t="str">
        <f t="shared" si="24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7">
        <f t="shared" si="19"/>
        <v>3.3333333333333335E-3</v>
      </c>
      <c r="P239" s="5">
        <f t="shared" si="20"/>
        <v>50</v>
      </c>
      <c r="Q239" t="str">
        <f t="shared" si="21"/>
        <v>film &amp; video</v>
      </c>
      <c r="R239" s="6" t="str">
        <f t="shared" si="24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7">
        <f t="shared" si="19"/>
        <v>0</v>
      </c>
      <c r="P240" s="5" t="e">
        <f t="shared" si="20"/>
        <v>#DIV/0!</v>
      </c>
      <c r="Q240" t="str">
        <f t="shared" si="21"/>
        <v>film &amp; video</v>
      </c>
      <c r="R240" s="6" t="str">
        <f t="shared" si="24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7">
        <f t="shared" si="19"/>
        <v>0.25</v>
      </c>
      <c r="P241" s="5">
        <f t="shared" si="20"/>
        <v>50</v>
      </c>
      <c r="Q241" t="str">
        <f t="shared" si="21"/>
        <v>film &amp; video</v>
      </c>
      <c r="R241" s="6" t="str">
        <f t="shared" si="24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7">
        <f t="shared" si="19"/>
        <v>1.0763413333333334</v>
      </c>
      <c r="P242" s="5">
        <f t="shared" si="20"/>
        <v>117.84759124087591</v>
      </c>
      <c r="Q242" t="str">
        <f t="shared" si="21"/>
        <v>film &amp; video</v>
      </c>
      <c r="R242" s="6" t="str">
        <f>RIGHT(N242,11)</f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7">
        <f t="shared" si="19"/>
        <v>1.1263736263736264</v>
      </c>
      <c r="P243" s="5">
        <f t="shared" si="20"/>
        <v>109.04255319148936</v>
      </c>
      <c r="Q243" t="str">
        <f t="shared" si="21"/>
        <v>film &amp; video</v>
      </c>
      <c r="R243" s="6" t="str">
        <f t="shared" ref="R243:R306" si="25">RIGHT(N243,11)</f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7">
        <f t="shared" si="19"/>
        <v>1.1346153846153846</v>
      </c>
      <c r="P244" s="5">
        <f t="shared" si="20"/>
        <v>73.019801980198025</v>
      </c>
      <c r="Q244" t="str">
        <f t="shared" si="21"/>
        <v>film &amp; video</v>
      </c>
      <c r="R244" s="6" t="str">
        <f t="shared" si="25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7">
        <f t="shared" si="19"/>
        <v>1.0259199999999999</v>
      </c>
      <c r="P245" s="5">
        <f t="shared" si="20"/>
        <v>78.195121951219505</v>
      </c>
      <c r="Q245" t="str">
        <f t="shared" si="21"/>
        <v>film &amp; video</v>
      </c>
      <c r="R245" s="6" t="str">
        <f t="shared" si="25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7">
        <f t="shared" si="19"/>
        <v>1.1375714285714287</v>
      </c>
      <c r="P246" s="5">
        <f t="shared" si="20"/>
        <v>47.398809523809526</v>
      </c>
      <c r="Q246" t="str">
        <f t="shared" si="21"/>
        <v>film &amp; video</v>
      </c>
      <c r="R246" s="6" t="str">
        <f t="shared" si="25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7">
        <f t="shared" si="19"/>
        <v>1.0371999999999999</v>
      </c>
      <c r="P247" s="5">
        <f t="shared" si="20"/>
        <v>54.020833333333336</v>
      </c>
      <c r="Q247" t="str">
        <f t="shared" si="21"/>
        <v>film &amp; video</v>
      </c>
      <c r="R247" s="6" t="str">
        <f t="shared" si="25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7">
        <f t="shared" si="19"/>
        <v>3.0546000000000002</v>
      </c>
      <c r="P248" s="5">
        <f t="shared" si="20"/>
        <v>68.488789237668158</v>
      </c>
      <c r="Q248" t="str">
        <f t="shared" si="21"/>
        <v>film &amp; video</v>
      </c>
      <c r="R248" s="6" t="str">
        <f t="shared" si="25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7">
        <f t="shared" si="19"/>
        <v>1.341</v>
      </c>
      <c r="P249" s="5">
        <f t="shared" si="20"/>
        <v>108.14516129032258</v>
      </c>
      <c r="Q249" t="str">
        <f t="shared" si="21"/>
        <v>film &amp; video</v>
      </c>
      <c r="R249" s="6" t="str">
        <f t="shared" si="25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7">
        <f t="shared" si="19"/>
        <v>1.0133294117647058</v>
      </c>
      <c r="P250" s="5">
        <f t="shared" si="20"/>
        <v>589.95205479452056</v>
      </c>
      <c r="Q250" t="str">
        <f t="shared" si="21"/>
        <v>film &amp; video</v>
      </c>
      <c r="R250" s="6" t="str">
        <f t="shared" si="25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7">
        <f t="shared" si="19"/>
        <v>1.1292</v>
      </c>
      <c r="P251" s="5">
        <f t="shared" si="20"/>
        <v>48.051063829787232</v>
      </c>
      <c r="Q251" t="str">
        <f t="shared" si="21"/>
        <v>film &amp; video</v>
      </c>
      <c r="R251" s="6" t="str">
        <f t="shared" si="25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7">
        <f t="shared" si="19"/>
        <v>1.0558333333333334</v>
      </c>
      <c r="P252" s="5">
        <f t="shared" si="20"/>
        <v>72.482837528604122</v>
      </c>
      <c r="Q252" t="str">
        <f t="shared" si="21"/>
        <v>film &amp; video</v>
      </c>
      <c r="R252" s="6" t="str">
        <f t="shared" si="25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7">
        <f t="shared" si="19"/>
        <v>1.2557142857142858</v>
      </c>
      <c r="P253" s="5">
        <f t="shared" si="20"/>
        <v>57.077922077922075</v>
      </c>
      <c r="Q253" t="str">
        <f t="shared" si="21"/>
        <v>film &amp; video</v>
      </c>
      <c r="R253" s="6" t="str">
        <f t="shared" si="25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7">
        <f t="shared" si="19"/>
        <v>1.8455999999999999</v>
      </c>
      <c r="P254" s="5">
        <f t="shared" si="20"/>
        <v>85.444444444444443</v>
      </c>
      <c r="Q254" t="str">
        <f t="shared" si="21"/>
        <v>film &amp; video</v>
      </c>
      <c r="R254" s="6" t="str">
        <f t="shared" si="25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7">
        <f t="shared" si="19"/>
        <v>1.0073333333333334</v>
      </c>
      <c r="P255" s="5">
        <f t="shared" si="20"/>
        <v>215.85714285714286</v>
      </c>
      <c r="Q255" t="str">
        <f t="shared" si="21"/>
        <v>film &amp; video</v>
      </c>
      <c r="R255" s="6" t="str">
        <f t="shared" si="25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7">
        <f t="shared" si="19"/>
        <v>1.1694724999999999</v>
      </c>
      <c r="P256" s="5">
        <f t="shared" si="20"/>
        <v>89.38643312101911</v>
      </c>
      <c r="Q256" t="str">
        <f t="shared" si="21"/>
        <v>film &amp; video</v>
      </c>
      <c r="R256" s="6" t="str">
        <f t="shared" si="25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7">
        <f t="shared" si="19"/>
        <v>1.0673325</v>
      </c>
      <c r="P257" s="5">
        <f t="shared" si="20"/>
        <v>45.418404255319146</v>
      </c>
      <c r="Q257" t="str">
        <f t="shared" si="21"/>
        <v>film &amp; video</v>
      </c>
      <c r="R257" s="6" t="str">
        <f t="shared" si="25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7">
        <f t="shared" si="19"/>
        <v>1.391</v>
      </c>
      <c r="P258" s="5">
        <f t="shared" si="20"/>
        <v>65.756363636363631</v>
      </c>
      <c r="Q258" t="str">
        <f t="shared" si="21"/>
        <v>film &amp; video</v>
      </c>
      <c r="R258" s="6" t="str">
        <f t="shared" si="25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7">
        <f t="shared" ref="O259:O322" si="26">E259/D259</f>
        <v>1.0672648571428571</v>
      </c>
      <c r="P259" s="5">
        <f t="shared" ref="P259:P322" si="27">AVERAGE(E259/L259)</f>
        <v>66.70405357142856</v>
      </c>
      <c r="Q259" t="str">
        <f t="shared" ref="Q259:Q322" si="28">LEFT(N259, SEARCH("/",N259,1)-1)</f>
        <v>film &amp; video</v>
      </c>
      <c r="R259" s="6" t="str">
        <f t="shared" si="25"/>
        <v>documentary</v>
      </c>
      <c r="S259" s="13">
        <f t="shared" ref="S259:S322" si="29">(((J259/60)/60)/24)+DATE(1970,1,1)</f>
        <v>42479.626875000002</v>
      </c>
      <c r="T259" s="13">
        <f t="shared" ref="T259:T322" si="30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7">
        <f t="shared" si="26"/>
        <v>1.9114</v>
      </c>
      <c r="P260" s="5">
        <f t="shared" si="27"/>
        <v>83.345930232558146</v>
      </c>
      <c r="Q260" t="str">
        <f t="shared" si="28"/>
        <v>film &amp; video</v>
      </c>
      <c r="R260" s="6" t="str">
        <f t="shared" si="25"/>
        <v>documentary</v>
      </c>
      <c r="S260" s="13">
        <f t="shared" si="29"/>
        <v>40682.051689814813</v>
      </c>
      <c r="T260" s="13">
        <f t="shared" si="3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7">
        <f t="shared" si="26"/>
        <v>1.3193789333333332</v>
      </c>
      <c r="P261" s="5">
        <f t="shared" si="27"/>
        <v>105.04609341825902</v>
      </c>
      <c r="Q261" t="str">
        <f t="shared" si="28"/>
        <v>film &amp; video</v>
      </c>
      <c r="R261" s="6" t="str">
        <f t="shared" si="25"/>
        <v>documentary</v>
      </c>
      <c r="S261" s="13">
        <f t="shared" si="29"/>
        <v>42072.738067129627</v>
      </c>
      <c r="T261" s="13">
        <f t="shared" si="3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7">
        <f t="shared" si="26"/>
        <v>1.0640000000000001</v>
      </c>
      <c r="P262" s="5">
        <f t="shared" si="27"/>
        <v>120.90909090909091</v>
      </c>
      <c r="Q262" t="str">
        <f t="shared" si="28"/>
        <v>film &amp; video</v>
      </c>
      <c r="R262" s="6" t="str">
        <f t="shared" si="25"/>
        <v>documentary</v>
      </c>
      <c r="S262" s="13">
        <f t="shared" si="29"/>
        <v>40330.755543981482</v>
      </c>
      <c r="T262" s="13">
        <f t="shared" si="3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7">
        <f t="shared" si="26"/>
        <v>1.0740000000000001</v>
      </c>
      <c r="P263" s="5">
        <f t="shared" si="27"/>
        <v>97.63636363636364</v>
      </c>
      <c r="Q263" t="str">
        <f t="shared" si="28"/>
        <v>film &amp; video</v>
      </c>
      <c r="R263" s="6" t="str">
        <f t="shared" si="25"/>
        <v>documentary</v>
      </c>
      <c r="S263" s="13">
        <f t="shared" si="29"/>
        <v>41017.885462962964</v>
      </c>
      <c r="T263" s="13">
        <f t="shared" si="3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7">
        <f t="shared" si="26"/>
        <v>2.4</v>
      </c>
      <c r="P264" s="5">
        <f t="shared" si="27"/>
        <v>41.379310344827587</v>
      </c>
      <c r="Q264" t="str">
        <f t="shared" si="28"/>
        <v>film &amp; video</v>
      </c>
      <c r="R264" s="6" t="str">
        <f t="shared" si="25"/>
        <v>documentary</v>
      </c>
      <c r="S264" s="13">
        <f t="shared" si="29"/>
        <v>40555.24800925926</v>
      </c>
      <c r="T264" s="13">
        <f t="shared" si="3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7">
        <f t="shared" si="26"/>
        <v>1.1808107999999999</v>
      </c>
      <c r="P265" s="5">
        <f t="shared" si="27"/>
        <v>30.654485981308412</v>
      </c>
      <c r="Q265" t="str">
        <f t="shared" si="28"/>
        <v>film &amp; video</v>
      </c>
      <c r="R265" s="6" t="str">
        <f t="shared" si="25"/>
        <v>documentary</v>
      </c>
      <c r="S265" s="13">
        <f t="shared" si="29"/>
        <v>41149.954791666663</v>
      </c>
      <c r="T265" s="13">
        <f t="shared" si="3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7">
        <f t="shared" si="26"/>
        <v>1.1819999999999999</v>
      </c>
      <c r="P266" s="5">
        <f t="shared" si="27"/>
        <v>64.945054945054949</v>
      </c>
      <c r="Q266" t="str">
        <f t="shared" si="28"/>
        <v>film &amp; video</v>
      </c>
      <c r="R266" s="6" t="str">
        <f t="shared" si="25"/>
        <v>documentary</v>
      </c>
      <c r="S266" s="13">
        <f t="shared" si="29"/>
        <v>41010.620312500003</v>
      </c>
      <c r="T266" s="13">
        <f t="shared" si="3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7">
        <f t="shared" si="26"/>
        <v>1.111</v>
      </c>
      <c r="P267" s="5">
        <f t="shared" si="27"/>
        <v>95.775862068965523</v>
      </c>
      <c r="Q267" t="str">
        <f t="shared" si="28"/>
        <v>film &amp; video</v>
      </c>
      <c r="R267" s="6" t="str">
        <f t="shared" si="25"/>
        <v>documentary</v>
      </c>
      <c r="S267" s="13">
        <f t="shared" si="29"/>
        <v>40267.245717592588</v>
      </c>
      <c r="T267" s="13">
        <f t="shared" si="3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7">
        <f t="shared" si="26"/>
        <v>1.4550000000000001</v>
      </c>
      <c r="P268" s="5">
        <f t="shared" si="27"/>
        <v>40.416666666666664</v>
      </c>
      <c r="Q268" t="str">
        <f t="shared" si="28"/>
        <v>film &amp; video</v>
      </c>
      <c r="R268" s="6" t="str">
        <f t="shared" si="25"/>
        <v>documentary</v>
      </c>
      <c r="S268" s="13">
        <f t="shared" si="29"/>
        <v>40205.174849537041</v>
      </c>
      <c r="T268" s="13">
        <f t="shared" si="3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7">
        <f t="shared" si="26"/>
        <v>1.3162883248730965</v>
      </c>
      <c r="P269" s="5">
        <f t="shared" si="27"/>
        <v>78.578424242424248</v>
      </c>
      <c r="Q269" t="str">
        <f t="shared" si="28"/>
        <v>film &amp; video</v>
      </c>
      <c r="R269" s="6" t="str">
        <f t="shared" si="25"/>
        <v>documentary</v>
      </c>
      <c r="S269" s="13">
        <f t="shared" si="29"/>
        <v>41785.452534722222</v>
      </c>
      <c r="T269" s="13">
        <f t="shared" si="3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7">
        <f t="shared" si="26"/>
        <v>1.1140000000000001</v>
      </c>
      <c r="P270" s="5">
        <f t="shared" si="27"/>
        <v>50.18018018018018</v>
      </c>
      <c r="Q270" t="str">
        <f t="shared" si="28"/>
        <v>film &amp; video</v>
      </c>
      <c r="R270" s="6" t="str">
        <f t="shared" si="25"/>
        <v>documentary</v>
      </c>
      <c r="S270" s="13">
        <f t="shared" si="29"/>
        <v>40809.15252314815</v>
      </c>
      <c r="T270" s="13">
        <f t="shared" si="3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7">
        <f t="shared" si="26"/>
        <v>1.4723377</v>
      </c>
      <c r="P271" s="5">
        <f t="shared" si="27"/>
        <v>92.251735588972423</v>
      </c>
      <c r="Q271" t="str">
        <f t="shared" si="28"/>
        <v>film &amp; video</v>
      </c>
      <c r="R271" s="6" t="str">
        <f t="shared" si="25"/>
        <v>documentary</v>
      </c>
      <c r="S271" s="13">
        <f t="shared" si="29"/>
        <v>42758.197013888886</v>
      </c>
      <c r="T271" s="13">
        <f t="shared" si="3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7">
        <f t="shared" si="26"/>
        <v>1.5260869565217392</v>
      </c>
      <c r="P272" s="5">
        <f t="shared" si="27"/>
        <v>57.540983606557376</v>
      </c>
      <c r="Q272" t="str">
        <f t="shared" si="28"/>
        <v>film &amp; video</v>
      </c>
      <c r="R272" s="6" t="str">
        <f t="shared" si="25"/>
        <v>documentary</v>
      </c>
      <c r="S272" s="13">
        <f t="shared" si="29"/>
        <v>40637.866550925923</v>
      </c>
      <c r="T272" s="13">
        <f t="shared" si="3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7">
        <f t="shared" si="26"/>
        <v>1.0468</v>
      </c>
      <c r="P273" s="5">
        <f t="shared" si="27"/>
        <v>109.42160278745645</v>
      </c>
      <c r="Q273" t="str">
        <f t="shared" si="28"/>
        <v>film &amp; video</v>
      </c>
      <c r="R273" s="6" t="str">
        <f t="shared" si="25"/>
        <v>documentary</v>
      </c>
      <c r="S273" s="13">
        <f t="shared" si="29"/>
        <v>41612.10024305556</v>
      </c>
      <c r="T273" s="13">
        <f t="shared" si="3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7">
        <f t="shared" si="26"/>
        <v>1.7743366666666667</v>
      </c>
      <c r="P274" s="5">
        <f t="shared" si="27"/>
        <v>81.892461538461546</v>
      </c>
      <c r="Q274" t="str">
        <f t="shared" si="28"/>
        <v>film &amp; video</v>
      </c>
      <c r="R274" s="6" t="str">
        <f t="shared" si="25"/>
        <v>documentary</v>
      </c>
      <c r="S274" s="13">
        <f t="shared" si="29"/>
        <v>40235.900358796294</v>
      </c>
      <c r="T274" s="13">
        <f t="shared" si="3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7">
        <f t="shared" si="26"/>
        <v>1.077758</v>
      </c>
      <c r="P275" s="5">
        <f t="shared" si="27"/>
        <v>45.667711864406776</v>
      </c>
      <c r="Q275" t="str">
        <f t="shared" si="28"/>
        <v>film &amp; video</v>
      </c>
      <c r="R275" s="6" t="str">
        <f t="shared" si="25"/>
        <v>documentary</v>
      </c>
      <c r="S275" s="13">
        <f t="shared" si="29"/>
        <v>40697.498449074075</v>
      </c>
      <c r="T275" s="13">
        <f t="shared" si="3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7">
        <f t="shared" si="26"/>
        <v>1.56</v>
      </c>
      <c r="P276" s="5">
        <f t="shared" si="27"/>
        <v>55.221238938053098</v>
      </c>
      <c r="Q276" t="str">
        <f t="shared" si="28"/>
        <v>film &amp; video</v>
      </c>
      <c r="R276" s="6" t="str">
        <f t="shared" si="25"/>
        <v>documentary</v>
      </c>
      <c r="S276" s="13">
        <f t="shared" si="29"/>
        <v>40969.912372685183</v>
      </c>
      <c r="T276" s="13">
        <f t="shared" si="3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7">
        <f t="shared" si="26"/>
        <v>1.08395</v>
      </c>
      <c r="P277" s="5">
        <f t="shared" si="27"/>
        <v>65.298192771084331</v>
      </c>
      <c r="Q277" t="str">
        <f t="shared" si="28"/>
        <v>film &amp; video</v>
      </c>
      <c r="R277" s="6" t="str">
        <f t="shared" si="25"/>
        <v>documentary</v>
      </c>
      <c r="S277" s="13">
        <f t="shared" si="29"/>
        <v>41193.032013888893</v>
      </c>
      <c r="T277" s="13">
        <f t="shared" si="3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7">
        <f t="shared" si="26"/>
        <v>1.476</v>
      </c>
      <c r="P278" s="5">
        <f t="shared" si="27"/>
        <v>95.225806451612897</v>
      </c>
      <c r="Q278" t="str">
        <f t="shared" si="28"/>
        <v>film &amp; video</v>
      </c>
      <c r="R278" s="6" t="str">
        <f t="shared" si="25"/>
        <v>documentary</v>
      </c>
      <c r="S278" s="13">
        <f t="shared" si="29"/>
        <v>40967.081874999996</v>
      </c>
      <c r="T278" s="13">
        <f t="shared" si="3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7">
        <f t="shared" si="26"/>
        <v>1.1038153846153846</v>
      </c>
      <c r="P279" s="5">
        <f t="shared" si="27"/>
        <v>75.444794952681391</v>
      </c>
      <c r="Q279" t="str">
        <f t="shared" si="28"/>
        <v>film &amp; video</v>
      </c>
      <c r="R279" s="6" t="str">
        <f t="shared" si="25"/>
        <v>documentary</v>
      </c>
      <c r="S279" s="13">
        <f t="shared" si="29"/>
        <v>42117.891423611116</v>
      </c>
      <c r="T279" s="13">
        <f t="shared" si="3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7">
        <f t="shared" si="26"/>
        <v>1.5034814814814814</v>
      </c>
      <c r="P280" s="5">
        <f t="shared" si="27"/>
        <v>97.816867469879512</v>
      </c>
      <c r="Q280" t="str">
        <f t="shared" si="28"/>
        <v>film &amp; video</v>
      </c>
      <c r="R280" s="6" t="str">
        <f t="shared" si="25"/>
        <v>documentary</v>
      </c>
      <c r="S280" s="13">
        <f t="shared" si="29"/>
        <v>41164.040960648148</v>
      </c>
      <c r="T280" s="13">
        <f t="shared" si="3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7">
        <f t="shared" si="26"/>
        <v>1.5731829411764706</v>
      </c>
      <c r="P281" s="5">
        <f t="shared" si="27"/>
        <v>87.685606557377056</v>
      </c>
      <c r="Q281" t="str">
        <f t="shared" si="28"/>
        <v>film &amp; video</v>
      </c>
      <c r="R281" s="6" t="str">
        <f t="shared" si="25"/>
        <v>documentary</v>
      </c>
      <c r="S281" s="13">
        <f t="shared" si="29"/>
        <v>42759.244166666671</v>
      </c>
      <c r="T281" s="13">
        <f t="shared" si="3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7">
        <f t="shared" si="26"/>
        <v>1.5614399999999999</v>
      </c>
      <c r="P282" s="5">
        <f t="shared" si="27"/>
        <v>54.748948106591868</v>
      </c>
      <c r="Q282" t="str">
        <f t="shared" si="28"/>
        <v>film &amp; video</v>
      </c>
      <c r="R282" s="6" t="str">
        <f t="shared" si="25"/>
        <v>documentary</v>
      </c>
      <c r="S282" s="13">
        <f t="shared" si="29"/>
        <v>41744.590682870366</v>
      </c>
      <c r="T282" s="13">
        <f t="shared" si="3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7">
        <f t="shared" si="26"/>
        <v>1.2058763636363636</v>
      </c>
      <c r="P283" s="5">
        <f t="shared" si="27"/>
        <v>83.953417721518989</v>
      </c>
      <c r="Q283" t="str">
        <f t="shared" si="28"/>
        <v>film &amp; video</v>
      </c>
      <c r="R283" s="6" t="str">
        <f t="shared" si="25"/>
        <v>documentary</v>
      </c>
      <c r="S283" s="13">
        <f t="shared" si="29"/>
        <v>39950.163344907407</v>
      </c>
      <c r="T283" s="13">
        <f t="shared" si="3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7">
        <f t="shared" si="26"/>
        <v>1.0118888888888888</v>
      </c>
      <c r="P284" s="5">
        <f t="shared" si="27"/>
        <v>254.38547486033519</v>
      </c>
      <c r="Q284" t="str">
        <f t="shared" si="28"/>
        <v>film &amp; video</v>
      </c>
      <c r="R284" s="6" t="str">
        <f t="shared" si="25"/>
        <v>documentary</v>
      </c>
      <c r="S284" s="13">
        <f t="shared" si="29"/>
        <v>40194.920046296298</v>
      </c>
      <c r="T284" s="13">
        <f t="shared" si="3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7">
        <f t="shared" si="26"/>
        <v>1.142725</v>
      </c>
      <c r="P285" s="5">
        <f t="shared" si="27"/>
        <v>101.8269801980198</v>
      </c>
      <c r="Q285" t="str">
        <f t="shared" si="28"/>
        <v>film &amp; video</v>
      </c>
      <c r="R285" s="6" t="str">
        <f t="shared" si="25"/>
        <v>documentary</v>
      </c>
      <c r="S285" s="13">
        <f t="shared" si="29"/>
        <v>40675.71</v>
      </c>
      <c r="T285" s="13">
        <f t="shared" si="3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7">
        <f t="shared" si="26"/>
        <v>1.0462615</v>
      </c>
      <c r="P286" s="5">
        <f t="shared" si="27"/>
        <v>55.066394736842106</v>
      </c>
      <c r="Q286" t="str">
        <f t="shared" si="28"/>
        <v>film &amp; video</v>
      </c>
      <c r="R286" s="6" t="str">
        <f t="shared" si="25"/>
        <v>documentary</v>
      </c>
      <c r="S286" s="13">
        <f t="shared" si="29"/>
        <v>40904.738194444442</v>
      </c>
      <c r="T286" s="13">
        <f t="shared" si="3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7">
        <f t="shared" si="26"/>
        <v>2.2882507142857142</v>
      </c>
      <c r="P287" s="5">
        <f t="shared" si="27"/>
        <v>56.901438721136763</v>
      </c>
      <c r="Q287" t="str">
        <f t="shared" si="28"/>
        <v>film &amp; video</v>
      </c>
      <c r="R287" s="6" t="str">
        <f t="shared" si="25"/>
        <v>documentary</v>
      </c>
      <c r="S287" s="13">
        <f t="shared" si="29"/>
        <v>41506.756111111114</v>
      </c>
      <c r="T287" s="13">
        <f t="shared" si="3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7">
        <f t="shared" si="26"/>
        <v>1.0915333333333332</v>
      </c>
      <c r="P288" s="5">
        <f t="shared" si="27"/>
        <v>121.28148148148148</v>
      </c>
      <c r="Q288" t="str">
        <f t="shared" si="28"/>
        <v>film &amp; video</v>
      </c>
      <c r="R288" s="6" t="str">
        <f t="shared" si="25"/>
        <v>documentary</v>
      </c>
      <c r="S288" s="13">
        <f t="shared" si="29"/>
        <v>41313.816249999996</v>
      </c>
      <c r="T288" s="13">
        <f t="shared" si="3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7">
        <f t="shared" si="26"/>
        <v>1.7629999999999999</v>
      </c>
      <c r="P289" s="5">
        <f t="shared" si="27"/>
        <v>91.189655172413794</v>
      </c>
      <c r="Q289" t="str">
        <f t="shared" si="28"/>
        <v>film &amp; video</v>
      </c>
      <c r="R289" s="6" t="str">
        <f t="shared" si="25"/>
        <v>documentary</v>
      </c>
      <c r="S289" s="13">
        <f t="shared" si="29"/>
        <v>41184.277986111112</v>
      </c>
      <c r="T289" s="13">
        <f t="shared" si="3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7">
        <f t="shared" si="26"/>
        <v>1.0321061999999999</v>
      </c>
      <c r="P290" s="5">
        <f t="shared" si="27"/>
        <v>115.44812080536913</v>
      </c>
      <c r="Q290" t="str">
        <f t="shared" si="28"/>
        <v>film &amp; video</v>
      </c>
      <c r="R290" s="6" t="str">
        <f t="shared" si="25"/>
        <v>documentary</v>
      </c>
      <c r="S290" s="13">
        <f t="shared" si="29"/>
        <v>41051.168900462959</v>
      </c>
      <c r="T290" s="13">
        <f t="shared" si="3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7">
        <f t="shared" si="26"/>
        <v>1.0482</v>
      </c>
      <c r="P291" s="5">
        <f t="shared" si="27"/>
        <v>67.771551724137936</v>
      </c>
      <c r="Q291" t="str">
        <f t="shared" si="28"/>
        <v>film &amp; video</v>
      </c>
      <c r="R291" s="6" t="str">
        <f t="shared" si="25"/>
        <v>documentary</v>
      </c>
      <c r="S291" s="13">
        <f t="shared" si="29"/>
        <v>41550.456412037034</v>
      </c>
      <c r="T291" s="13">
        <f t="shared" si="3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7">
        <f t="shared" si="26"/>
        <v>1.0668444444444445</v>
      </c>
      <c r="P292" s="5">
        <f t="shared" si="27"/>
        <v>28.576190476190476</v>
      </c>
      <c r="Q292" t="str">
        <f t="shared" si="28"/>
        <v>film &amp; video</v>
      </c>
      <c r="R292" s="6" t="str">
        <f t="shared" si="25"/>
        <v>documentary</v>
      </c>
      <c r="S292" s="13">
        <f t="shared" si="29"/>
        <v>40526.36917824074</v>
      </c>
      <c r="T292" s="13">
        <f t="shared" si="3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7">
        <f t="shared" si="26"/>
        <v>1.2001999999999999</v>
      </c>
      <c r="P293" s="5">
        <f t="shared" si="27"/>
        <v>46.8828125</v>
      </c>
      <c r="Q293" t="str">
        <f t="shared" si="28"/>
        <v>film &amp; video</v>
      </c>
      <c r="R293" s="6" t="str">
        <f t="shared" si="25"/>
        <v>documentary</v>
      </c>
      <c r="S293" s="13">
        <f t="shared" si="29"/>
        <v>41376.769050925926</v>
      </c>
      <c r="T293" s="13">
        <f t="shared" si="3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7">
        <f t="shared" si="26"/>
        <v>1.0150693333333334</v>
      </c>
      <c r="P294" s="5">
        <f t="shared" si="27"/>
        <v>154.42231237322514</v>
      </c>
      <c r="Q294" t="str">
        <f t="shared" si="28"/>
        <v>film &amp; video</v>
      </c>
      <c r="R294" s="6" t="str">
        <f t="shared" si="25"/>
        <v>documentary</v>
      </c>
      <c r="S294" s="13">
        <f t="shared" si="29"/>
        <v>40812.803229166668</v>
      </c>
      <c r="T294" s="13">
        <f t="shared" si="3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7">
        <f t="shared" si="26"/>
        <v>1.0138461538461538</v>
      </c>
      <c r="P295" s="5">
        <f t="shared" si="27"/>
        <v>201.22137404580153</v>
      </c>
      <c r="Q295" t="str">
        <f t="shared" si="28"/>
        <v>film &amp; video</v>
      </c>
      <c r="R295" s="6" t="str">
        <f t="shared" si="25"/>
        <v>documentary</v>
      </c>
      <c r="S295" s="13">
        <f t="shared" si="29"/>
        <v>41719.667986111112</v>
      </c>
      <c r="T295" s="13">
        <f t="shared" si="3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7">
        <f t="shared" si="26"/>
        <v>1</v>
      </c>
      <c r="P296" s="5">
        <f t="shared" si="27"/>
        <v>100</v>
      </c>
      <c r="Q296" t="str">
        <f t="shared" si="28"/>
        <v>film &amp; video</v>
      </c>
      <c r="R296" s="6" t="str">
        <f t="shared" si="25"/>
        <v>documentary</v>
      </c>
      <c r="S296" s="13">
        <f t="shared" si="29"/>
        <v>40343.084421296298</v>
      </c>
      <c r="T296" s="13">
        <f t="shared" si="3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7">
        <f t="shared" si="26"/>
        <v>1.3310911999999999</v>
      </c>
      <c r="P297" s="5">
        <f t="shared" si="27"/>
        <v>100.08204511278196</v>
      </c>
      <c r="Q297" t="str">
        <f t="shared" si="28"/>
        <v>film &amp; video</v>
      </c>
      <c r="R297" s="6" t="str">
        <f t="shared" si="25"/>
        <v>documentary</v>
      </c>
      <c r="S297" s="13">
        <f t="shared" si="29"/>
        <v>41519.004733796297</v>
      </c>
      <c r="T297" s="13">
        <f t="shared" si="3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7">
        <f t="shared" si="26"/>
        <v>1.187262</v>
      </c>
      <c r="P298" s="5">
        <f t="shared" si="27"/>
        <v>230.08953488372092</v>
      </c>
      <c r="Q298" t="str">
        <f t="shared" si="28"/>
        <v>film &amp; video</v>
      </c>
      <c r="R298" s="6" t="str">
        <f t="shared" si="25"/>
        <v>documentary</v>
      </c>
      <c r="S298" s="13">
        <f t="shared" si="29"/>
        <v>41134.475497685184</v>
      </c>
      <c r="T298" s="13">
        <f t="shared" si="3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7">
        <f t="shared" si="26"/>
        <v>1.0064</v>
      </c>
      <c r="P299" s="5">
        <f t="shared" si="27"/>
        <v>141.74647887323943</v>
      </c>
      <c r="Q299" t="str">
        <f t="shared" si="28"/>
        <v>film &amp; video</v>
      </c>
      <c r="R299" s="6" t="str">
        <f t="shared" si="25"/>
        <v>documentary</v>
      </c>
      <c r="S299" s="13">
        <f t="shared" si="29"/>
        <v>42089.72802083334</v>
      </c>
      <c r="T299" s="13">
        <f t="shared" si="3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7">
        <f t="shared" si="26"/>
        <v>1.089324126984127</v>
      </c>
      <c r="P300" s="5">
        <f t="shared" si="27"/>
        <v>56.344351395730705</v>
      </c>
      <c r="Q300" t="str">
        <f t="shared" si="28"/>
        <v>film &amp; video</v>
      </c>
      <c r="R300" s="6" t="str">
        <f t="shared" si="25"/>
        <v>documentary</v>
      </c>
      <c r="S300" s="13">
        <f t="shared" si="29"/>
        <v>41709.463518518518</v>
      </c>
      <c r="T300" s="13">
        <f t="shared" si="3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7">
        <f t="shared" si="26"/>
        <v>1.789525</v>
      </c>
      <c r="P301" s="5">
        <f t="shared" si="27"/>
        <v>73.341188524590166</v>
      </c>
      <c r="Q301" t="str">
        <f t="shared" si="28"/>
        <v>film &amp; video</v>
      </c>
      <c r="R301" s="6" t="str">
        <f t="shared" si="25"/>
        <v>documentary</v>
      </c>
      <c r="S301" s="13">
        <f t="shared" si="29"/>
        <v>40469.225231481483</v>
      </c>
      <c r="T301" s="13">
        <f t="shared" si="3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7">
        <f t="shared" si="26"/>
        <v>1.0172264</v>
      </c>
      <c r="P302" s="5">
        <f t="shared" si="27"/>
        <v>85.337785234899329</v>
      </c>
      <c r="Q302" t="str">
        <f t="shared" si="28"/>
        <v>film &amp; video</v>
      </c>
      <c r="R302" s="6" t="str">
        <f t="shared" si="25"/>
        <v>documentary</v>
      </c>
      <c r="S302" s="13">
        <f t="shared" si="29"/>
        <v>40626.959930555553</v>
      </c>
      <c r="T302" s="13">
        <f t="shared" si="3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7">
        <f t="shared" si="26"/>
        <v>1.1873499999999999</v>
      </c>
      <c r="P303" s="5">
        <f t="shared" si="27"/>
        <v>61.496215139442228</v>
      </c>
      <c r="Q303" t="str">
        <f t="shared" si="28"/>
        <v>film &amp; video</v>
      </c>
      <c r="R303" s="6" t="str">
        <f t="shared" si="25"/>
        <v>documentary</v>
      </c>
      <c r="S303" s="13">
        <f t="shared" si="29"/>
        <v>41312.737673611111</v>
      </c>
      <c r="T303" s="13">
        <f t="shared" si="3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7">
        <f t="shared" si="26"/>
        <v>1.0045999999999999</v>
      </c>
      <c r="P304" s="5">
        <f t="shared" si="27"/>
        <v>93.018518518518519</v>
      </c>
      <c r="Q304" t="str">
        <f t="shared" si="28"/>
        <v>film &amp; video</v>
      </c>
      <c r="R304" s="6" t="str">
        <f t="shared" si="25"/>
        <v>documentary</v>
      </c>
      <c r="S304" s="13">
        <f t="shared" si="29"/>
        <v>40933.856921296298</v>
      </c>
      <c r="T304" s="13">
        <f t="shared" si="3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7">
        <f t="shared" si="26"/>
        <v>1.3746666666666667</v>
      </c>
      <c r="P305" s="5">
        <f t="shared" si="27"/>
        <v>50.292682926829265</v>
      </c>
      <c r="Q305" t="str">
        <f t="shared" si="28"/>
        <v>film &amp; video</v>
      </c>
      <c r="R305" s="6" t="str">
        <f t="shared" si="25"/>
        <v>documentary</v>
      </c>
      <c r="S305" s="13">
        <f t="shared" si="29"/>
        <v>41032.071134259262</v>
      </c>
      <c r="T305" s="13">
        <f t="shared" si="3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7">
        <f t="shared" si="26"/>
        <v>2.3164705882352941</v>
      </c>
      <c r="P306" s="5">
        <f t="shared" si="27"/>
        <v>106.43243243243244</v>
      </c>
      <c r="Q306" t="str">
        <f t="shared" si="28"/>
        <v>film &amp; video</v>
      </c>
      <c r="R306" s="6" t="str">
        <f t="shared" si="25"/>
        <v>documentary</v>
      </c>
      <c r="S306" s="13">
        <f t="shared" si="29"/>
        <v>41114.094872685186</v>
      </c>
      <c r="T306" s="13">
        <f t="shared" si="3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7">
        <f t="shared" si="26"/>
        <v>1.3033333333333332</v>
      </c>
      <c r="P307" s="5">
        <f t="shared" si="27"/>
        <v>51.719576719576722</v>
      </c>
      <c r="Q307" t="str">
        <f t="shared" si="28"/>
        <v>film &amp; video</v>
      </c>
      <c r="R307" s="6" t="str">
        <f t="shared" ref="R307:R370" si="31">RIGHT(N307,11)</f>
        <v>documentary</v>
      </c>
      <c r="S307" s="13">
        <f t="shared" si="29"/>
        <v>40948.630196759259</v>
      </c>
      <c r="T307" s="13">
        <f t="shared" si="3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7">
        <f t="shared" si="26"/>
        <v>2.9289999999999998</v>
      </c>
      <c r="P308" s="5">
        <f t="shared" si="27"/>
        <v>36.612499999999997</v>
      </c>
      <c r="Q308" t="str">
        <f t="shared" si="28"/>
        <v>film &amp; video</v>
      </c>
      <c r="R308" s="6" t="str">
        <f t="shared" si="31"/>
        <v>documentary</v>
      </c>
      <c r="S308" s="13">
        <f t="shared" si="29"/>
        <v>41333.837187500001</v>
      </c>
      <c r="T308" s="13">
        <f t="shared" si="30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7">
        <f t="shared" si="26"/>
        <v>1.1131818181818183</v>
      </c>
      <c r="P309" s="5">
        <f t="shared" si="27"/>
        <v>42.517361111111114</v>
      </c>
      <c r="Q309" t="str">
        <f t="shared" si="28"/>
        <v>film &amp; video</v>
      </c>
      <c r="R309" s="6" t="str">
        <f t="shared" si="31"/>
        <v>documentary</v>
      </c>
      <c r="S309" s="13">
        <f t="shared" si="29"/>
        <v>41282.944456018515</v>
      </c>
      <c r="T309" s="13">
        <f t="shared" si="3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7">
        <f t="shared" si="26"/>
        <v>1.0556666666666668</v>
      </c>
      <c r="P310" s="5">
        <f t="shared" si="27"/>
        <v>62.712871287128714</v>
      </c>
      <c r="Q310" t="str">
        <f t="shared" si="28"/>
        <v>film &amp; video</v>
      </c>
      <c r="R310" s="6" t="str">
        <f t="shared" si="31"/>
        <v>documentary</v>
      </c>
      <c r="S310" s="13">
        <f t="shared" si="29"/>
        <v>40567.694560185184</v>
      </c>
      <c r="T310" s="13">
        <f t="shared" si="3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7">
        <f t="shared" si="26"/>
        <v>1.1894444444444445</v>
      </c>
      <c r="P311" s="5">
        <f t="shared" si="27"/>
        <v>89.957983193277315</v>
      </c>
      <c r="Q311" t="str">
        <f t="shared" si="28"/>
        <v>film &amp; video</v>
      </c>
      <c r="R311" s="6" t="str">
        <f t="shared" si="31"/>
        <v>documentary</v>
      </c>
      <c r="S311" s="13">
        <f t="shared" si="29"/>
        <v>41134.751550925925</v>
      </c>
      <c r="T311" s="13">
        <f t="shared" si="3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7">
        <f t="shared" si="26"/>
        <v>1.04129</v>
      </c>
      <c r="P312" s="5">
        <f t="shared" si="27"/>
        <v>28.924722222222222</v>
      </c>
      <c r="Q312" t="str">
        <f t="shared" si="28"/>
        <v>film &amp; video</v>
      </c>
      <c r="R312" s="6" t="str">
        <f t="shared" si="31"/>
        <v>documentary</v>
      </c>
      <c r="S312" s="13">
        <f t="shared" si="29"/>
        <v>40821.183136574073</v>
      </c>
      <c r="T312" s="13">
        <f t="shared" si="3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7">
        <f t="shared" si="26"/>
        <v>1.0410165</v>
      </c>
      <c r="P313" s="5">
        <f t="shared" si="27"/>
        <v>138.8022</v>
      </c>
      <c r="Q313" t="str">
        <f t="shared" si="28"/>
        <v>film &amp; video</v>
      </c>
      <c r="R313" s="6" t="str">
        <f t="shared" si="31"/>
        <v>documentary</v>
      </c>
      <c r="S313" s="13">
        <f t="shared" si="29"/>
        <v>40868.219814814816</v>
      </c>
      <c r="T313" s="13">
        <f t="shared" si="3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7">
        <f t="shared" si="26"/>
        <v>1.1187499999999999</v>
      </c>
      <c r="P314" s="5">
        <f t="shared" si="27"/>
        <v>61.301369863013697</v>
      </c>
      <c r="Q314" t="str">
        <f t="shared" si="28"/>
        <v>film &amp; video</v>
      </c>
      <c r="R314" s="6" t="str">
        <f t="shared" si="31"/>
        <v>documentary</v>
      </c>
      <c r="S314" s="13">
        <f t="shared" si="29"/>
        <v>41348.877685185187</v>
      </c>
      <c r="T314" s="13">
        <f t="shared" si="3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7">
        <f t="shared" si="26"/>
        <v>1.0473529411764706</v>
      </c>
      <c r="P315" s="5">
        <f t="shared" si="27"/>
        <v>80.202702702702709</v>
      </c>
      <c r="Q315" t="str">
        <f t="shared" si="28"/>
        <v>film &amp; video</v>
      </c>
      <c r="R315" s="6" t="str">
        <f t="shared" si="31"/>
        <v>documentary</v>
      </c>
      <c r="S315" s="13">
        <f t="shared" si="29"/>
        <v>40357.227939814817</v>
      </c>
      <c r="T315" s="13">
        <f t="shared" si="3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7">
        <f t="shared" si="26"/>
        <v>3.8515000000000001</v>
      </c>
      <c r="P316" s="5">
        <f t="shared" si="27"/>
        <v>32.095833333333331</v>
      </c>
      <c r="Q316" t="str">
        <f t="shared" si="28"/>
        <v>film &amp; video</v>
      </c>
      <c r="R316" s="6" t="str">
        <f t="shared" si="31"/>
        <v>documentary</v>
      </c>
      <c r="S316" s="13">
        <f t="shared" si="29"/>
        <v>41304.833194444444</v>
      </c>
      <c r="T316" s="13">
        <f t="shared" si="3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7">
        <f t="shared" si="26"/>
        <v>1.01248</v>
      </c>
      <c r="P317" s="5">
        <f t="shared" si="27"/>
        <v>200.88888888888889</v>
      </c>
      <c r="Q317" t="str">
        <f t="shared" si="28"/>
        <v>film &amp; video</v>
      </c>
      <c r="R317" s="6" t="str">
        <f t="shared" si="31"/>
        <v>documentary</v>
      </c>
      <c r="S317" s="13">
        <f t="shared" si="29"/>
        <v>41113.77238425926</v>
      </c>
      <c r="T317" s="13">
        <f t="shared" si="3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7">
        <f t="shared" si="26"/>
        <v>1.1377333333333333</v>
      </c>
      <c r="P318" s="5">
        <f t="shared" si="27"/>
        <v>108.01265822784811</v>
      </c>
      <c r="Q318" t="str">
        <f t="shared" si="28"/>
        <v>film &amp; video</v>
      </c>
      <c r="R318" s="6" t="str">
        <f t="shared" si="31"/>
        <v>documentary</v>
      </c>
      <c r="S318" s="13">
        <f t="shared" si="29"/>
        <v>41950.923576388886</v>
      </c>
      <c r="T318" s="13">
        <f t="shared" si="3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7">
        <f t="shared" si="26"/>
        <v>1.0080333333333333</v>
      </c>
      <c r="P319" s="5">
        <f t="shared" si="27"/>
        <v>95.699367088607602</v>
      </c>
      <c r="Q319" t="str">
        <f t="shared" si="28"/>
        <v>film &amp; video</v>
      </c>
      <c r="R319" s="6" t="str">
        <f t="shared" si="31"/>
        <v>documentary</v>
      </c>
      <c r="S319" s="13">
        <f t="shared" si="29"/>
        <v>41589.676886574074</v>
      </c>
      <c r="T319" s="13">
        <f t="shared" si="3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7">
        <f t="shared" si="26"/>
        <v>2.8332000000000002</v>
      </c>
      <c r="P320" s="5">
        <f t="shared" si="27"/>
        <v>49.880281690140848</v>
      </c>
      <c r="Q320" t="str">
        <f t="shared" si="28"/>
        <v>film &amp; video</v>
      </c>
      <c r="R320" s="6" t="str">
        <f t="shared" si="31"/>
        <v>documentary</v>
      </c>
      <c r="S320" s="13">
        <f t="shared" si="29"/>
        <v>41330.038784722223</v>
      </c>
      <c r="T320" s="13">
        <f t="shared" si="3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7">
        <f t="shared" si="26"/>
        <v>1.1268</v>
      </c>
      <c r="P321" s="5">
        <f t="shared" si="27"/>
        <v>110.47058823529412</v>
      </c>
      <c r="Q321" t="str">
        <f t="shared" si="28"/>
        <v>film &amp; video</v>
      </c>
      <c r="R321" s="6" t="str">
        <f t="shared" si="31"/>
        <v>documentary</v>
      </c>
      <c r="S321" s="13">
        <f t="shared" si="29"/>
        <v>40123.83829861111</v>
      </c>
      <c r="T321" s="13">
        <f t="shared" si="3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7">
        <f t="shared" si="26"/>
        <v>1.0658000000000001</v>
      </c>
      <c r="P322" s="5">
        <f t="shared" si="27"/>
        <v>134.91139240506328</v>
      </c>
      <c r="Q322" t="str">
        <f t="shared" si="28"/>
        <v>film &amp; video</v>
      </c>
      <c r="R322" s="6" t="str">
        <f t="shared" si="31"/>
        <v>documentary</v>
      </c>
      <c r="S322" s="13">
        <f t="shared" si="29"/>
        <v>42331.551307870366</v>
      </c>
      <c r="T322" s="13">
        <f t="shared" si="3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7">
        <f t="shared" ref="O323:O386" si="32">E323/D323</f>
        <v>1.0266285714285714</v>
      </c>
      <c r="P323" s="5">
        <f t="shared" ref="P323:P386" si="33">AVERAGE(E323/L323)</f>
        <v>106.62314540059347</v>
      </c>
      <c r="Q323" t="str">
        <f t="shared" ref="Q323:Q386" si="34">LEFT(N323, SEARCH("/",N323,1)-1)</f>
        <v>film &amp; video</v>
      </c>
      <c r="R323" s="6" t="str">
        <f t="shared" si="31"/>
        <v>documentary</v>
      </c>
      <c r="S323" s="13">
        <f t="shared" ref="S323:S386" si="35">(((J323/60)/60)/24)+DATE(1970,1,1)</f>
        <v>42647.446597222224</v>
      </c>
      <c r="T323" s="13">
        <f t="shared" ref="T323:T386" si="36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7">
        <f t="shared" si="32"/>
        <v>1.0791200000000001</v>
      </c>
      <c r="P324" s="5">
        <f t="shared" si="33"/>
        <v>145.04301075268816</v>
      </c>
      <c r="Q324" t="str">
        <f t="shared" si="34"/>
        <v>film &amp; video</v>
      </c>
      <c r="R324" s="6" t="str">
        <f t="shared" si="31"/>
        <v>documentary</v>
      </c>
      <c r="S324" s="13">
        <f t="shared" si="35"/>
        <v>42473.57</v>
      </c>
      <c r="T324" s="13">
        <f t="shared" si="36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7">
        <f t="shared" si="32"/>
        <v>1.2307407407407407</v>
      </c>
      <c r="P325" s="5">
        <f t="shared" si="33"/>
        <v>114.58620689655173</v>
      </c>
      <c r="Q325" t="str">
        <f t="shared" si="34"/>
        <v>film &amp; video</v>
      </c>
      <c r="R325" s="6" t="str">
        <f t="shared" si="31"/>
        <v>documentary</v>
      </c>
      <c r="S325" s="13">
        <f t="shared" si="35"/>
        <v>42697.32136574074</v>
      </c>
      <c r="T325" s="13">
        <f t="shared" si="36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7">
        <f t="shared" si="32"/>
        <v>1.016</v>
      </c>
      <c r="P326" s="5">
        <f t="shared" si="33"/>
        <v>105.3170731707317</v>
      </c>
      <c r="Q326" t="str">
        <f t="shared" si="34"/>
        <v>film &amp; video</v>
      </c>
      <c r="R326" s="6" t="str">
        <f t="shared" si="31"/>
        <v>documentary</v>
      </c>
      <c r="S326" s="13">
        <f t="shared" si="35"/>
        <v>42184.626250000001</v>
      </c>
      <c r="T326" s="13">
        <f t="shared" si="36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7">
        <f t="shared" si="32"/>
        <v>1.04396</v>
      </c>
      <c r="P327" s="5">
        <f t="shared" si="33"/>
        <v>70.921195652173907</v>
      </c>
      <c r="Q327" t="str">
        <f t="shared" si="34"/>
        <v>film &amp; video</v>
      </c>
      <c r="R327" s="6" t="str">
        <f t="shared" si="31"/>
        <v>documentary</v>
      </c>
      <c r="S327" s="13">
        <f t="shared" si="35"/>
        <v>42689.187881944439</v>
      </c>
      <c r="T327" s="13">
        <f t="shared" si="36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7">
        <f t="shared" si="32"/>
        <v>1.1292973333333334</v>
      </c>
      <c r="P328" s="5">
        <f t="shared" si="33"/>
        <v>147.17167680278018</v>
      </c>
      <c r="Q328" t="str">
        <f t="shared" si="34"/>
        <v>film &amp; video</v>
      </c>
      <c r="R328" s="6" t="str">
        <f t="shared" si="31"/>
        <v>documentary</v>
      </c>
      <c r="S328" s="13">
        <f t="shared" si="35"/>
        <v>42775.314884259264</v>
      </c>
      <c r="T328" s="13">
        <f t="shared" si="36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7">
        <f t="shared" si="32"/>
        <v>1.3640000000000001</v>
      </c>
      <c r="P329" s="5">
        <f t="shared" si="33"/>
        <v>160.47058823529412</v>
      </c>
      <c r="Q329" t="str">
        <f t="shared" si="34"/>
        <v>film &amp; video</v>
      </c>
      <c r="R329" s="6" t="str">
        <f t="shared" si="31"/>
        <v>documentary</v>
      </c>
      <c r="S329" s="13">
        <f t="shared" si="35"/>
        <v>42058.235289351855</v>
      </c>
      <c r="T329" s="13">
        <f t="shared" si="36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7">
        <f t="shared" si="32"/>
        <v>1.036144</v>
      </c>
      <c r="P330" s="5">
        <f t="shared" si="33"/>
        <v>156.04578313253012</v>
      </c>
      <c r="Q330" t="str">
        <f t="shared" si="34"/>
        <v>film &amp; video</v>
      </c>
      <c r="R330" s="6" t="str">
        <f t="shared" si="31"/>
        <v>documentary</v>
      </c>
      <c r="S330" s="13">
        <f t="shared" si="35"/>
        <v>42278.946620370371</v>
      </c>
      <c r="T330" s="13">
        <f t="shared" si="36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7">
        <f t="shared" si="32"/>
        <v>1.0549999999999999</v>
      </c>
      <c r="P331" s="5">
        <f t="shared" si="33"/>
        <v>63.17365269461078</v>
      </c>
      <c r="Q331" t="str">
        <f t="shared" si="34"/>
        <v>film &amp; video</v>
      </c>
      <c r="R331" s="6" t="str">
        <f t="shared" si="31"/>
        <v>documentary</v>
      </c>
      <c r="S331" s="13">
        <f t="shared" si="35"/>
        <v>42291.46674768519</v>
      </c>
      <c r="T331" s="13">
        <f t="shared" si="36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7">
        <f t="shared" si="32"/>
        <v>1.0182857142857142</v>
      </c>
      <c r="P332" s="5">
        <f t="shared" si="33"/>
        <v>104.82352941176471</v>
      </c>
      <c r="Q332" t="str">
        <f t="shared" si="34"/>
        <v>film &amp; video</v>
      </c>
      <c r="R332" s="6" t="str">
        <f t="shared" si="31"/>
        <v>documentary</v>
      </c>
      <c r="S332" s="13">
        <f t="shared" si="35"/>
        <v>41379.515775462962</v>
      </c>
      <c r="T332" s="13">
        <f t="shared" si="36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7">
        <f t="shared" si="32"/>
        <v>1.0660499999999999</v>
      </c>
      <c r="P333" s="5">
        <f t="shared" si="33"/>
        <v>97.356164383561648</v>
      </c>
      <c r="Q333" t="str">
        <f t="shared" si="34"/>
        <v>film &amp; video</v>
      </c>
      <c r="R333" s="6" t="str">
        <f t="shared" si="31"/>
        <v>documentary</v>
      </c>
      <c r="S333" s="13">
        <f t="shared" si="35"/>
        <v>42507.581412037034</v>
      </c>
      <c r="T333" s="13">
        <f t="shared" si="36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7">
        <f t="shared" si="32"/>
        <v>1.13015</v>
      </c>
      <c r="P334" s="5">
        <f t="shared" si="33"/>
        <v>203.63063063063063</v>
      </c>
      <c r="Q334" t="str">
        <f t="shared" si="34"/>
        <v>film &amp; video</v>
      </c>
      <c r="R334" s="6" t="str">
        <f t="shared" si="31"/>
        <v>documentary</v>
      </c>
      <c r="S334" s="13">
        <f t="shared" si="35"/>
        <v>42263.680289351847</v>
      </c>
      <c r="T334" s="13">
        <f t="shared" si="36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7">
        <f t="shared" si="32"/>
        <v>1.252275</v>
      </c>
      <c r="P335" s="5">
        <f t="shared" si="33"/>
        <v>188.31203007518798</v>
      </c>
      <c r="Q335" t="str">
        <f t="shared" si="34"/>
        <v>film &amp; video</v>
      </c>
      <c r="R335" s="6" t="str">
        <f t="shared" si="31"/>
        <v>documentary</v>
      </c>
      <c r="S335" s="13">
        <f t="shared" si="35"/>
        <v>42437.636469907404</v>
      </c>
      <c r="T335" s="13">
        <f t="shared" si="36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7">
        <f t="shared" si="32"/>
        <v>1.0119</v>
      </c>
      <c r="P336" s="5">
        <f t="shared" si="33"/>
        <v>146.65217391304347</v>
      </c>
      <c r="Q336" t="str">
        <f t="shared" si="34"/>
        <v>film &amp; video</v>
      </c>
      <c r="R336" s="6" t="str">
        <f t="shared" si="31"/>
        <v>documentary</v>
      </c>
      <c r="S336" s="13">
        <f t="shared" si="35"/>
        <v>42101.682372685187</v>
      </c>
      <c r="T336" s="13">
        <f t="shared" si="36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7">
        <f t="shared" si="32"/>
        <v>1.0276470588235294</v>
      </c>
      <c r="P337" s="5">
        <f t="shared" si="33"/>
        <v>109.1875</v>
      </c>
      <c r="Q337" t="str">
        <f t="shared" si="34"/>
        <v>film &amp; video</v>
      </c>
      <c r="R337" s="6" t="str">
        <f t="shared" si="31"/>
        <v>documentary</v>
      </c>
      <c r="S337" s="13">
        <f t="shared" si="35"/>
        <v>42101.737442129626</v>
      </c>
      <c r="T337" s="13">
        <f t="shared" si="36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7">
        <f t="shared" si="32"/>
        <v>1.1683911999999999</v>
      </c>
      <c r="P338" s="5">
        <f t="shared" si="33"/>
        <v>59.249046653144013</v>
      </c>
      <c r="Q338" t="str">
        <f t="shared" si="34"/>
        <v>film &amp; video</v>
      </c>
      <c r="R338" s="6" t="str">
        <f t="shared" si="31"/>
        <v>documentary</v>
      </c>
      <c r="S338" s="13">
        <f t="shared" si="35"/>
        <v>42291.596273148149</v>
      </c>
      <c r="T338" s="13">
        <f t="shared" si="36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7">
        <f t="shared" si="32"/>
        <v>1.0116833333333335</v>
      </c>
      <c r="P339" s="5">
        <f t="shared" si="33"/>
        <v>97.904838709677421</v>
      </c>
      <c r="Q339" t="str">
        <f t="shared" si="34"/>
        <v>film &amp; video</v>
      </c>
      <c r="R339" s="6" t="str">
        <f t="shared" si="31"/>
        <v>documentary</v>
      </c>
      <c r="S339" s="13">
        <f t="shared" si="35"/>
        <v>42047.128564814819</v>
      </c>
      <c r="T339" s="13">
        <f t="shared" si="36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7">
        <f t="shared" si="32"/>
        <v>1.1013360000000001</v>
      </c>
      <c r="P340" s="5">
        <f t="shared" si="33"/>
        <v>70.000169491525426</v>
      </c>
      <c r="Q340" t="str">
        <f t="shared" si="34"/>
        <v>film &amp; video</v>
      </c>
      <c r="R340" s="6" t="str">
        <f t="shared" si="31"/>
        <v>documentary</v>
      </c>
      <c r="S340" s="13">
        <f t="shared" si="35"/>
        <v>42559.755671296298</v>
      </c>
      <c r="T340" s="13">
        <f t="shared" si="36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7">
        <f t="shared" si="32"/>
        <v>1.0808333333333333</v>
      </c>
      <c r="P341" s="5">
        <f t="shared" si="33"/>
        <v>72.865168539325836</v>
      </c>
      <c r="Q341" t="str">
        <f t="shared" si="34"/>
        <v>film &amp; video</v>
      </c>
      <c r="R341" s="6" t="str">
        <f t="shared" si="31"/>
        <v>documentary</v>
      </c>
      <c r="S341" s="13">
        <f t="shared" si="35"/>
        <v>42093.760046296295</v>
      </c>
      <c r="T341" s="13">
        <f t="shared" si="36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7">
        <f t="shared" si="32"/>
        <v>1.2502285714285715</v>
      </c>
      <c r="P342" s="5">
        <f t="shared" si="33"/>
        <v>146.34782608695653</v>
      </c>
      <c r="Q342" t="str">
        <f t="shared" si="34"/>
        <v>film &amp; video</v>
      </c>
      <c r="R342" s="6" t="str">
        <f t="shared" si="31"/>
        <v>documentary</v>
      </c>
      <c r="S342" s="13">
        <f t="shared" si="35"/>
        <v>42772.669062500005</v>
      </c>
      <c r="T342" s="13">
        <f t="shared" si="36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7">
        <f t="shared" si="32"/>
        <v>1.0671428571428572</v>
      </c>
      <c r="P343" s="5">
        <f t="shared" si="33"/>
        <v>67.909090909090907</v>
      </c>
      <c r="Q343" t="str">
        <f t="shared" si="34"/>
        <v>film &amp; video</v>
      </c>
      <c r="R343" s="6" t="str">
        <f t="shared" si="31"/>
        <v>documentary</v>
      </c>
      <c r="S343" s="13">
        <f t="shared" si="35"/>
        <v>41894.879606481481</v>
      </c>
      <c r="T343" s="13">
        <f t="shared" si="36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7">
        <f t="shared" si="32"/>
        <v>1.0036639999999999</v>
      </c>
      <c r="P344" s="5">
        <f t="shared" si="33"/>
        <v>169.85083076923075</v>
      </c>
      <c r="Q344" t="str">
        <f t="shared" si="34"/>
        <v>film &amp; video</v>
      </c>
      <c r="R344" s="6" t="str">
        <f t="shared" si="31"/>
        <v>documentary</v>
      </c>
      <c r="S344" s="13">
        <f t="shared" si="35"/>
        <v>42459.780844907407</v>
      </c>
      <c r="T344" s="13">
        <f t="shared" si="36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7">
        <f t="shared" si="32"/>
        <v>1.0202863333333334</v>
      </c>
      <c r="P345" s="5">
        <f t="shared" si="33"/>
        <v>58.413339694656486</v>
      </c>
      <c r="Q345" t="str">
        <f t="shared" si="34"/>
        <v>film &amp; video</v>
      </c>
      <c r="R345" s="6" t="str">
        <f t="shared" si="31"/>
        <v>documentary</v>
      </c>
      <c r="S345" s="13">
        <f t="shared" si="35"/>
        <v>41926.73778935185</v>
      </c>
      <c r="T345" s="13">
        <f t="shared" si="36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7">
        <f t="shared" si="32"/>
        <v>1.0208358208955224</v>
      </c>
      <c r="P346" s="5">
        <f t="shared" si="33"/>
        <v>119.99298245614035</v>
      </c>
      <c r="Q346" t="str">
        <f t="shared" si="34"/>
        <v>film &amp; video</v>
      </c>
      <c r="R346" s="6" t="str">
        <f t="shared" si="31"/>
        <v>documentary</v>
      </c>
      <c r="S346" s="13">
        <f t="shared" si="35"/>
        <v>42111.970995370371</v>
      </c>
      <c r="T346" s="13">
        <f t="shared" si="36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7">
        <f t="shared" si="32"/>
        <v>1.2327586206896552</v>
      </c>
      <c r="P347" s="5">
        <f t="shared" si="33"/>
        <v>99.860335195530723</v>
      </c>
      <c r="Q347" t="str">
        <f t="shared" si="34"/>
        <v>film &amp; video</v>
      </c>
      <c r="R347" s="6" t="str">
        <f t="shared" si="31"/>
        <v>documentary</v>
      </c>
      <c r="S347" s="13">
        <f t="shared" si="35"/>
        <v>42114.944328703699</v>
      </c>
      <c r="T347" s="13">
        <f t="shared" si="36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7">
        <f t="shared" si="32"/>
        <v>1.7028880000000002</v>
      </c>
      <c r="P348" s="5">
        <f t="shared" si="33"/>
        <v>90.579148936170213</v>
      </c>
      <c r="Q348" t="str">
        <f t="shared" si="34"/>
        <v>film &amp; video</v>
      </c>
      <c r="R348" s="6" t="str">
        <f t="shared" si="31"/>
        <v>documentary</v>
      </c>
      <c r="S348" s="13">
        <f t="shared" si="35"/>
        <v>42261.500243055561</v>
      </c>
      <c r="T348" s="13">
        <f t="shared" si="36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7">
        <f t="shared" si="32"/>
        <v>1.1159049999999999</v>
      </c>
      <c r="P349" s="5">
        <f t="shared" si="33"/>
        <v>117.77361477572559</v>
      </c>
      <c r="Q349" t="str">
        <f t="shared" si="34"/>
        <v>film &amp; video</v>
      </c>
      <c r="R349" s="6" t="str">
        <f t="shared" si="31"/>
        <v>documentary</v>
      </c>
      <c r="S349" s="13">
        <f t="shared" si="35"/>
        <v>42292.495474537034</v>
      </c>
      <c r="T349" s="13">
        <f t="shared" si="36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7">
        <f t="shared" si="32"/>
        <v>1.03</v>
      </c>
      <c r="P350" s="5">
        <f t="shared" si="33"/>
        <v>86.554621848739501</v>
      </c>
      <c r="Q350" t="str">
        <f t="shared" si="34"/>
        <v>film &amp; video</v>
      </c>
      <c r="R350" s="6" t="str">
        <f t="shared" si="31"/>
        <v>documentary</v>
      </c>
      <c r="S350" s="13">
        <f t="shared" si="35"/>
        <v>42207.58699074074</v>
      </c>
      <c r="T350" s="13">
        <f t="shared" si="36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7">
        <f t="shared" si="32"/>
        <v>1.0663570159857905</v>
      </c>
      <c r="P351" s="5">
        <f t="shared" si="33"/>
        <v>71.899281437125751</v>
      </c>
      <c r="Q351" t="str">
        <f t="shared" si="34"/>
        <v>film &amp; video</v>
      </c>
      <c r="R351" s="6" t="str">
        <f t="shared" si="31"/>
        <v>documentary</v>
      </c>
      <c r="S351" s="13">
        <f t="shared" si="35"/>
        <v>42760.498935185184</v>
      </c>
      <c r="T351" s="13">
        <f t="shared" si="36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7">
        <f t="shared" si="32"/>
        <v>1.1476</v>
      </c>
      <c r="P352" s="5">
        <f t="shared" si="33"/>
        <v>129.81900452488688</v>
      </c>
      <c r="Q352" t="str">
        <f t="shared" si="34"/>
        <v>film &amp; video</v>
      </c>
      <c r="R352" s="6" t="str">
        <f t="shared" si="31"/>
        <v>documentary</v>
      </c>
      <c r="S352" s="13">
        <f t="shared" si="35"/>
        <v>42586.066076388888</v>
      </c>
      <c r="T352" s="13">
        <f t="shared" si="36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7">
        <f t="shared" si="32"/>
        <v>1.2734117647058822</v>
      </c>
      <c r="P353" s="5">
        <f t="shared" si="33"/>
        <v>44.912863070539416</v>
      </c>
      <c r="Q353" t="str">
        <f t="shared" si="34"/>
        <v>film &amp; video</v>
      </c>
      <c r="R353" s="6" t="str">
        <f t="shared" si="31"/>
        <v>documentary</v>
      </c>
      <c r="S353" s="13">
        <f t="shared" si="35"/>
        <v>42427.964745370366</v>
      </c>
      <c r="T353" s="13">
        <f t="shared" si="36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7">
        <f t="shared" si="32"/>
        <v>1.1656</v>
      </c>
      <c r="P354" s="5">
        <f t="shared" si="33"/>
        <v>40.755244755244753</v>
      </c>
      <c r="Q354" t="str">
        <f t="shared" si="34"/>
        <v>film &amp; video</v>
      </c>
      <c r="R354" s="6" t="str">
        <f t="shared" si="31"/>
        <v>documentary</v>
      </c>
      <c r="S354" s="13">
        <f t="shared" si="35"/>
        <v>41890.167453703703</v>
      </c>
      <c r="T354" s="13">
        <f t="shared" si="36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7">
        <f t="shared" si="32"/>
        <v>1.0861819426615318</v>
      </c>
      <c r="P355" s="5">
        <f t="shared" si="33"/>
        <v>103.52394779771615</v>
      </c>
      <c r="Q355" t="str">
        <f t="shared" si="34"/>
        <v>film &amp; video</v>
      </c>
      <c r="R355" s="6" t="str">
        <f t="shared" si="31"/>
        <v>documentary</v>
      </c>
      <c r="S355" s="13">
        <f t="shared" si="35"/>
        <v>42297.791886574079</v>
      </c>
      <c r="T355" s="13">
        <f t="shared" si="36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7">
        <f t="shared" si="32"/>
        <v>1.0394285714285714</v>
      </c>
      <c r="P356" s="5">
        <f t="shared" si="33"/>
        <v>125.44827586206897</v>
      </c>
      <c r="Q356" t="str">
        <f t="shared" si="34"/>
        <v>film &amp; video</v>
      </c>
      <c r="R356" s="6" t="str">
        <f t="shared" si="31"/>
        <v>documentary</v>
      </c>
      <c r="S356" s="13">
        <f t="shared" si="35"/>
        <v>42438.827789351853</v>
      </c>
      <c r="T356" s="13">
        <f t="shared" si="36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7">
        <f t="shared" si="32"/>
        <v>1.1625714285714286</v>
      </c>
      <c r="P357" s="5">
        <f t="shared" si="33"/>
        <v>246.60606060606059</v>
      </c>
      <c r="Q357" t="str">
        <f t="shared" si="34"/>
        <v>film &amp; video</v>
      </c>
      <c r="R357" s="6" t="str">
        <f t="shared" si="31"/>
        <v>documentary</v>
      </c>
      <c r="S357" s="13">
        <f t="shared" si="35"/>
        <v>41943.293912037036</v>
      </c>
      <c r="T357" s="13">
        <f t="shared" si="36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7">
        <f t="shared" si="32"/>
        <v>1.0269239999999999</v>
      </c>
      <c r="P358" s="5">
        <f t="shared" si="33"/>
        <v>79.401340206185566</v>
      </c>
      <c r="Q358" t="str">
        <f t="shared" si="34"/>
        <v>film &amp; video</v>
      </c>
      <c r="R358" s="6" t="str">
        <f t="shared" si="31"/>
        <v>documentary</v>
      </c>
      <c r="S358" s="13">
        <f t="shared" si="35"/>
        <v>42415.803159722222</v>
      </c>
      <c r="T358" s="13">
        <f t="shared" si="36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7">
        <f t="shared" si="32"/>
        <v>1.74</v>
      </c>
      <c r="P359" s="5">
        <f t="shared" si="33"/>
        <v>86.138613861386133</v>
      </c>
      <c r="Q359" t="str">
        <f t="shared" si="34"/>
        <v>film &amp; video</v>
      </c>
      <c r="R359" s="6" t="str">
        <f t="shared" si="31"/>
        <v>documentary</v>
      </c>
      <c r="S359" s="13">
        <f t="shared" si="35"/>
        <v>42078.222187499996</v>
      </c>
      <c r="T359" s="13">
        <f t="shared" si="36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7">
        <f t="shared" si="32"/>
        <v>1.03088</v>
      </c>
      <c r="P360" s="5">
        <f t="shared" si="33"/>
        <v>193.04868913857678</v>
      </c>
      <c r="Q360" t="str">
        <f t="shared" si="34"/>
        <v>film &amp; video</v>
      </c>
      <c r="R360" s="6" t="str">
        <f t="shared" si="31"/>
        <v>documentary</v>
      </c>
      <c r="S360" s="13">
        <f t="shared" si="35"/>
        <v>42507.860196759255</v>
      </c>
      <c r="T360" s="13">
        <f t="shared" si="36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7">
        <f t="shared" si="32"/>
        <v>1.0485537190082646</v>
      </c>
      <c r="P361" s="5">
        <f t="shared" si="33"/>
        <v>84.023178807947019</v>
      </c>
      <c r="Q361" t="str">
        <f t="shared" si="34"/>
        <v>film &amp; video</v>
      </c>
      <c r="R361" s="6" t="str">
        <f t="shared" si="31"/>
        <v>documentary</v>
      </c>
      <c r="S361" s="13">
        <f t="shared" si="35"/>
        <v>41935.070486111108</v>
      </c>
      <c r="T361" s="13">
        <f t="shared" si="36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7">
        <f t="shared" si="32"/>
        <v>1.0137499999999999</v>
      </c>
      <c r="P362" s="5">
        <f t="shared" si="33"/>
        <v>139.82758620689654</v>
      </c>
      <c r="Q362" t="str">
        <f t="shared" si="34"/>
        <v>film &amp; video</v>
      </c>
      <c r="R362" s="6" t="str">
        <f t="shared" si="31"/>
        <v>documentary</v>
      </c>
      <c r="S362" s="13">
        <f t="shared" si="35"/>
        <v>42163.897916666669</v>
      </c>
      <c r="T362" s="13">
        <f t="shared" si="36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7">
        <f t="shared" si="32"/>
        <v>1.1107699999999998</v>
      </c>
      <c r="P363" s="5">
        <f t="shared" si="33"/>
        <v>109.82189265536722</v>
      </c>
      <c r="Q363" t="str">
        <f t="shared" si="34"/>
        <v>film &amp; video</v>
      </c>
      <c r="R363" s="6" t="str">
        <f t="shared" si="31"/>
        <v>documentary</v>
      </c>
      <c r="S363" s="13">
        <f t="shared" si="35"/>
        <v>41936.001226851848</v>
      </c>
      <c r="T363" s="13">
        <f t="shared" si="36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7">
        <f t="shared" si="32"/>
        <v>1.2415933781686497</v>
      </c>
      <c r="P364" s="5">
        <f t="shared" si="33"/>
        <v>139.53488372093022</v>
      </c>
      <c r="Q364" t="str">
        <f t="shared" si="34"/>
        <v>film &amp; video</v>
      </c>
      <c r="R364" s="6" t="str">
        <f t="shared" si="31"/>
        <v>documentary</v>
      </c>
      <c r="S364" s="13">
        <f t="shared" si="35"/>
        <v>41837.210543981484</v>
      </c>
      <c r="T364" s="13">
        <f t="shared" si="36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7">
        <f t="shared" si="32"/>
        <v>1.0133333333333334</v>
      </c>
      <c r="P365" s="5">
        <f t="shared" si="33"/>
        <v>347.84615384615387</v>
      </c>
      <c r="Q365" t="str">
        <f t="shared" si="34"/>
        <v>film &amp; video</v>
      </c>
      <c r="R365" s="6" t="str">
        <f t="shared" si="31"/>
        <v>documentary</v>
      </c>
      <c r="S365" s="13">
        <f t="shared" si="35"/>
        <v>40255.744629629626</v>
      </c>
      <c r="T365" s="13">
        <f t="shared" si="36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7">
        <f t="shared" si="32"/>
        <v>1.1016142857142857</v>
      </c>
      <c r="P366" s="5">
        <f t="shared" si="33"/>
        <v>68.24159292035398</v>
      </c>
      <c r="Q366" t="str">
        <f t="shared" si="34"/>
        <v>film &amp; video</v>
      </c>
      <c r="R366" s="6" t="str">
        <f t="shared" si="31"/>
        <v>documentary</v>
      </c>
      <c r="S366" s="13">
        <f t="shared" si="35"/>
        <v>41780.859629629631</v>
      </c>
      <c r="T366" s="13">
        <f t="shared" si="36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7">
        <f t="shared" si="32"/>
        <v>1.0397333333333334</v>
      </c>
      <c r="P367" s="5">
        <f t="shared" si="33"/>
        <v>239.93846153846152</v>
      </c>
      <c r="Q367" t="str">
        <f t="shared" si="34"/>
        <v>film &amp; video</v>
      </c>
      <c r="R367" s="6" t="str">
        <f t="shared" si="31"/>
        <v>documentary</v>
      </c>
      <c r="S367" s="13">
        <f t="shared" si="35"/>
        <v>41668.606469907405</v>
      </c>
      <c r="T367" s="13">
        <f t="shared" si="36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7">
        <f t="shared" si="32"/>
        <v>1.013157894736842</v>
      </c>
      <c r="P368" s="5">
        <f t="shared" si="33"/>
        <v>287.31343283582089</v>
      </c>
      <c r="Q368" t="str">
        <f t="shared" si="34"/>
        <v>film &amp; video</v>
      </c>
      <c r="R368" s="6" t="str">
        <f t="shared" si="31"/>
        <v>documentary</v>
      </c>
      <c r="S368" s="13">
        <f t="shared" si="35"/>
        <v>41019.793032407404</v>
      </c>
      <c r="T368" s="13">
        <f t="shared" si="36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7">
        <f t="shared" si="32"/>
        <v>1.033501</v>
      </c>
      <c r="P369" s="5">
        <f t="shared" si="33"/>
        <v>86.84882352941176</v>
      </c>
      <c r="Q369" t="str">
        <f t="shared" si="34"/>
        <v>film &amp; video</v>
      </c>
      <c r="R369" s="6" t="str">
        <f t="shared" si="31"/>
        <v>documentary</v>
      </c>
      <c r="S369" s="13">
        <f t="shared" si="35"/>
        <v>41355.577291666668</v>
      </c>
      <c r="T369" s="13">
        <f t="shared" si="36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7">
        <f t="shared" si="32"/>
        <v>1.04112</v>
      </c>
      <c r="P370" s="5">
        <f t="shared" si="33"/>
        <v>81.84905660377359</v>
      </c>
      <c r="Q370" t="str">
        <f t="shared" si="34"/>
        <v>film &amp; video</v>
      </c>
      <c r="R370" s="6" t="str">
        <f t="shared" si="31"/>
        <v>documentary</v>
      </c>
      <c r="S370" s="13">
        <f t="shared" si="35"/>
        <v>42043.605578703704</v>
      </c>
      <c r="T370" s="13">
        <f t="shared" si="36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7">
        <f t="shared" si="32"/>
        <v>1.1015569230769231</v>
      </c>
      <c r="P371" s="5">
        <f t="shared" si="33"/>
        <v>42.874970059880241</v>
      </c>
      <c r="Q371" t="str">
        <f t="shared" si="34"/>
        <v>film &amp; video</v>
      </c>
      <c r="R371" s="6" t="str">
        <f t="shared" ref="R371:R421" si="37">RIGHT(N371,11)</f>
        <v>documentary</v>
      </c>
      <c r="S371" s="13">
        <f t="shared" si="35"/>
        <v>40893.551724537036</v>
      </c>
      <c r="T371" s="13">
        <f t="shared" si="36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7">
        <f t="shared" si="32"/>
        <v>1.2202</v>
      </c>
      <c r="P372" s="5">
        <f t="shared" si="33"/>
        <v>709.41860465116281</v>
      </c>
      <c r="Q372" t="str">
        <f t="shared" si="34"/>
        <v>film &amp; video</v>
      </c>
      <c r="R372" s="6" t="str">
        <f t="shared" si="37"/>
        <v>documentary</v>
      </c>
      <c r="S372" s="13">
        <f t="shared" si="35"/>
        <v>42711.795138888891</v>
      </c>
      <c r="T372" s="13">
        <f t="shared" si="36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7">
        <f t="shared" si="32"/>
        <v>1.1416866666666667</v>
      </c>
      <c r="P373" s="5">
        <f t="shared" si="33"/>
        <v>161.25517890772127</v>
      </c>
      <c r="Q373" t="str">
        <f t="shared" si="34"/>
        <v>film &amp; video</v>
      </c>
      <c r="R373" s="6" t="str">
        <f t="shared" si="37"/>
        <v>documentary</v>
      </c>
      <c r="S373" s="13">
        <f t="shared" si="35"/>
        <v>41261.767812500002</v>
      </c>
      <c r="T373" s="13">
        <f t="shared" si="36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7">
        <f t="shared" si="32"/>
        <v>1.2533333333333334</v>
      </c>
      <c r="P374" s="5">
        <f t="shared" si="33"/>
        <v>41.777777777777779</v>
      </c>
      <c r="Q374" t="str">
        <f t="shared" si="34"/>
        <v>film &amp; video</v>
      </c>
      <c r="R374" s="6" t="str">
        <f t="shared" si="37"/>
        <v>documentary</v>
      </c>
      <c r="S374" s="13">
        <f t="shared" si="35"/>
        <v>42425.576898148152</v>
      </c>
      <c r="T374" s="13">
        <f t="shared" si="36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7">
        <f t="shared" si="32"/>
        <v>1.0666666666666667</v>
      </c>
      <c r="P375" s="5">
        <f t="shared" si="33"/>
        <v>89.887640449438209</v>
      </c>
      <c r="Q375" t="str">
        <f t="shared" si="34"/>
        <v>film &amp; video</v>
      </c>
      <c r="R375" s="6" t="str">
        <f t="shared" si="37"/>
        <v>documentary</v>
      </c>
      <c r="S375" s="13">
        <f t="shared" si="35"/>
        <v>41078.91201388889</v>
      </c>
      <c r="T375" s="13">
        <f t="shared" si="36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7">
        <f t="shared" si="32"/>
        <v>1.3065</v>
      </c>
      <c r="P376" s="5">
        <f t="shared" si="33"/>
        <v>45.051724137931032</v>
      </c>
      <c r="Q376" t="str">
        <f t="shared" si="34"/>
        <v>film &amp; video</v>
      </c>
      <c r="R376" s="6" t="str">
        <f t="shared" si="37"/>
        <v>documentary</v>
      </c>
      <c r="S376" s="13">
        <f t="shared" si="35"/>
        <v>40757.889247685183</v>
      </c>
      <c r="T376" s="13">
        <f t="shared" si="36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7">
        <f t="shared" si="32"/>
        <v>1.2</v>
      </c>
      <c r="P377" s="5">
        <f t="shared" si="33"/>
        <v>42.857142857142854</v>
      </c>
      <c r="Q377" t="str">
        <f t="shared" si="34"/>
        <v>film &amp; video</v>
      </c>
      <c r="R377" s="6" t="str">
        <f t="shared" si="37"/>
        <v>documentary</v>
      </c>
      <c r="S377" s="13">
        <f t="shared" si="35"/>
        <v>41657.985081018516</v>
      </c>
      <c r="T377" s="13">
        <f t="shared" si="36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7">
        <f t="shared" si="32"/>
        <v>1.0595918367346939</v>
      </c>
      <c r="P378" s="5">
        <f t="shared" si="33"/>
        <v>54.083333333333336</v>
      </c>
      <c r="Q378" t="str">
        <f t="shared" si="34"/>
        <v>film &amp; video</v>
      </c>
      <c r="R378" s="6" t="str">
        <f t="shared" si="37"/>
        <v>documentary</v>
      </c>
      <c r="S378" s="13">
        <f t="shared" si="35"/>
        <v>42576.452731481477</v>
      </c>
      <c r="T378" s="13">
        <f t="shared" si="36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7">
        <f t="shared" si="32"/>
        <v>1.1439999999999999</v>
      </c>
      <c r="P379" s="5">
        <f t="shared" si="33"/>
        <v>103.21804511278195</v>
      </c>
      <c r="Q379" t="str">
        <f t="shared" si="34"/>
        <v>film &amp; video</v>
      </c>
      <c r="R379" s="6" t="str">
        <f t="shared" si="37"/>
        <v>documentary</v>
      </c>
      <c r="S379" s="13">
        <f t="shared" si="35"/>
        <v>42292.250787037032</v>
      </c>
      <c r="T379" s="13">
        <f t="shared" si="36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7">
        <f t="shared" si="32"/>
        <v>1.1176666666666666</v>
      </c>
      <c r="P380" s="5">
        <f t="shared" si="33"/>
        <v>40.397590361445786</v>
      </c>
      <c r="Q380" t="str">
        <f t="shared" si="34"/>
        <v>film &amp; video</v>
      </c>
      <c r="R380" s="6" t="str">
        <f t="shared" si="37"/>
        <v>documentary</v>
      </c>
      <c r="S380" s="13">
        <f t="shared" si="35"/>
        <v>42370.571851851855</v>
      </c>
      <c r="T380" s="13">
        <f t="shared" si="36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7">
        <f t="shared" si="32"/>
        <v>1.1608000000000001</v>
      </c>
      <c r="P381" s="5">
        <f t="shared" si="33"/>
        <v>116.85906040268456</v>
      </c>
      <c r="Q381" t="str">
        <f t="shared" si="34"/>
        <v>film &amp; video</v>
      </c>
      <c r="R381" s="6" t="str">
        <f t="shared" si="37"/>
        <v>documentary</v>
      </c>
      <c r="S381" s="13">
        <f t="shared" si="35"/>
        <v>40987.688333333332</v>
      </c>
      <c r="T381" s="13">
        <f t="shared" si="36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7">
        <f t="shared" si="32"/>
        <v>1.415</v>
      </c>
      <c r="P382" s="5">
        <f t="shared" si="33"/>
        <v>115.51020408163265</v>
      </c>
      <c r="Q382" t="str">
        <f t="shared" si="34"/>
        <v>film &amp; video</v>
      </c>
      <c r="R382" s="6" t="str">
        <f t="shared" si="37"/>
        <v>documentary</v>
      </c>
      <c r="S382" s="13">
        <f t="shared" si="35"/>
        <v>42367.719814814816</v>
      </c>
      <c r="T382" s="13">
        <f t="shared" si="36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7">
        <f t="shared" si="32"/>
        <v>1.0472999999999999</v>
      </c>
      <c r="P383" s="5">
        <f t="shared" si="33"/>
        <v>104.31274900398407</v>
      </c>
      <c r="Q383" t="str">
        <f t="shared" si="34"/>
        <v>film &amp; video</v>
      </c>
      <c r="R383" s="6" t="str">
        <f t="shared" si="37"/>
        <v>documentary</v>
      </c>
      <c r="S383" s="13">
        <f t="shared" si="35"/>
        <v>41085.698113425926</v>
      </c>
      <c r="T383" s="13">
        <f t="shared" si="36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7">
        <f t="shared" si="32"/>
        <v>2.5583333333333331</v>
      </c>
      <c r="P384" s="5">
        <f t="shared" si="33"/>
        <v>69.772727272727266</v>
      </c>
      <c r="Q384" t="str">
        <f t="shared" si="34"/>
        <v>film &amp; video</v>
      </c>
      <c r="R384" s="6" t="str">
        <f t="shared" si="37"/>
        <v>documentary</v>
      </c>
      <c r="S384" s="13">
        <f t="shared" si="35"/>
        <v>41144.709490740745</v>
      </c>
      <c r="T384" s="13">
        <f t="shared" si="36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7">
        <f t="shared" si="32"/>
        <v>2.0670670670670672</v>
      </c>
      <c r="P385" s="5">
        <f t="shared" si="33"/>
        <v>43.020833333333336</v>
      </c>
      <c r="Q385" t="str">
        <f t="shared" si="34"/>
        <v>film &amp; video</v>
      </c>
      <c r="R385" s="6" t="str">
        <f t="shared" si="37"/>
        <v>documentary</v>
      </c>
      <c r="S385" s="13">
        <f t="shared" si="35"/>
        <v>41755.117581018516</v>
      </c>
      <c r="T385" s="13">
        <f t="shared" si="36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7">
        <f t="shared" si="32"/>
        <v>1.1210500000000001</v>
      </c>
      <c r="P386" s="5">
        <f t="shared" si="33"/>
        <v>58.540469973890339</v>
      </c>
      <c r="Q386" t="str">
        <f t="shared" si="34"/>
        <v>film &amp; video</v>
      </c>
      <c r="R386" s="6" t="str">
        <f t="shared" si="37"/>
        <v>documentary</v>
      </c>
      <c r="S386" s="13">
        <f t="shared" si="35"/>
        <v>41980.781793981485</v>
      </c>
      <c r="T386" s="13">
        <f t="shared" si="36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7">
        <f t="shared" ref="O387:O450" si="38">E387/D387</f>
        <v>1.05982</v>
      </c>
      <c r="P387" s="5">
        <f t="shared" ref="P387:P450" si="39">AVERAGE(E387/L387)</f>
        <v>111.79535864978902</v>
      </c>
      <c r="Q387" t="str">
        <f t="shared" ref="Q387:Q450" si="40">LEFT(N387, SEARCH("/",N387,1)-1)</f>
        <v>film &amp; video</v>
      </c>
      <c r="R387" s="6" t="str">
        <f t="shared" si="37"/>
        <v>documentary</v>
      </c>
      <c r="S387" s="13">
        <f t="shared" ref="S387:S450" si="41">(((J387/60)/60)/24)+DATE(1970,1,1)</f>
        <v>41934.584502314814</v>
      </c>
      <c r="T387" s="13">
        <f t="shared" ref="T387:T450" si="42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7">
        <f t="shared" si="38"/>
        <v>1.0016666666666667</v>
      </c>
      <c r="P388" s="5">
        <f t="shared" si="39"/>
        <v>46.230769230769234</v>
      </c>
      <c r="Q388" t="str">
        <f t="shared" si="40"/>
        <v>film &amp; video</v>
      </c>
      <c r="R388" s="6" t="str">
        <f t="shared" si="37"/>
        <v>documentary</v>
      </c>
      <c r="S388" s="13">
        <f t="shared" si="41"/>
        <v>42211.951284722221</v>
      </c>
      <c r="T388" s="13">
        <f t="shared" si="42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7">
        <f t="shared" si="38"/>
        <v>2.1398947368421051</v>
      </c>
      <c r="P389" s="5">
        <f t="shared" si="39"/>
        <v>144.69039145907473</v>
      </c>
      <c r="Q389" t="str">
        <f t="shared" si="40"/>
        <v>film &amp; video</v>
      </c>
      <c r="R389" s="6" t="str">
        <f t="shared" si="37"/>
        <v>documentary</v>
      </c>
      <c r="S389" s="13">
        <f t="shared" si="41"/>
        <v>42200.67659722222</v>
      </c>
      <c r="T389" s="13">
        <f t="shared" si="42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7">
        <f t="shared" si="38"/>
        <v>1.2616000000000001</v>
      </c>
      <c r="P390" s="5">
        <f t="shared" si="39"/>
        <v>88.845070422535215</v>
      </c>
      <c r="Q390" t="str">
        <f t="shared" si="40"/>
        <v>film &amp; video</v>
      </c>
      <c r="R390" s="6" t="str">
        <f t="shared" si="37"/>
        <v>documentary</v>
      </c>
      <c r="S390" s="13">
        <f t="shared" si="41"/>
        <v>42549.076157407413</v>
      </c>
      <c r="T390" s="13">
        <f t="shared" si="42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7">
        <f t="shared" si="38"/>
        <v>1.8153547058823529</v>
      </c>
      <c r="P391" s="5">
        <f t="shared" si="39"/>
        <v>81.75107284768211</v>
      </c>
      <c r="Q391" t="str">
        <f t="shared" si="40"/>
        <v>film &amp; video</v>
      </c>
      <c r="R391" s="6" t="str">
        <f t="shared" si="37"/>
        <v>documentary</v>
      </c>
      <c r="S391" s="13">
        <f t="shared" si="41"/>
        <v>41674.063078703701</v>
      </c>
      <c r="T391" s="13">
        <f t="shared" si="42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7">
        <f t="shared" si="38"/>
        <v>1</v>
      </c>
      <c r="P392" s="5">
        <f t="shared" si="39"/>
        <v>71.428571428571431</v>
      </c>
      <c r="Q392" t="str">
        <f t="shared" si="40"/>
        <v>film &amp; video</v>
      </c>
      <c r="R392" s="6" t="str">
        <f t="shared" si="37"/>
        <v>documentary</v>
      </c>
      <c r="S392" s="13">
        <f t="shared" si="41"/>
        <v>42112.036712962959</v>
      </c>
      <c r="T392" s="13">
        <f t="shared" si="42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7">
        <f t="shared" si="38"/>
        <v>1.0061</v>
      </c>
      <c r="P393" s="5">
        <f t="shared" si="39"/>
        <v>104.25906735751295</v>
      </c>
      <c r="Q393" t="str">
        <f t="shared" si="40"/>
        <v>film &amp; video</v>
      </c>
      <c r="R393" s="6" t="str">
        <f t="shared" si="37"/>
        <v>documentary</v>
      </c>
      <c r="S393" s="13">
        <f t="shared" si="41"/>
        <v>40865.042256944449</v>
      </c>
      <c r="T393" s="13">
        <f t="shared" si="42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7">
        <f t="shared" si="38"/>
        <v>1.009027027027027</v>
      </c>
      <c r="P394" s="5">
        <f t="shared" si="39"/>
        <v>90.616504854368927</v>
      </c>
      <c r="Q394" t="str">
        <f t="shared" si="40"/>
        <v>film &amp; video</v>
      </c>
      <c r="R394" s="6" t="str">
        <f t="shared" si="37"/>
        <v>documentary</v>
      </c>
      <c r="S394" s="13">
        <f t="shared" si="41"/>
        <v>40763.717256944445</v>
      </c>
      <c r="T394" s="13">
        <f t="shared" si="42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7">
        <f t="shared" si="38"/>
        <v>1.10446</v>
      </c>
      <c r="P395" s="5">
        <f t="shared" si="39"/>
        <v>157.33048433048432</v>
      </c>
      <c r="Q395" t="str">
        <f t="shared" si="40"/>
        <v>film &amp; video</v>
      </c>
      <c r="R395" s="6" t="str">
        <f t="shared" si="37"/>
        <v>documentary</v>
      </c>
      <c r="S395" s="13">
        <f t="shared" si="41"/>
        <v>41526.708935185183</v>
      </c>
      <c r="T395" s="13">
        <f t="shared" si="42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7">
        <f t="shared" si="38"/>
        <v>1.118936170212766</v>
      </c>
      <c r="P396" s="5">
        <f t="shared" si="39"/>
        <v>105.18</v>
      </c>
      <c r="Q396" t="str">
        <f t="shared" si="40"/>
        <v>film &amp; video</v>
      </c>
      <c r="R396" s="6" t="str">
        <f t="shared" si="37"/>
        <v>documentary</v>
      </c>
      <c r="S396" s="13">
        <f t="shared" si="41"/>
        <v>42417.818078703705</v>
      </c>
      <c r="T396" s="13">
        <f t="shared" si="42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7">
        <f t="shared" si="38"/>
        <v>1.0804450000000001</v>
      </c>
      <c r="P397" s="5">
        <f t="shared" si="39"/>
        <v>58.719836956521746</v>
      </c>
      <c r="Q397" t="str">
        <f t="shared" si="40"/>
        <v>film &amp; video</v>
      </c>
      <c r="R397" s="6" t="str">
        <f t="shared" si="37"/>
        <v>documentary</v>
      </c>
      <c r="S397" s="13">
        <f t="shared" si="41"/>
        <v>40990.909259259257</v>
      </c>
      <c r="T397" s="13">
        <f t="shared" si="42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7">
        <f t="shared" si="38"/>
        <v>1.0666666666666667</v>
      </c>
      <c r="P398" s="5">
        <f t="shared" si="39"/>
        <v>81.632653061224488</v>
      </c>
      <c r="Q398" t="str">
        <f t="shared" si="40"/>
        <v>film &amp; video</v>
      </c>
      <c r="R398" s="6" t="str">
        <f t="shared" si="37"/>
        <v>documentary</v>
      </c>
      <c r="S398" s="13">
        <f t="shared" si="41"/>
        <v>41082.564884259256</v>
      </c>
      <c r="T398" s="13">
        <f t="shared" si="42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7">
        <f t="shared" si="38"/>
        <v>1.0390027322404372</v>
      </c>
      <c r="P399" s="5">
        <f t="shared" si="39"/>
        <v>56.460043668122275</v>
      </c>
      <c r="Q399" t="str">
        <f t="shared" si="40"/>
        <v>film &amp; video</v>
      </c>
      <c r="R399" s="6" t="str">
        <f t="shared" si="37"/>
        <v>documentary</v>
      </c>
      <c r="S399" s="13">
        <f t="shared" si="41"/>
        <v>40379.776435185187</v>
      </c>
      <c r="T399" s="13">
        <f t="shared" si="42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7">
        <f t="shared" si="38"/>
        <v>1.2516</v>
      </c>
      <c r="P400" s="5">
        <f t="shared" si="39"/>
        <v>140.1044776119403</v>
      </c>
      <c r="Q400" t="str">
        <f t="shared" si="40"/>
        <v>film &amp; video</v>
      </c>
      <c r="R400" s="6" t="str">
        <f t="shared" si="37"/>
        <v>documentary</v>
      </c>
      <c r="S400" s="13">
        <f t="shared" si="41"/>
        <v>42078.793124999997</v>
      </c>
      <c r="T400" s="13">
        <f t="shared" si="42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7">
        <f t="shared" si="38"/>
        <v>1.0680499999999999</v>
      </c>
      <c r="P401" s="5">
        <f t="shared" si="39"/>
        <v>224.85263157894738</v>
      </c>
      <c r="Q401" t="str">
        <f t="shared" si="40"/>
        <v>film &amp; video</v>
      </c>
      <c r="R401" s="6" t="str">
        <f t="shared" si="37"/>
        <v>documentary</v>
      </c>
      <c r="S401" s="13">
        <f t="shared" si="41"/>
        <v>42687.875775462962</v>
      </c>
      <c r="T401" s="13">
        <f t="shared" si="42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7">
        <f t="shared" si="38"/>
        <v>1.1230249999999999</v>
      </c>
      <c r="P402" s="5">
        <f t="shared" si="39"/>
        <v>181.13306451612902</v>
      </c>
      <c r="Q402" t="str">
        <f t="shared" si="40"/>
        <v>film &amp; video</v>
      </c>
      <c r="R402" s="6" t="str">
        <f t="shared" si="37"/>
        <v>documentary</v>
      </c>
      <c r="S402" s="13">
        <f t="shared" si="41"/>
        <v>41745.635960648149</v>
      </c>
      <c r="T402" s="13">
        <f t="shared" si="42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7">
        <f t="shared" si="38"/>
        <v>1.0381199999999999</v>
      </c>
      <c r="P403" s="5">
        <f t="shared" si="39"/>
        <v>711.04109589041093</v>
      </c>
      <c r="Q403" t="str">
        <f t="shared" si="40"/>
        <v>film &amp; video</v>
      </c>
      <c r="R403" s="6" t="str">
        <f t="shared" si="37"/>
        <v>documentary</v>
      </c>
      <c r="S403" s="13">
        <f t="shared" si="41"/>
        <v>40732.842245370368</v>
      </c>
      <c r="T403" s="13">
        <f t="shared" si="42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7">
        <f t="shared" si="38"/>
        <v>1.4165000000000001</v>
      </c>
      <c r="P404" s="5">
        <f t="shared" si="39"/>
        <v>65.883720930232556</v>
      </c>
      <c r="Q404" t="str">
        <f t="shared" si="40"/>
        <v>film &amp; video</v>
      </c>
      <c r="R404" s="6" t="str">
        <f t="shared" si="37"/>
        <v>documentary</v>
      </c>
      <c r="S404" s="13">
        <f t="shared" si="41"/>
        <v>42292.539548611108</v>
      </c>
      <c r="T404" s="13">
        <f t="shared" si="42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7">
        <f t="shared" si="38"/>
        <v>1.0526</v>
      </c>
      <c r="P405" s="5">
        <f t="shared" si="39"/>
        <v>75.185714285714283</v>
      </c>
      <c r="Q405" t="str">
        <f t="shared" si="40"/>
        <v>film &amp; video</v>
      </c>
      <c r="R405" s="6" t="str">
        <f t="shared" si="37"/>
        <v>documentary</v>
      </c>
      <c r="S405" s="13">
        <f t="shared" si="41"/>
        <v>40718.310659722221</v>
      </c>
      <c r="T405" s="13">
        <f t="shared" si="42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7">
        <f t="shared" si="38"/>
        <v>1.0309142857142857</v>
      </c>
      <c r="P406" s="5">
        <f t="shared" si="39"/>
        <v>133.14391143911439</v>
      </c>
      <c r="Q406" t="str">
        <f t="shared" si="40"/>
        <v>film &amp; video</v>
      </c>
      <c r="R406" s="6" t="str">
        <f t="shared" si="37"/>
        <v>documentary</v>
      </c>
      <c r="S406" s="13">
        <f t="shared" si="41"/>
        <v>41646.628032407411</v>
      </c>
      <c r="T406" s="13">
        <f t="shared" si="42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7">
        <f t="shared" si="38"/>
        <v>1.0765957446808512</v>
      </c>
      <c r="P407" s="5">
        <f t="shared" si="39"/>
        <v>55.2</v>
      </c>
      <c r="Q407" t="str">
        <f t="shared" si="40"/>
        <v>film &amp; video</v>
      </c>
      <c r="R407" s="6" t="str">
        <f t="shared" si="37"/>
        <v>documentary</v>
      </c>
      <c r="S407" s="13">
        <f t="shared" si="41"/>
        <v>41674.08494212963</v>
      </c>
      <c r="T407" s="13">
        <f t="shared" si="42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7">
        <f t="shared" si="38"/>
        <v>1.0770464285714285</v>
      </c>
      <c r="P408" s="5">
        <f t="shared" si="39"/>
        <v>86.163714285714292</v>
      </c>
      <c r="Q408" t="str">
        <f t="shared" si="40"/>
        <v>film &amp; video</v>
      </c>
      <c r="R408" s="6" t="str">
        <f t="shared" si="37"/>
        <v>documentary</v>
      </c>
      <c r="S408" s="13">
        <f t="shared" si="41"/>
        <v>40638.162465277775</v>
      </c>
      <c r="T408" s="13">
        <f t="shared" si="42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7">
        <f t="shared" si="38"/>
        <v>1.0155000000000001</v>
      </c>
      <c r="P409" s="5">
        <f t="shared" si="39"/>
        <v>92.318181818181813</v>
      </c>
      <c r="Q409" t="str">
        <f t="shared" si="40"/>
        <v>film &amp; video</v>
      </c>
      <c r="R409" s="6" t="str">
        <f t="shared" si="37"/>
        <v>documentary</v>
      </c>
      <c r="S409" s="13">
        <f t="shared" si="41"/>
        <v>40806.870949074073</v>
      </c>
      <c r="T409" s="13">
        <f t="shared" si="42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7">
        <f t="shared" si="38"/>
        <v>1.0143766666666667</v>
      </c>
      <c r="P410" s="5">
        <f t="shared" si="39"/>
        <v>160.16473684210527</v>
      </c>
      <c r="Q410" t="str">
        <f t="shared" si="40"/>
        <v>film &amp; video</v>
      </c>
      <c r="R410" s="6" t="str">
        <f t="shared" si="37"/>
        <v>documentary</v>
      </c>
      <c r="S410" s="13">
        <f t="shared" si="41"/>
        <v>41543.735995370371</v>
      </c>
      <c r="T410" s="13">
        <f t="shared" si="42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7">
        <f t="shared" si="38"/>
        <v>1.3680000000000001</v>
      </c>
      <c r="P411" s="5">
        <f t="shared" si="39"/>
        <v>45.6</v>
      </c>
      <c r="Q411" t="str">
        <f t="shared" si="40"/>
        <v>film &amp; video</v>
      </c>
      <c r="R411" s="6" t="str">
        <f t="shared" si="37"/>
        <v>documentary</v>
      </c>
      <c r="S411" s="13">
        <f t="shared" si="41"/>
        <v>42543.862777777773</v>
      </c>
      <c r="T411" s="13">
        <f t="shared" si="42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7">
        <f t="shared" si="38"/>
        <v>1.2829999999999999</v>
      </c>
      <c r="P412" s="5">
        <f t="shared" si="39"/>
        <v>183.28571428571428</v>
      </c>
      <c r="Q412" t="str">
        <f t="shared" si="40"/>
        <v>film &amp; video</v>
      </c>
      <c r="R412" s="6" t="str">
        <f t="shared" si="37"/>
        <v>documentary</v>
      </c>
      <c r="S412" s="13">
        <f t="shared" si="41"/>
        <v>42113.981446759266</v>
      </c>
      <c r="T412" s="13">
        <f t="shared" si="42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7">
        <f t="shared" si="38"/>
        <v>1.0105</v>
      </c>
      <c r="P413" s="5">
        <f t="shared" si="39"/>
        <v>125.78838174273859</v>
      </c>
      <c r="Q413" t="str">
        <f t="shared" si="40"/>
        <v>film &amp; video</v>
      </c>
      <c r="R413" s="6" t="str">
        <f t="shared" si="37"/>
        <v>documentary</v>
      </c>
      <c r="S413" s="13">
        <f t="shared" si="41"/>
        <v>41598.17597222222</v>
      </c>
      <c r="T413" s="13">
        <f t="shared" si="42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7">
        <f t="shared" si="38"/>
        <v>1.2684</v>
      </c>
      <c r="P414" s="5">
        <f t="shared" si="39"/>
        <v>57.654545454545456</v>
      </c>
      <c r="Q414" t="str">
        <f t="shared" si="40"/>
        <v>film &amp; video</v>
      </c>
      <c r="R414" s="6" t="str">
        <f t="shared" si="37"/>
        <v>documentary</v>
      </c>
      <c r="S414" s="13">
        <f t="shared" si="41"/>
        <v>41099.742800925924</v>
      </c>
      <c r="T414" s="13">
        <f t="shared" si="42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7">
        <f t="shared" si="38"/>
        <v>1.0508593749999999</v>
      </c>
      <c r="P415" s="5">
        <f t="shared" si="39"/>
        <v>78.660818713450297</v>
      </c>
      <c r="Q415" t="str">
        <f t="shared" si="40"/>
        <v>film &amp; video</v>
      </c>
      <c r="R415" s="6" t="str">
        <f t="shared" si="37"/>
        <v>documentary</v>
      </c>
      <c r="S415" s="13">
        <f t="shared" si="41"/>
        <v>41079.877442129626</v>
      </c>
      <c r="T415" s="13">
        <f t="shared" si="42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7">
        <f t="shared" si="38"/>
        <v>1.0285405405405406</v>
      </c>
      <c r="P416" s="5">
        <f t="shared" si="39"/>
        <v>91.480769230769226</v>
      </c>
      <c r="Q416" t="str">
        <f t="shared" si="40"/>
        <v>film &amp; video</v>
      </c>
      <c r="R416" s="6" t="str">
        <f t="shared" si="37"/>
        <v>documentary</v>
      </c>
      <c r="S416" s="13">
        <f t="shared" si="41"/>
        <v>41529.063252314816</v>
      </c>
      <c r="T416" s="13">
        <f t="shared" si="42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7">
        <f t="shared" si="38"/>
        <v>1.0214714285714286</v>
      </c>
      <c r="P417" s="5">
        <f t="shared" si="39"/>
        <v>68.09809523809524</v>
      </c>
      <c r="Q417" t="str">
        <f t="shared" si="40"/>
        <v>film &amp; video</v>
      </c>
      <c r="R417" s="6" t="str">
        <f t="shared" si="37"/>
        <v>documentary</v>
      </c>
      <c r="S417" s="13">
        <f t="shared" si="41"/>
        <v>41904.851875</v>
      </c>
      <c r="T417" s="13">
        <f t="shared" si="42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7">
        <f t="shared" si="38"/>
        <v>1.2021700000000002</v>
      </c>
      <c r="P418" s="5">
        <f t="shared" si="39"/>
        <v>48.086800000000004</v>
      </c>
      <c r="Q418" t="str">
        <f t="shared" si="40"/>
        <v>film &amp; video</v>
      </c>
      <c r="R418" s="6" t="str">
        <f t="shared" si="37"/>
        <v>documentary</v>
      </c>
      <c r="S418" s="13">
        <f t="shared" si="41"/>
        <v>41648.396192129629</v>
      </c>
      <c r="T418" s="13">
        <f t="shared" si="42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7">
        <f t="shared" si="38"/>
        <v>1.0024761904761905</v>
      </c>
      <c r="P419" s="5">
        <f t="shared" si="39"/>
        <v>202.42307692307693</v>
      </c>
      <c r="Q419" t="str">
        <f t="shared" si="40"/>
        <v>film &amp; video</v>
      </c>
      <c r="R419" s="6" t="str">
        <f t="shared" si="37"/>
        <v>documentary</v>
      </c>
      <c r="S419" s="13">
        <f t="shared" si="41"/>
        <v>41360.970601851855</v>
      </c>
      <c r="T419" s="13">
        <f t="shared" si="42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7">
        <f t="shared" si="38"/>
        <v>1.0063392857142857</v>
      </c>
      <c r="P420" s="5">
        <f t="shared" si="39"/>
        <v>216.75</v>
      </c>
      <c r="Q420" t="str">
        <f t="shared" si="40"/>
        <v>film &amp; video</v>
      </c>
      <c r="R420" s="6" t="str">
        <f t="shared" si="37"/>
        <v>documentary</v>
      </c>
      <c r="S420" s="13">
        <f t="shared" si="41"/>
        <v>42178.282372685186</v>
      </c>
      <c r="T420" s="13">
        <f t="shared" si="42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7">
        <f t="shared" si="38"/>
        <v>1.004375</v>
      </c>
      <c r="P421" s="5">
        <f t="shared" si="39"/>
        <v>110.06849315068493</v>
      </c>
      <c r="Q421" t="str">
        <f t="shared" si="40"/>
        <v>film &amp; video</v>
      </c>
      <c r="R421" s="6" t="str">
        <f t="shared" si="37"/>
        <v>documentary</v>
      </c>
      <c r="S421" s="13">
        <f t="shared" si="41"/>
        <v>41394.842442129629</v>
      </c>
      <c r="T421" s="13">
        <f t="shared" si="42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7">
        <f t="shared" si="38"/>
        <v>4.3939393939393936E-3</v>
      </c>
      <c r="P422" s="5">
        <f t="shared" si="39"/>
        <v>4.833333333333333</v>
      </c>
      <c r="Q422" t="str">
        <f t="shared" si="40"/>
        <v>film &amp; video</v>
      </c>
      <c r="R422" s="6" t="str">
        <f>RIGHT(N422,9)</f>
        <v>animation</v>
      </c>
      <c r="S422" s="13">
        <f t="shared" si="41"/>
        <v>41682.23646990741</v>
      </c>
      <c r="T422" s="13">
        <f t="shared" si="42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7">
        <f t="shared" si="38"/>
        <v>2.0066666666666667E-2</v>
      </c>
      <c r="P423" s="5">
        <f t="shared" si="39"/>
        <v>50.166666666666664</v>
      </c>
      <c r="Q423" t="str">
        <f t="shared" si="40"/>
        <v>film &amp; video</v>
      </c>
      <c r="R423" s="6" t="str">
        <f t="shared" ref="R423:R486" si="43">RIGHT(N423,9)</f>
        <v>animation</v>
      </c>
      <c r="S423" s="13">
        <f t="shared" si="41"/>
        <v>42177.491388888884</v>
      </c>
      <c r="T423" s="13">
        <f t="shared" si="42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7">
        <f t="shared" si="38"/>
        <v>1.0749999999999999E-2</v>
      </c>
      <c r="P424" s="5">
        <f t="shared" si="39"/>
        <v>35.833333333333336</v>
      </c>
      <c r="Q424" t="str">
        <f t="shared" si="40"/>
        <v>film &amp; video</v>
      </c>
      <c r="R424" s="6" t="str">
        <f t="shared" si="43"/>
        <v>animation</v>
      </c>
      <c r="S424" s="13">
        <f t="shared" si="41"/>
        <v>41863.260381944441</v>
      </c>
      <c r="T424" s="13">
        <f t="shared" si="42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7">
        <f t="shared" si="38"/>
        <v>7.6499999999999997E-3</v>
      </c>
      <c r="P425" s="5">
        <f t="shared" si="39"/>
        <v>11.76923076923077</v>
      </c>
      <c r="Q425" t="str">
        <f t="shared" si="40"/>
        <v>film &amp; video</v>
      </c>
      <c r="R425" s="6" t="str">
        <f t="shared" si="43"/>
        <v>animation</v>
      </c>
      <c r="S425" s="13">
        <f t="shared" si="41"/>
        <v>41400.92627314815</v>
      </c>
      <c r="T425" s="13">
        <f t="shared" si="42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7">
        <f t="shared" si="38"/>
        <v>6.7966666666666675E-2</v>
      </c>
      <c r="P426" s="5">
        <f t="shared" si="39"/>
        <v>40.78</v>
      </c>
      <c r="Q426" t="str">
        <f t="shared" si="40"/>
        <v>film &amp; video</v>
      </c>
      <c r="R426" s="6" t="str">
        <f t="shared" si="43"/>
        <v>animation</v>
      </c>
      <c r="S426" s="13">
        <f t="shared" si="41"/>
        <v>40934.376145833332</v>
      </c>
      <c r="T426" s="13">
        <f t="shared" si="42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7">
        <f t="shared" si="38"/>
        <v>1.2E-4</v>
      </c>
      <c r="P427" s="5">
        <f t="shared" si="39"/>
        <v>3</v>
      </c>
      <c r="Q427" t="str">
        <f t="shared" si="40"/>
        <v>film &amp; video</v>
      </c>
      <c r="R427" s="6" t="str">
        <f t="shared" si="43"/>
        <v>animation</v>
      </c>
      <c r="S427" s="13">
        <f t="shared" si="41"/>
        <v>42275.861157407402</v>
      </c>
      <c r="T427" s="13">
        <f t="shared" si="42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7">
        <f t="shared" si="38"/>
        <v>1.3299999999999999E-2</v>
      </c>
      <c r="P428" s="5">
        <f t="shared" si="39"/>
        <v>16.625</v>
      </c>
      <c r="Q428" t="str">
        <f t="shared" si="40"/>
        <v>film &amp; video</v>
      </c>
      <c r="R428" s="6" t="str">
        <f t="shared" si="43"/>
        <v>animation</v>
      </c>
      <c r="S428" s="13">
        <f t="shared" si="41"/>
        <v>42400.711967592593</v>
      </c>
      <c r="T428" s="13">
        <f t="shared" si="42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7">
        <f t="shared" si="38"/>
        <v>0</v>
      </c>
      <c r="P429" s="5" t="e">
        <f t="shared" si="39"/>
        <v>#DIV/0!</v>
      </c>
      <c r="Q429" t="str">
        <f t="shared" si="40"/>
        <v>film &amp; video</v>
      </c>
      <c r="R429" s="6" t="str">
        <f t="shared" si="43"/>
        <v>animation</v>
      </c>
      <c r="S429" s="13">
        <f t="shared" si="41"/>
        <v>42285.909027777772</v>
      </c>
      <c r="T429" s="13">
        <f t="shared" si="42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7">
        <f t="shared" si="38"/>
        <v>5.6333333333333332E-2</v>
      </c>
      <c r="P430" s="5">
        <f t="shared" si="39"/>
        <v>52</v>
      </c>
      <c r="Q430" t="str">
        <f t="shared" si="40"/>
        <v>film &amp; video</v>
      </c>
      <c r="R430" s="6" t="str">
        <f t="shared" si="43"/>
        <v>animation</v>
      </c>
      <c r="S430" s="13">
        <f t="shared" si="41"/>
        <v>41778.766724537039</v>
      </c>
      <c r="T430" s="13">
        <f t="shared" si="42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7">
        <f t="shared" si="38"/>
        <v>0</v>
      </c>
      <c r="P431" s="5" t="e">
        <f t="shared" si="39"/>
        <v>#DIV/0!</v>
      </c>
      <c r="Q431" t="str">
        <f t="shared" si="40"/>
        <v>film &amp; video</v>
      </c>
      <c r="R431" s="6" t="str">
        <f t="shared" si="43"/>
        <v>animation</v>
      </c>
      <c r="S431" s="13">
        <f t="shared" si="41"/>
        <v>40070.901412037041</v>
      </c>
      <c r="T431" s="13">
        <f t="shared" si="42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7">
        <f t="shared" si="38"/>
        <v>2.4E-2</v>
      </c>
      <c r="P432" s="5">
        <f t="shared" si="39"/>
        <v>4.8</v>
      </c>
      <c r="Q432" t="str">
        <f t="shared" si="40"/>
        <v>film &amp; video</v>
      </c>
      <c r="R432" s="6" t="str">
        <f t="shared" si="43"/>
        <v>animation</v>
      </c>
      <c r="S432" s="13">
        <f t="shared" si="41"/>
        <v>41513.107256944444</v>
      </c>
      <c r="T432" s="13">
        <f t="shared" si="42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7">
        <f t="shared" si="38"/>
        <v>0.13833333333333334</v>
      </c>
      <c r="P433" s="5">
        <f t="shared" si="39"/>
        <v>51.875</v>
      </c>
      <c r="Q433" t="str">
        <f t="shared" si="40"/>
        <v>film &amp; video</v>
      </c>
      <c r="R433" s="6" t="str">
        <f t="shared" si="43"/>
        <v>animation</v>
      </c>
      <c r="S433" s="13">
        <f t="shared" si="41"/>
        <v>42526.871331018512</v>
      </c>
      <c r="T433" s="13">
        <f t="shared" si="42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7">
        <f t="shared" si="38"/>
        <v>9.5000000000000001E-2</v>
      </c>
      <c r="P434" s="5">
        <f t="shared" si="39"/>
        <v>71.25</v>
      </c>
      <c r="Q434" t="str">
        <f t="shared" si="40"/>
        <v>film &amp; video</v>
      </c>
      <c r="R434" s="6" t="str">
        <f t="shared" si="43"/>
        <v>animation</v>
      </c>
      <c r="S434" s="13">
        <f t="shared" si="41"/>
        <v>42238.726631944446</v>
      </c>
      <c r="T434" s="13">
        <f t="shared" si="42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7">
        <f t="shared" si="38"/>
        <v>0</v>
      </c>
      <c r="P435" s="5" t="e">
        <f t="shared" si="39"/>
        <v>#DIV/0!</v>
      </c>
      <c r="Q435" t="str">
        <f t="shared" si="40"/>
        <v>film &amp; video</v>
      </c>
      <c r="R435" s="6" t="str">
        <f t="shared" si="43"/>
        <v>animation</v>
      </c>
      <c r="S435" s="13">
        <f t="shared" si="41"/>
        <v>42228.629884259266</v>
      </c>
      <c r="T435" s="13">
        <f t="shared" si="42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7">
        <f t="shared" si="38"/>
        <v>0.05</v>
      </c>
      <c r="P436" s="5">
        <f t="shared" si="39"/>
        <v>62.5</v>
      </c>
      <c r="Q436" t="str">
        <f t="shared" si="40"/>
        <v>film &amp; video</v>
      </c>
      <c r="R436" s="6" t="str">
        <f t="shared" si="43"/>
        <v>animation</v>
      </c>
      <c r="S436" s="13">
        <f t="shared" si="41"/>
        <v>41576.834513888891</v>
      </c>
      <c r="T436" s="13">
        <f t="shared" si="42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7">
        <f t="shared" si="38"/>
        <v>2.7272727272727273E-5</v>
      </c>
      <c r="P437" s="5">
        <f t="shared" si="39"/>
        <v>1</v>
      </c>
      <c r="Q437" t="str">
        <f t="shared" si="40"/>
        <v>film &amp; video</v>
      </c>
      <c r="R437" s="6" t="str">
        <f t="shared" si="43"/>
        <v>animation</v>
      </c>
      <c r="S437" s="13">
        <f t="shared" si="41"/>
        <v>41500.747453703705</v>
      </c>
      <c r="T437" s="13">
        <f t="shared" si="42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7">
        <f t="shared" si="38"/>
        <v>0</v>
      </c>
      <c r="P438" s="5" t="e">
        <f t="shared" si="39"/>
        <v>#DIV/0!</v>
      </c>
      <c r="Q438" t="str">
        <f t="shared" si="40"/>
        <v>film &amp; video</v>
      </c>
      <c r="R438" s="6" t="str">
        <f t="shared" si="43"/>
        <v>animation</v>
      </c>
      <c r="S438" s="13">
        <f t="shared" si="41"/>
        <v>41456.36241898148</v>
      </c>
      <c r="T438" s="13">
        <f t="shared" si="42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7">
        <f t="shared" si="38"/>
        <v>0</v>
      </c>
      <c r="P439" s="5" t="e">
        <f t="shared" si="39"/>
        <v>#DIV/0!</v>
      </c>
      <c r="Q439" t="str">
        <f t="shared" si="40"/>
        <v>film &amp; video</v>
      </c>
      <c r="R439" s="6" t="str">
        <f t="shared" si="43"/>
        <v>animation</v>
      </c>
      <c r="S439" s="13">
        <f t="shared" si="41"/>
        <v>42591.31858796296</v>
      </c>
      <c r="T439" s="13">
        <f t="shared" si="42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7">
        <f t="shared" si="38"/>
        <v>9.3799999999999994E-2</v>
      </c>
      <c r="P440" s="5">
        <f t="shared" si="39"/>
        <v>170.54545454545453</v>
      </c>
      <c r="Q440" t="str">
        <f t="shared" si="40"/>
        <v>film &amp; video</v>
      </c>
      <c r="R440" s="6" t="str">
        <f t="shared" si="43"/>
        <v>animation</v>
      </c>
      <c r="S440" s="13">
        <f t="shared" si="41"/>
        <v>42296.261087962965</v>
      </c>
      <c r="T440" s="13">
        <f t="shared" si="42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7">
        <f t="shared" si="38"/>
        <v>0</v>
      </c>
      <c r="P441" s="5" t="e">
        <f t="shared" si="39"/>
        <v>#DIV/0!</v>
      </c>
      <c r="Q441" t="str">
        <f t="shared" si="40"/>
        <v>film &amp; video</v>
      </c>
      <c r="R441" s="6" t="str">
        <f t="shared" si="43"/>
        <v>animation</v>
      </c>
      <c r="S441" s="13">
        <f t="shared" si="41"/>
        <v>41919.761782407404</v>
      </c>
      <c r="T441" s="13">
        <f t="shared" si="42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7">
        <f t="shared" si="38"/>
        <v>1E-3</v>
      </c>
      <c r="P442" s="5">
        <f t="shared" si="39"/>
        <v>5</v>
      </c>
      <c r="Q442" t="str">
        <f t="shared" si="40"/>
        <v>film &amp; video</v>
      </c>
      <c r="R442" s="6" t="str">
        <f t="shared" si="43"/>
        <v>animation</v>
      </c>
      <c r="S442" s="13">
        <f t="shared" si="41"/>
        <v>42423.985567129625</v>
      </c>
      <c r="T442" s="13">
        <f t="shared" si="42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7">
        <f t="shared" si="38"/>
        <v>0</v>
      </c>
      <c r="P443" s="5" t="e">
        <f t="shared" si="39"/>
        <v>#DIV/0!</v>
      </c>
      <c r="Q443" t="str">
        <f t="shared" si="40"/>
        <v>film &amp; video</v>
      </c>
      <c r="R443" s="6" t="str">
        <f t="shared" si="43"/>
        <v>animation</v>
      </c>
      <c r="S443" s="13">
        <f t="shared" si="41"/>
        <v>41550.793935185182</v>
      </c>
      <c r="T443" s="13">
        <f t="shared" si="42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7">
        <f t="shared" si="38"/>
        <v>0.39358823529411763</v>
      </c>
      <c r="P444" s="5">
        <f t="shared" si="39"/>
        <v>393.58823529411762</v>
      </c>
      <c r="Q444" t="str">
        <f t="shared" si="40"/>
        <v>film &amp; video</v>
      </c>
      <c r="R444" s="6" t="str">
        <f t="shared" si="43"/>
        <v>animation</v>
      </c>
      <c r="S444" s="13">
        <f t="shared" si="41"/>
        <v>42024.888692129629</v>
      </c>
      <c r="T444" s="13">
        <f t="shared" si="42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7">
        <f t="shared" si="38"/>
        <v>1E-3</v>
      </c>
      <c r="P445" s="5">
        <f t="shared" si="39"/>
        <v>5</v>
      </c>
      <c r="Q445" t="str">
        <f t="shared" si="40"/>
        <v>film &amp; video</v>
      </c>
      <c r="R445" s="6" t="str">
        <f t="shared" si="43"/>
        <v>animation</v>
      </c>
      <c r="S445" s="13">
        <f t="shared" si="41"/>
        <v>41650.015057870369</v>
      </c>
      <c r="T445" s="13">
        <f t="shared" si="42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7">
        <f t="shared" si="38"/>
        <v>0.05</v>
      </c>
      <c r="P446" s="5">
        <f t="shared" si="39"/>
        <v>50</v>
      </c>
      <c r="Q446" t="str">
        <f t="shared" si="40"/>
        <v>film &amp; video</v>
      </c>
      <c r="R446" s="6" t="str">
        <f t="shared" si="43"/>
        <v>animation</v>
      </c>
      <c r="S446" s="13">
        <f t="shared" si="41"/>
        <v>40894.906956018516</v>
      </c>
      <c r="T446" s="13">
        <f t="shared" si="42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7">
        <f t="shared" si="38"/>
        <v>3.3333333333333335E-5</v>
      </c>
      <c r="P447" s="5">
        <f t="shared" si="39"/>
        <v>1</v>
      </c>
      <c r="Q447" t="str">
        <f t="shared" si="40"/>
        <v>film &amp; video</v>
      </c>
      <c r="R447" s="6" t="str">
        <f t="shared" si="43"/>
        <v>animation</v>
      </c>
      <c r="S447" s="13">
        <f t="shared" si="41"/>
        <v>42130.335358796292</v>
      </c>
      <c r="T447" s="13">
        <f t="shared" si="42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7">
        <f t="shared" si="38"/>
        <v>7.2952380952380949E-2</v>
      </c>
      <c r="P448" s="5">
        <f t="shared" si="39"/>
        <v>47.875</v>
      </c>
      <c r="Q448" t="str">
        <f t="shared" si="40"/>
        <v>film &amp; video</v>
      </c>
      <c r="R448" s="6" t="str">
        <f t="shared" si="43"/>
        <v>animation</v>
      </c>
      <c r="S448" s="13">
        <f t="shared" si="41"/>
        <v>42037.083564814813</v>
      </c>
      <c r="T448" s="13">
        <f t="shared" si="42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7">
        <f t="shared" si="38"/>
        <v>1.6666666666666666E-4</v>
      </c>
      <c r="P449" s="5">
        <f t="shared" si="39"/>
        <v>5</v>
      </c>
      <c r="Q449" t="str">
        <f t="shared" si="40"/>
        <v>film &amp; video</v>
      </c>
      <c r="R449" s="6" t="str">
        <f t="shared" si="43"/>
        <v>animation</v>
      </c>
      <c r="S449" s="13">
        <f t="shared" si="41"/>
        <v>41331.555127314816</v>
      </c>
      <c r="T449" s="13">
        <f t="shared" si="42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7">
        <f t="shared" si="38"/>
        <v>3.2804E-2</v>
      </c>
      <c r="P450" s="5">
        <f t="shared" si="39"/>
        <v>20.502500000000001</v>
      </c>
      <c r="Q450" t="str">
        <f t="shared" si="40"/>
        <v>film &amp; video</v>
      </c>
      <c r="R450" s="6" t="str">
        <f t="shared" si="43"/>
        <v>animation</v>
      </c>
      <c r="S450" s="13">
        <f t="shared" si="41"/>
        <v>41753.758043981477</v>
      </c>
      <c r="T450" s="13">
        <f t="shared" si="42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7">
        <f t="shared" ref="O451:O514" si="44">E451/D451</f>
        <v>2.2499999999999999E-2</v>
      </c>
      <c r="P451" s="5">
        <f t="shared" ref="P451:P514" si="45">AVERAGE(E451/L451)</f>
        <v>9</v>
      </c>
      <c r="Q451" t="str">
        <f t="shared" ref="Q451:Q514" si="46">LEFT(N451, SEARCH("/",N451,1)-1)</f>
        <v>film &amp; video</v>
      </c>
      <c r="R451" s="6" t="str">
        <f t="shared" si="43"/>
        <v>animation</v>
      </c>
      <c r="S451" s="13">
        <f t="shared" ref="S451:S514" si="47">(((J451/60)/60)/24)+DATE(1970,1,1)</f>
        <v>41534.568113425928</v>
      </c>
      <c r="T451" s="13">
        <f t="shared" ref="T451:T514" si="48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7">
        <f t="shared" si="44"/>
        <v>7.92E-3</v>
      </c>
      <c r="P452" s="5">
        <f t="shared" si="45"/>
        <v>56.571428571428569</v>
      </c>
      <c r="Q452" t="str">
        <f t="shared" si="46"/>
        <v>film &amp; video</v>
      </c>
      <c r="R452" s="6" t="str">
        <f t="shared" si="43"/>
        <v>animation</v>
      </c>
      <c r="S452" s="13">
        <f t="shared" si="47"/>
        <v>41654.946759259255</v>
      </c>
      <c r="T452" s="13">
        <f t="shared" si="48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7">
        <f t="shared" si="44"/>
        <v>0</v>
      </c>
      <c r="P453" s="5" t="e">
        <f t="shared" si="45"/>
        <v>#DIV/0!</v>
      </c>
      <c r="Q453" t="str">
        <f t="shared" si="46"/>
        <v>film &amp; video</v>
      </c>
      <c r="R453" s="6" t="str">
        <f t="shared" si="43"/>
        <v>animation</v>
      </c>
      <c r="S453" s="13">
        <f t="shared" si="47"/>
        <v>41634.715173611112</v>
      </c>
      <c r="T453" s="13">
        <f t="shared" si="48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7">
        <f t="shared" si="44"/>
        <v>0.64</v>
      </c>
      <c r="P454" s="5">
        <f t="shared" si="45"/>
        <v>40</v>
      </c>
      <c r="Q454" t="str">
        <f t="shared" si="46"/>
        <v>film &amp; video</v>
      </c>
      <c r="R454" s="6" t="str">
        <f t="shared" si="43"/>
        <v>animation</v>
      </c>
      <c r="S454" s="13">
        <f t="shared" si="47"/>
        <v>42107.703877314809</v>
      </c>
      <c r="T454" s="13">
        <f t="shared" si="48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7">
        <f t="shared" si="44"/>
        <v>2.740447957839262E-4</v>
      </c>
      <c r="P455" s="5">
        <f t="shared" si="45"/>
        <v>13</v>
      </c>
      <c r="Q455" t="str">
        <f t="shared" si="46"/>
        <v>film &amp; video</v>
      </c>
      <c r="R455" s="6" t="str">
        <f t="shared" si="43"/>
        <v>animation</v>
      </c>
      <c r="S455" s="13">
        <f t="shared" si="47"/>
        <v>42038.824988425928</v>
      </c>
      <c r="T455" s="13">
        <f t="shared" si="48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7">
        <f t="shared" si="44"/>
        <v>8.2000000000000007E-3</v>
      </c>
      <c r="P456" s="5">
        <f t="shared" si="45"/>
        <v>16.399999999999999</v>
      </c>
      <c r="Q456" t="str">
        <f t="shared" si="46"/>
        <v>film &amp; video</v>
      </c>
      <c r="R456" s="6" t="str">
        <f t="shared" si="43"/>
        <v>animation</v>
      </c>
      <c r="S456" s="13">
        <f t="shared" si="47"/>
        <v>41938.717256944445</v>
      </c>
      <c r="T456" s="13">
        <f t="shared" si="48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7">
        <f t="shared" si="44"/>
        <v>6.9230769230769226E-4</v>
      </c>
      <c r="P457" s="5">
        <f t="shared" si="45"/>
        <v>22.5</v>
      </c>
      <c r="Q457" t="str">
        <f t="shared" si="46"/>
        <v>film &amp; video</v>
      </c>
      <c r="R457" s="6" t="str">
        <f t="shared" si="43"/>
        <v>animation</v>
      </c>
      <c r="S457" s="13">
        <f t="shared" si="47"/>
        <v>40971.002569444441</v>
      </c>
      <c r="T457" s="13">
        <f t="shared" si="48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7">
        <f t="shared" si="44"/>
        <v>6.8631863186318634E-3</v>
      </c>
      <c r="P458" s="5">
        <f t="shared" si="45"/>
        <v>20.333333333333332</v>
      </c>
      <c r="Q458" t="str">
        <f t="shared" si="46"/>
        <v>film &amp; video</v>
      </c>
      <c r="R458" s="6" t="str">
        <f t="shared" si="43"/>
        <v>animation</v>
      </c>
      <c r="S458" s="13">
        <f t="shared" si="47"/>
        <v>41547.694456018515</v>
      </c>
      <c r="T458" s="13">
        <f t="shared" si="48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7">
        <f t="shared" si="44"/>
        <v>0</v>
      </c>
      <c r="P459" s="5" t="e">
        <f t="shared" si="45"/>
        <v>#DIV/0!</v>
      </c>
      <c r="Q459" t="str">
        <f t="shared" si="46"/>
        <v>film &amp; video</v>
      </c>
      <c r="R459" s="6" t="str">
        <f t="shared" si="43"/>
        <v>animation</v>
      </c>
      <c r="S459" s="13">
        <f t="shared" si="47"/>
        <v>41837.767500000002</v>
      </c>
      <c r="T459" s="13">
        <f t="shared" si="48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7">
        <f t="shared" si="44"/>
        <v>8.2100000000000006E-2</v>
      </c>
      <c r="P460" s="5">
        <f t="shared" si="45"/>
        <v>16.755102040816325</v>
      </c>
      <c r="Q460" t="str">
        <f t="shared" si="46"/>
        <v>film &amp; video</v>
      </c>
      <c r="R460" s="6" t="str">
        <f t="shared" si="43"/>
        <v>animation</v>
      </c>
      <c r="S460" s="13">
        <f t="shared" si="47"/>
        <v>41378.69976851852</v>
      </c>
      <c r="T460" s="13">
        <f t="shared" si="48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7">
        <f t="shared" si="44"/>
        <v>6.4102564102564103E-4</v>
      </c>
      <c r="P461" s="5">
        <f t="shared" si="45"/>
        <v>25</v>
      </c>
      <c r="Q461" t="str">
        <f t="shared" si="46"/>
        <v>film &amp; video</v>
      </c>
      <c r="R461" s="6" t="str">
        <f t="shared" si="43"/>
        <v>animation</v>
      </c>
      <c r="S461" s="13">
        <f t="shared" si="47"/>
        <v>40800.6403587963</v>
      </c>
      <c r="T461" s="13">
        <f t="shared" si="48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7">
        <f t="shared" si="44"/>
        <v>2.9411764705882353E-3</v>
      </c>
      <c r="P462" s="5">
        <f t="shared" si="45"/>
        <v>12.5</v>
      </c>
      <c r="Q462" t="str">
        <f t="shared" si="46"/>
        <v>film &amp; video</v>
      </c>
      <c r="R462" s="6" t="str">
        <f t="shared" si="43"/>
        <v>animation</v>
      </c>
      <c r="S462" s="13">
        <f t="shared" si="47"/>
        <v>41759.542534722219</v>
      </c>
      <c r="T462" s="13">
        <f t="shared" si="48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7">
        <f t="shared" si="44"/>
        <v>0</v>
      </c>
      <c r="P463" s="5" t="e">
        <f t="shared" si="45"/>
        <v>#DIV/0!</v>
      </c>
      <c r="Q463" t="str">
        <f t="shared" si="46"/>
        <v>film &amp; video</v>
      </c>
      <c r="R463" s="6" t="str">
        <f t="shared" si="43"/>
        <v>animation</v>
      </c>
      <c r="S463" s="13">
        <f t="shared" si="47"/>
        <v>41407.84684027778</v>
      </c>
      <c r="T463" s="13">
        <f t="shared" si="48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7">
        <f t="shared" si="44"/>
        <v>0</v>
      </c>
      <c r="P464" s="5" t="e">
        <f t="shared" si="45"/>
        <v>#DIV/0!</v>
      </c>
      <c r="Q464" t="str">
        <f t="shared" si="46"/>
        <v>film &amp; video</v>
      </c>
      <c r="R464" s="6" t="str">
        <f t="shared" si="43"/>
        <v>animation</v>
      </c>
      <c r="S464" s="13">
        <f t="shared" si="47"/>
        <v>40705.126631944448</v>
      </c>
      <c r="T464" s="13">
        <f t="shared" si="48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7">
        <f t="shared" si="44"/>
        <v>2.2727272727272728E-2</v>
      </c>
      <c r="P465" s="5">
        <f t="shared" si="45"/>
        <v>113.63636363636364</v>
      </c>
      <c r="Q465" t="str">
        <f t="shared" si="46"/>
        <v>film &amp; video</v>
      </c>
      <c r="R465" s="6" t="str">
        <f t="shared" si="43"/>
        <v>animation</v>
      </c>
      <c r="S465" s="13">
        <f t="shared" si="47"/>
        <v>40750.710104166668</v>
      </c>
      <c r="T465" s="13">
        <f t="shared" si="48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7">
        <f t="shared" si="44"/>
        <v>9.9009900990099011E-4</v>
      </c>
      <c r="P466" s="5">
        <f t="shared" si="45"/>
        <v>1</v>
      </c>
      <c r="Q466" t="str">
        <f t="shared" si="46"/>
        <v>film &amp; video</v>
      </c>
      <c r="R466" s="6" t="str">
        <f t="shared" si="43"/>
        <v>animation</v>
      </c>
      <c r="S466" s="13">
        <f t="shared" si="47"/>
        <v>42488.848784722228</v>
      </c>
      <c r="T466" s="13">
        <f t="shared" si="48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7">
        <f t="shared" si="44"/>
        <v>0.26953125</v>
      </c>
      <c r="P467" s="5">
        <f t="shared" si="45"/>
        <v>17.25</v>
      </c>
      <c r="Q467" t="str">
        <f t="shared" si="46"/>
        <v>film &amp; video</v>
      </c>
      <c r="R467" s="6" t="str">
        <f t="shared" si="43"/>
        <v>animation</v>
      </c>
      <c r="S467" s="13">
        <f t="shared" si="47"/>
        <v>41801.120069444441</v>
      </c>
      <c r="T467" s="13">
        <f t="shared" si="48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7">
        <f t="shared" si="44"/>
        <v>7.6E-3</v>
      </c>
      <c r="P468" s="5">
        <f t="shared" si="45"/>
        <v>15.2</v>
      </c>
      <c r="Q468" t="str">
        <f t="shared" si="46"/>
        <v>film &amp; video</v>
      </c>
      <c r="R468" s="6" t="str">
        <f t="shared" si="43"/>
        <v>animation</v>
      </c>
      <c r="S468" s="13">
        <f t="shared" si="47"/>
        <v>41129.942870370374</v>
      </c>
      <c r="T468" s="13">
        <f t="shared" si="48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7">
        <f t="shared" si="44"/>
        <v>0.21575</v>
      </c>
      <c r="P469" s="5">
        <f t="shared" si="45"/>
        <v>110.64102564102564</v>
      </c>
      <c r="Q469" t="str">
        <f t="shared" si="46"/>
        <v>film &amp; video</v>
      </c>
      <c r="R469" s="6" t="str">
        <f t="shared" si="43"/>
        <v>animation</v>
      </c>
      <c r="S469" s="13">
        <f t="shared" si="47"/>
        <v>41135.679791666669</v>
      </c>
      <c r="T469" s="13">
        <f t="shared" si="48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7">
        <f t="shared" si="44"/>
        <v>0</v>
      </c>
      <c r="P470" s="5" t="e">
        <f t="shared" si="45"/>
        <v>#DIV/0!</v>
      </c>
      <c r="Q470" t="str">
        <f t="shared" si="46"/>
        <v>film &amp; video</v>
      </c>
      <c r="R470" s="6" t="str">
        <f t="shared" si="43"/>
        <v>animation</v>
      </c>
      <c r="S470" s="13">
        <f t="shared" si="47"/>
        <v>41041.167627314811</v>
      </c>
      <c r="T470" s="13">
        <f t="shared" si="48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7">
        <f t="shared" si="44"/>
        <v>0</v>
      </c>
      <c r="P471" s="5" t="e">
        <f t="shared" si="45"/>
        <v>#DIV/0!</v>
      </c>
      <c r="Q471" t="str">
        <f t="shared" si="46"/>
        <v>film &amp; video</v>
      </c>
      <c r="R471" s="6" t="str">
        <f t="shared" si="43"/>
        <v>animation</v>
      </c>
      <c r="S471" s="13">
        <f t="shared" si="47"/>
        <v>41827.989861111113</v>
      </c>
      <c r="T471" s="13">
        <f t="shared" si="48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7">
        <f t="shared" si="44"/>
        <v>1.0200000000000001E-2</v>
      </c>
      <c r="P472" s="5">
        <f t="shared" si="45"/>
        <v>25.5</v>
      </c>
      <c r="Q472" t="str">
        <f t="shared" si="46"/>
        <v>film &amp; video</v>
      </c>
      <c r="R472" s="6" t="str">
        <f t="shared" si="43"/>
        <v>animation</v>
      </c>
      <c r="S472" s="13">
        <f t="shared" si="47"/>
        <v>41605.167696759258</v>
      </c>
      <c r="T472" s="13">
        <f t="shared" si="48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7">
        <f t="shared" si="44"/>
        <v>0.11892727272727273</v>
      </c>
      <c r="P473" s="5">
        <f t="shared" si="45"/>
        <v>38.476470588235294</v>
      </c>
      <c r="Q473" t="str">
        <f t="shared" si="46"/>
        <v>film &amp; video</v>
      </c>
      <c r="R473" s="6" t="str">
        <f t="shared" si="43"/>
        <v>animation</v>
      </c>
      <c r="S473" s="13">
        <f t="shared" si="47"/>
        <v>41703.721979166665</v>
      </c>
      <c r="T473" s="13">
        <f t="shared" si="48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7">
        <f t="shared" si="44"/>
        <v>0.17624999999999999</v>
      </c>
      <c r="P474" s="5">
        <f t="shared" si="45"/>
        <v>28.2</v>
      </c>
      <c r="Q474" t="str">
        <f t="shared" si="46"/>
        <v>film &amp; video</v>
      </c>
      <c r="R474" s="6" t="str">
        <f t="shared" si="43"/>
        <v>animation</v>
      </c>
      <c r="S474" s="13">
        <f t="shared" si="47"/>
        <v>41844.922662037039</v>
      </c>
      <c r="T474" s="13">
        <f t="shared" si="48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7">
        <f t="shared" si="44"/>
        <v>2.87E-2</v>
      </c>
      <c r="P475" s="5">
        <f t="shared" si="45"/>
        <v>61.5</v>
      </c>
      <c r="Q475" t="str">
        <f t="shared" si="46"/>
        <v>film &amp; video</v>
      </c>
      <c r="R475" s="6" t="str">
        <f t="shared" si="43"/>
        <v>animation</v>
      </c>
      <c r="S475" s="13">
        <f t="shared" si="47"/>
        <v>41869.698136574072</v>
      </c>
      <c r="T475" s="13">
        <f t="shared" si="48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7">
        <f t="shared" si="44"/>
        <v>3.0303030303030303E-4</v>
      </c>
      <c r="P476" s="5">
        <f t="shared" si="45"/>
        <v>1</v>
      </c>
      <c r="Q476" t="str">
        <f t="shared" si="46"/>
        <v>film &amp; video</v>
      </c>
      <c r="R476" s="6" t="str">
        <f t="shared" si="43"/>
        <v>animation</v>
      </c>
      <c r="S476" s="13">
        <f t="shared" si="47"/>
        <v>42753.329039351855</v>
      </c>
      <c r="T476" s="13">
        <f t="shared" si="48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7">
        <f t="shared" si="44"/>
        <v>0</v>
      </c>
      <c r="P477" s="5" t="e">
        <f t="shared" si="45"/>
        <v>#DIV/0!</v>
      </c>
      <c r="Q477" t="str">
        <f t="shared" si="46"/>
        <v>film &amp; video</v>
      </c>
      <c r="R477" s="6" t="str">
        <f t="shared" si="43"/>
        <v>animation</v>
      </c>
      <c r="S477" s="13">
        <f t="shared" si="47"/>
        <v>42100.086145833338</v>
      </c>
      <c r="T477" s="13">
        <f t="shared" si="48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7">
        <f t="shared" si="44"/>
        <v>2.2302681818181819E-2</v>
      </c>
      <c r="P478" s="5">
        <f t="shared" si="45"/>
        <v>39.569274193548388</v>
      </c>
      <c r="Q478" t="str">
        <f t="shared" si="46"/>
        <v>film &amp; video</v>
      </c>
      <c r="R478" s="6" t="str">
        <f t="shared" si="43"/>
        <v>animation</v>
      </c>
      <c r="S478" s="13">
        <f t="shared" si="47"/>
        <v>41757.975011574075</v>
      </c>
      <c r="T478" s="13">
        <f t="shared" si="48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7">
        <f t="shared" si="44"/>
        <v>0</v>
      </c>
      <c r="P479" s="5" t="e">
        <f t="shared" si="45"/>
        <v>#DIV/0!</v>
      </c>
      <c r="Q479" t="str">
        <f t="shared" si="46"/>
        <v>film &amp; video</v>
      </c>
      <c r="R479" s="6" t="str">
        <f t="shared" si="43"/>
        <v>animation</v>
      </c>
      <c r="S479" s="13">
        <f t="shared" si="47"/>
        <v>40987.83488425926</v>
      </c>
      <c r="T479" s="13">
        <f t="shared" si="48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7">
        <f t="shared" si="44"/>
        <v>0</v>
      </c>
      <c r="P480" s="5" t="e">
        <f t="shared" si="45"/>
        <v>#DIV/0!</v>
      </c>
      <c r="Q480" t="str">
        <f t="shared" si="46"/>
        <v>film &amp; video</v>
      </c>
      <c r="R480" s="6" t="str">
        <f t="shared" si="43"/>
        <v>animation</v>
      </c>
      <c r="S480" s="13">
        <f t="shared" si="47"/>
        <v>42065.910983796297</v>
      </c>
      <c r="T480" s="13">
        <f t="shared" si="48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7">
        <f t="shared" si="44"/>
        <v>0.3256</v>
      </c>
      <c r="P481" s="5">
        <f t="shared" si="45"/>
        <v>88.8</v>
      </c>
      <c r="Q481" t="str">
        <f t="shared" si="46"/>
        <v>film &amp; video</v>
      </c>
      <c r="R481" s="6" t="str">
        <f t="shared" si="43"/>
        <v>animation</v>
      </c>
      <c r="S481" s="13">
        <f t="shared" si="47"/>
        <v>41904.407812500001</v>
      </c>
      <c r="T481" s="13">
        <f t="shared" si="48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7">
        <f t="shared" si="44"/>
        <v>0.19409999999999999</v>
      </c>
      <c r="P482" s="5">
        <f t="shared" si="45"/>
        <v>55.457142857142856</v>
      </c>
      <c r="Q482" t="str">
        <f t="shared" si="46"/>
        <v>film &amp; video</v>
      </c>
      <c r="R482" s="6" t="str">
        <f t="shared" si="43"/>
        <v>animation</v>
      </c>
      <c r="S482" s="13">
        <f t="shared" si="47"/>
        <v>41465.500173611108</v>
      </c>
      <c r="T482" s="13">
        <f t="shared" si="48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7">
        <f t="shared" si="44"/>
        <v>6.0999999999999999E-2</v>
      </c>
      <c r="P483" s="5">
        <f t="shared" si="45"/>
        <v>87.142857142857139</v>
      </c>
      <c r="Q483" t="str">
        <f t="shared" si="46"/>
        <v>film &amp; video</v>
      </c>
      <c r="R483" s="6" t="str">
        <f t="shared" si="43"/>
        <v>animation</v>
      </c>
      <c r="S483" s="13">
        <f t="shared" si="47"/>
        <v>41162.672326388885</v>
      </c>
      <c r="T483" s="13">
        <f t="shared" si="48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7">
        <f t="shared" si="44"/>
        <v>1E-3</v>
      </c>
      <c r="P484" s="5">
        <f t="shared" si="45"/>
        <v>10</v>
      </c>
      <c r="Q484" t="str">
        <f t="shared" si="46"/>
        <v>film &amp; video</v>
      </c>
      <c r="R484" s="6" t="str">
        <f t="shared" si="43"/>
        <v>animation</v>
      </c>
      <c r="S484" s="13">
        <f t="shared" si="47"/>
        <v>42447.896875000006</v>
      </c>
      <c r="T484" s="13">
        <f t="shared" si="48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7">
        <f t="shared" si="44"/>
        <v>0.502</v>
      </c>
      <c r="P485" s="5">
        <f t="shared" si="45"/>
        <v>51.224489795918366</v>
      </c>
      <c r="Q485" t="str">
        <f t="shared" si="46"/>
        <v>film &amp; video</v>
      </c>
      <c r="R485" s="6" t="str">
        <f t="shared" si="43"/>
        <v>animation</v>
      </c>
      <c r="S485" s="13">
        <f t="shared" si="47"/>
        <v>41243.197592592594</v>
      </c>
      <c r="T485" s="13">
        <f t="shared" si="48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7">
        <f t="shared" si="44"/>
        <v>1.8625E-3</v>
      </c>
      <c r="P486" s="5">
        <f t="shared" si="45"/>
        <v>13.545454545454545</v>
      </c>
      <c r="Q486" t="str">
        <f t="shared" si="46"/>
        <v>film &amp; video</v>
      </c>
      <c r="R486" s="6" t="str">
        <f t="shared" si="43"/>
        <v>animation</v>
      </c>
      <c r="S486" s="13">
        <f t="shared" si="47"/>
        <v>42272.93949074074</v>
      </c>
      <c r="T486" s="13">
        <f t="shared" si="48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7">
        <f t="shared" si="44"/>
        <v>0.21906971229845085</v>
      </c>
      <c r="P487" s="5">
        <f t="shared" si="45"/>
        <v>66.520080000000007</v>
      </c>
      <c r="Q487" t="str">
        <f t="shared" si="46"/>
        <v>film &amp; video</v>
      </c>
      <c r="R487" s="6" t="str">
        <f t="shared" ref="R487:R521" si="49">RIGHT(N487,9)</f>
        <v>animation</v>
      </c>
      <c r="S487" s="13">
        <f t="shared" si="47"/>
        <v>41381.50577546296</v>
      </c>
      <c r="T487" s="13">
        <f t="shared" si="48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7">
        <f t="shared" si="44"/>
        <v>9.0909090909090904E-5</v>
      </c>
      <c r="P488" s="5">
        <f t="shared" si="45"/>
        <v>50</v>
      </c>
      <c r="Q488" t="str">
        <f t="shared" si="46"/>
        <v>film &amp; video</v>
      </c>
      <c r="R488" s="6" t="str">
        <f t="shared" si="49"/>
        <v>animation</v>
      </c>
      <c r="S488" s="13">
        <f t="shared" si="47"/>
        <v>41761.94258101852</v>
      </c>
      <c r="T488" s="13">
        <f t="shared" si="48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7">
        <f t="shared" si="44"/>
        <v>0</v>
      </c>
      <c r="P489" s="5" t="e">
        <f t="shared" si="45"/>
        <v>#DIV/0!</v>
      </c>
      <c r="Q489" t="str">
        <f t="shared" si="46"/>
        <v>film &amp; video</v>
      </c>
      <c r="R489" s="6" t="str">
        <f t="shared" si="49"/>
        <v>animation</v>
      </c>
      <c r="S489" s="13">
        <f t="shared" si="47"/>
        <v>42669.594837962963</v>
      </c>
      <c r="T489" s="13">
        <f t="shared" si="48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7">
        <f t="shared" si="44"/>
        <v>0</v>
      </c>
      <c r="P490" s="5" t="e">
        <f t="shared" si="45"/>
        <v>#DIV/0!</v>
      </c>
      <c r="Q490" t="str">
        <f t="shared" si="46"/>
        <v>film &amp; video</v>
      </c>
      <c r="R490" s="6" t="str">
        <f t="shared" si="49"/>
        <v>animation</v>
      </c>
      <c r="S490" s="13">
        <f t="shared" si="47"/>
        <v>42714.054398148146</v>
      </c>
      <c r="T490" s="13">
        <f t="shared" si="48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7">
        <f t="shared" si="44"/>
        <v>2.8667813379201833E-3</v>
      </c>
      <c r="P491" s="5">
        <f t="shared" si="45"/>
        <v>71.666666666666671</v>
      </c>
      <c r="Q491" t="str">
        <f t="shared" si="46"/>
        <v>film &amp; video</v>
      </c>
      <c r="R491" s="6" t="str">
        <f t="shared" si="49"/>
        <v>animation</v>
      </c>
      <c r="S491" s="13">
        <f t="shared" si="47"/>
        <v>40882.481666666667</v>
      </c>
      <c r="T491" s="13">
        <f t="shared" si="48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7">
        <f t="shared" si="44"/>
        <v>0</v>
      </c>
      <c r="P492" s="5" t="e">
        <f t="shared" si="45"/>
        <v>#DIV/0!</v>
      </c>
      <c r="Q492" t="str">
        <f t="shared" si="46"/>
        <v>film &amp; video</v>
      </c>
      <c r="R492" s="6" t="str">
        <f t="shared" si="49"/>
        <v>animation</v>
      </c>
      <c r="S492" s="13">
        <f t="shared" si="47"/>
        <v>41113.968576388892</v>
      </c>
      <c r="T492" s="13">
        <f t="shared" si="48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7">
        <f t="shared" si="44"/>
        <v>0</v>
      </c>
      <c r="P493" s="5" t="e">
        <f t="shared" si="45"/>
        <v>#DIV/0!</v>
      </c>
      <c r="Q493" t="str">
        <f t="shared" si="46"/>
        <v>film &amp; video</v>
      </c>
      <c r="R493" s="6" t="str">
        <f t="shared" si="49"/>
        <v>animation</v>
      </c>
      <c r="S493" s="13">
        <f t="shared" si="47"/>
        <v>42366.982627314821</v>
      </c>
      <c r="T493" s="13">
        <f t="shared" si="48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7">
        <f t="shared" si="44"/>
        <v>0</v>
      </c>
      <c r="P494" s="5" t="e">
        <f t="shared" si="45"/>
        <v>#DIV/0!</v>
      </c>
      <c r="Q494" t="str">
        <f t="shared" si="46"/>
        <v>film &amp; video</v>
      </c>
      <c r="R494" s="6" t="str">
        <f t="shared" si="49"/>
        <v>animation</v>
      </c>
      <c r="S494" s="13">
        <f t="shared" si="47"/>
        <v>42596.03506944445</v>
      </c>
      <c r="T494" s="13">
        <f t="shared" si="48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7">
        <f t="shared" si="44"/>
        <v>0</v>
      </c>
      <c r="P495" s="5" t="e">
        <f t="shared" si="45"/>
        <v>#DIV/0!</v>
      </c>
      <c r="Q495" t="str">
        <f t="shared" si="46"/>
        <v>film &amp; video</v>
      </c>
      <c r="R495" s="6" t="str">
        <f t="shared" si="49"/>
        <v>animation</v>
      </c>
      <c r="S495" s="13">
        <f t="shared" si="47"/>
        <v>42114.726134259254</v>
      </c>
      <c r="T495" s="13">
        <f t="shared" si="48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7">
        <f t="shared" si="44"/>
        <v>1.5499999999999999E-3</v>
      </c>
      <c r="P496" s="5">
        <f t="shared" si="45"/>
        <v>10.333333333333334</v>
      </c>
      <c r="Q496" t="str">
        <f t="shared" si="46"/>
        <v>film &amp; video</v>
      </c>
      <c r="R496" s="6" t="str">
        <f t="shared" si="49"/>
        <v>animation</v>
      </c>
      <c r="S496" s="13">
        <f t="shared" si="47"/>
        <v>41799.830613425926</v>
      </c>
      <c r="T496" s="13">
        <f t="shared" si="48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7">
        <f t="shared" si="44"/>
        <v>0</v>
      </c>
      <c r="P497" s="5" t="e">
        <f t="shared" si="45"/>
        <v>#DIV/0!</v>
      </c>
      <c r="Q497" t="str">
        <f t="shared" si="46"/>
        <v>film &amp; video</v>
      </c>
      <c r="R497" s="6" t="str">
        <f t="shared" si="49"/>
        <v>animation</v>
      </c>
      <c r="S497" s="13">
        <f t="shared" si="47"/>
        <v>42171.827604166669</v>
      </c>
      <c r="T497" s="13">
        <f t="shared" si="48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7">
        <f t="shared" si="44"/>
        <v>1.6666666666666667E-5</v>
      </c>
      <c r="P498" s="5">
        <f t="shared" si="45"/>
        <v>1</v>
      </c>
      <c r="Q498" t="str">
        <f t="shared" si="46"/>
        <v>film &amp; video</v>
      </c>
      <c r="R498" s="6" t="str">
        <f t="shared" si="49"/>
        <v>animation</v>
      </c>
      <c r="S498" s="13">
        <f t="shared" si="47"/>
        <v>41620.93141203704</v>
      </c>
      <c r="T498" s="13">
        <f t="shared" si="48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7">
        <f t="shared" si="44"/>
        <v>6.6964285714285711E-3</v>
      </c>
      <c r="P499" s="5">
        <f t="shared" si="45"/>
        <v>10</v>
      </c>
      <c r="Q499" t="str">
        <f t="shared" si="46"/>
        <v>film &amp; video</v>
      </c>
      <c r="R499" s="6" t="str">
        <f t="shared" si="49"/>
        <v>animation</v>
      </c>
      <c r="S499" s="13">
        <f t="shared" si="47"/>
        <v>41945.037789351853</v>
      </c>
      <c r="T499" s="13">
        <f t="shared" si="48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7">
        <f t="shared" si="44"/>
        <v>4.5985132395404561E-2</v>
      </c>
      <c r="P500" s="5">
        <f t="shared" si="45"/>
        <v>136.09090909090909</v>
      </c>
      <c r="Q500" t="str">
        <f t="shared" si="46"/>
        <v>film &amp; video</v>
      </c>
      <c r="R500" s="6" t="str">
        <f t="shared" si="49"/>
        <v>animation</v>
      </c>
      <c r="S500" s="13">
        <f t="shared" si="47"/>
        <v>40858.762141203704</v>
      </c>
      <c r="T500" s="13">
        <f t="shared" si="48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7">
        <f t="shared" si="44"/>
        <v>9.5500000000000002E-2</v>
      </c>
      <c r="P501" s="5">
        <f t="shared" si="45"/>
        <v>73.461538461538467</v>
      </c>
      <c r="Q501" t="str">
        <f t="shared" si="46"/>
        <v>film &amp; video</v>
      </c>
      <c r="R501" s="6" t="str">
        <f t="shared" si="49"/>
        <v>animation</v>
      </c>
      <c r="S501" s="13">
        <f t="shared" si="47"/>
        <v>40043.895462962959</v>
      </c>
      <c r="T501" s="13">
        <f t="shared" si="48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7">
        <f t="shared" si="44"/>
        <v>3.307692307692308E-2</v>
      </c>
      <c r="P502" s="5">
        <f t="shared" si="45"/>
        <v>53.75</v>
      </c>
      <c r="Q502" t="str">
        <f t="shared" si="46"/>
        <v>film &amp; video</v>
      </c>
      <c r="R502" s="6" t="str">
        <f t="shared" si="49"/>
        <v>animation</v>
      </c>
      <c r="S502" s="13">
        <f t="shared" si="47"/>
        <v>40247.886006944449</v>
      </c>
      <c r="T502" s="13">
        <f t="shared" si="48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7">
        <f t="shared" si="44"/>
        <v>0</v>
      </c>
      <c r="P503" s="5" t="e">
        <f t="shared" si="45"/>
        <v>#DIV/0!</v>
      </c>
      <c r="Q503" t="str">
        <f t="shared" si="46"/>
        <v>film &amp; video</v>
      </c>
      <c r="R503" s="6" t="str">
        <f t="shared" si="49"/>
        <v>animation</v>
      </c>
      <c r="S503" s="13">
        <f t="shared" si="47"/>
        <v>40703.234386574077</v>
      </c>
      <c r="T503" s="13">
        <f t="shared" si="48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7">
        <f t="shared" si="44"/>
        <v>1.15E-2</v>
      </c>
      <c r="P504" s="5">
        <f t="shared" si="45"/>
        <v>57.5</v>
      </c>
      <c r="Q504" t="str">
        <f t="shared" si="46"/>
        <v>film &amp; video</v>
      </c>
      <c r="R504" s="6" t="str">
        <f t="shared" si="49"/>
        <v>animation</v>
      </c>
      <c r="S504" s="13">
        <f t="shared" si="47"/>
        <v>40956.553530092591</v>
      </c>
      <c r="T504" s="13">
        <f t="shared" si="48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7">
        <f t="shared" si="44"/>
        <v>1.7538461538461537E-2</v>
      </c>
      <c r="P505" s="5">
        <f t="shared" si="45"/>
        <v>12.666666666666666</v>
      </c>
      <c r="Q505" t="str">
        <f t="shared" si="46"/>
        <v>film &amp; video</v>
      </c>
      <c r="R505" s="6" t="str">
        <f t="shared" si="49"/>
        <v>animation</v>
      </c>
      <c r="S505" s="13">
        <f t="shared" si="47"/>
        <v>41991.526655092588</v>
      </c>
      <c r="T505" s="13">
        <f t="shared" si="48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7">
        <f t="shared" si="44"/>
        <v>1.3673469387755101E-2</v>
      </c>
      <c r="P506" s="5">
        <f t="shared" si="45"/>
        <v>67</v>
      </c>
      <c r="Q506" t="str">
        <f t="shared" si="46"/>
        <v>film &amp; video</v>
      </c>
      <c r="R506" s="6" t="str">
        <f t="shared" si="49"/>
        <v>animation</v>
      </c>
      <c r="S506" s="13">
        <f t="shared" si="47"/>
        <v>40949.98364583333</v>
      </c>
      <c r="T506" s="13">
        <f t="shared" si="48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7">
        <f t="shared" si="44"/>
        <v>4.3333333333333331E-3</v>
      </c>
      <c r="P507" s="5">
        <f t="shared" si="45"/>
        <v>3.7142857142857144</v>
      </c>
      <c r="Q507" t="str">
        <f t="shared" si="46"/>
        <v>film &amp; video</v>
      </c>
      <c r="R507" s="6" t="str">
        <f t="shared" si="49"/>
        <v>animation</v>
      </c>
      <c r="S507" s="13">
        <f t="shared" si="47"/>
        <v>42318.098217592589</v>
      </c>
      <c r="T507" s="13">
        <f t="shared" si="48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7">
        <f t="shared" si="44"/>
        <v>1.25E-3</v>
      </c>
      <c r="P508" s="5">
        <f t="shared" si="45"/>
        <v>250</v>
      </c>
      <c r="Q508" t="str">
        <f t="shared" si="46"/>
        <v>film &amp; video</v>
      </c>
      <c r="R508" s="6" t="str">
        <f t="shared" si="49"/>
        <v>animation</v>
      </c>
      <c r="S508" s="13">
        <f t="shared" si="47"/>
        <v>41466.552314814813</v>
      </c>
      <c r="T508" s="13">
        <f t="shared" si="48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7">
        <f t="shared" si="44"/>
        <v>3.2000000000000001E-2</v>
      </c>
      <c r="P509" s="5">
        <f t="shared" si="45"/>
        <v>64</v>
      </c>
      <c r="Q509" t="str">
        <f t="shared" si="46"/>
        <v>film &amp; video</v>
      </c>
      <c r="R509" s="6" t="str">
        <f t="shared" si="49"/>
        <v>animation</v>
      </c>
      <c r="S509" s="13">
        <f t="shared" si="47"/>
        <v>41156.958993055552</v>
      </c>
      <c r="T509" s="13">
        <f t="shared" si="48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7">
        <f t="shared" si="44"/>
        <v>8.0000000000000002E-3</v>
      </c>
      <c r="P510" s="5">
        <f t="shared" si="45"/>
        <v>133.33333333333334</v>
      </c>
      <c r="Q510" t="str">
        <f t="shared" si="46"/>
        <v>film &amp; video</v>
      </c>
      <c r="R510" s="6" t="str">
        <f t="shared" si="49"/>
        <v>animation</v>
      </c>
      <c r="S510" s="13">
        <f t="shared" si="47"/>
        <v>40995.024317129632</v>
      </c>
      <c r="T510" s="13">
        <f t="shared" si="48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7">
        <f t="shared" si="44"/>
        <v>2E-3</v>
      </c>
      <c r="P511" s="5">
        <f t="shared" si="45"/>
        <v>10</v>
      </c>
      <c r="Q511" t="str">
        <f t="shared" si="46"/>
        <v>film &amp; video</v>
      </c>
      <c r="R511" s="6" t="str">
        <f t="shared" si="49"/>
        <v>animation</v>
      </c>
      <c r="S511" s="13">
        <f t="shared" si="47"/>
        <v>42153.631597222222</v>
      </c>
      <c r="T511" s="13">
        <f t="shared" si="48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7">
        <f t="shared" si="44"/>
        <v>0</v>
      </c>
      <c r="P512" s="5" t="e">
        <f t="shared" si="45"/>
        <v>#DIV/0!</v>
      </c>
      <c r="Q512" t="str">
        <f t="shared" si="46"/>
        <v>film &amp; video</v>
      </c>
      <c r="R512" s="6" t="str">
        <f t="shared" si="49"/>
        <v>animation</v>
      </c>
      <c r="S512" s="13">
        <f t="shared" si="47"/>
        <v>42400.176377314812</v>
      </c>
      <c r="T512" s="13">
        <f t="shared" si="48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7">
        <f t="shared" si="44"/>
        <v>0.03</v>
      </c>
      <c r="P513" s="5">
        <f t="shared" si="45"/>
        <v>30</v>
      </c>
      <c r="Q513" t="str">
        <f t="shared" si="46"/>
        <v>film &amp; video</v>
      </c>
      <c r="R513" s="6" t="str">
        <f t="shared" si="49"/>
        <v>animation</v>
      </c>
      <c r="S513" s="13">
        <f t="shared" si="47"/>
        <v>41340.303032407406</v>
      </c>
      <c r="T513" s="13">
        <f t="shared" si="48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7">
        <f t="shared" si="44"/>
        <v>1.3749999999999999E-3</v>
      </c>
      <c r="P514" s="5">
        <f t="shared" si="45"/>
        <v>5.5</v>
      </c>
      <c r="Q514" t="str">
        <f t="shared" si="46"/>
        <v>film &amp; video</v>
      </c>
      <c r="R514" s="6" t="str">
        <f t="shared" si="49"/>
        <v>animation</v>
      </c>
      <c r="S514" s="13">
        <f t="shared" si="47"/>
        <v>42649.742210648154</v>
      </c>
      <c r="T514" s="13">
        <f t="shared" si="48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7">
        <f t="shared" ref="O515:O578" si="50">E515/D515</f>
        <v>0.13924</v>
      </c>
      <c r="P515" s="5">
        <f t="shared" ref="P515:P578" si="51">AVERAGE(E515/L515)</f>
        <v>102.38235294117646</v>
      </c>
      <c r="Q515" t="str">
        <f t="shared" ref="Q515:Q578" si="52">LEFT(N515, SEARCH("/",N515,1)-1)</f>
        <v>film &amp; video</v>
      </c>
      <c r="R515" s="6" t="str">
        <f t="shared" si="49"/>
        <v>animation</v>
      </c>
      <c r="S515" s="13">
        <f t="shared" ref="S515:S578" si="53">(((J515/60)/60)/24)+DATE(1970,1,1)</f>
        <v>42552.653993055559</v>
      </c>
      <c r="T515" s="13">
        <f t="shared" ref="T515:T578" si="5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7">
        <f t="shared" si="50"/>
        <v>3.3333333333333333E-2</v>
      </c>
      <c r="P516" s="5">
        <f t="shared" si="51"/>
        <v>16.666666666666668</v>
      </c>
      <c r="Q516" t="str">
        <f t="shared" si="52"/>
        <v>film &amp; video</v>
      </c>
      <c r="R516" s="6" t="str">
        <f t="shared" si="49"/>
        <v>animation</v>
      </c>
      <c r="S516" s="13">
        <f t="shared" si="53"/>
        <v>41830.613969907405</v>
      </c>
      <c r="T516" s="13">
        <f t="shared" si="5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7">
        <f t="shared" si="50"/>
        <v>0.25413402061855672</v>
      </c>
      <c r="P517" s="5">
        <f t="shared" si="51"/>
        <v>725.02941176470586</v>
      </c>
      <c r="Q517" t="str">
        <f t="shared" si="52"/>
        <v>film &amp; video</v>
      </c>
      <c r="R517" s="6" t="str">
        <f t="shared" si="49"/>
        <v>animation</v>
      </c>
      <c r="S517" s="13">
        <f t="shared" si="53"/>
        <v>42327.490752314814</v>
      </c>
      <c r="T517" s="13">
        <f t="shared" si="5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7">
        <f t="shared" si="50"/>
        <v>0</v>
      </c>
      <c r="P518" s="5" t="e">
        <f t="shared" si="51"/>
        <v>#DIV/0!</v>
      </c>
      <c r="Q518" t="str">
        <f t="shared" si="52"/>
        <v>film &amp; video</v>
      </c>
      <c r="R518" s="6" t="str">
        <f t="shared" si="49"/>
        <v>animation</v>
      </c>
      <c r="S518" s="13">
        <f t="shared" si="53"/>
        <v>42091.778703703705</v>
      </c>
      <c r="T518" s="13">
        <f t="shared" si="5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7">
        <f t="shared" si="50"/>
        <v>1.3666666666666667E-2</v>
      </c>
      <c r="P519" s="5">
        <f t="shared" si="51"/>
        <v>68.333333333333329</v>
      </c>
      <c r="Q519" t="str">
        <f t="shared" si="52"/>
        <v>film &amp; video</v>
      </c>
      <c r="R519" s="6" t="str">
        <f t="shared" si="49"/>
        <v>animation</v>
      </c>
      <c r="S519" s="13">
        <f t="shared" si="53"/>
        <v>42738.615289351852</v>
      </c>
      <c r="T519" s="13">
        <f t="shared" si="5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7">
        <f t="shared" si="50"/>
        <v>0</v>
      </c>
      <c r="P520" s="5" t="e">
        <f t="shared" si="51"/>
        <v>#DIV/0!</v>
      </c>
      <c r="Q520" t="str">
        <f t="shared" si="52"/>
        <v>film &amp; video</v>
      </c>
      <c r="R520" s="6" t="str">
        <f t="shared" si="49"/>
        <v>animation</v>
      </c>
      <c r="S520" s="13">
        <f t="shared" si="53"/>
        <v>42223.616018518514</v>
      </c>
      <c r="T520" s="13">
        <f t="shared" si="5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7">
        <f t="shared" si="50"/>
        <v>0.22881426547787684</v>
      </c>
      <c r="P521" s="5">
        <f t="shared" si="51"/>
        <v>39.228571428571428</v>
      </c>
      <c r="Q521" t="str">
        <f t="shared" si="52"/>
        <v>film &amp; video</v>
      </c>
      <c r="R521" s="6" t="str">
        <f t="shared" si="49"/>
        <v>animation</v>
      </c>
      <c r="S521" s="13">
        <f t="shared" si="53"/>
        <v>41218.391446759262</v>
      </c>
      <c r="T521" s="13">
        <f t="shared" si="5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7">
        <f t="shared" si="50"/>
        <v>1.0209999999999999</v>
      </c>
      <c r="P522" s="5">
        <f t="shared" si="51"/>
        <v>150.14705882352942</v>
      </c>
      <c r="Q522" t="str">
        <f t="shared" si="52"/>
        <v>theater</v>
      </c>
      <c r="R522" s="6" t="str">
        <f>RIGHT(N522,5)</f>
        <v>plays</v>
      </c>
      <c r="S522" s="13">
        <f t="shared" si="53"/>
        <v>42318.702094907407</v>
      </c>
      <c r="T522" s="13">
        <f t="shared" si="5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7">
        <f t="shared" si="50"/>
        <v>1.0464</v>
      </c>
      <c r="P523" s="5">
        <f t="shared" si="51"/>
        <v>93.428571428571431</v>
      </c>
      <c r="Q523" t="str">
        <f t="shared" si="52"/>
        <v>theater</v>
      </c>
      <c r="R523" s="6" t="str">
        <f t="shared" ref="R523:R541" si="55">RIGHT(N523,5)</f>
        <v>plays</v>
      </c>
      <c r="S523" s="13">
        <f t="shared" si="53"/>
        <v>42646.092812499999</v>
      </c>
      <c r="T523" s="13">
        <f t="shared" si="5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7">
        <f t="shared" si="50"/>
        <v>1.1466666666666667</v>
      </c>
      <c r="P524" s="5">
        <f t="shared" si="51"/>
        <v>110.96774193548387</v>
      </c>
      <c r="Q524" t="str">
        <f t="shared" si="52"/>
        <v>theater</v>
      </c>
      <c r="R524" s="6" t="str">
        <f t="shared" si="55"/>
        <v>plays</v>
      </c>
      <c r="S524" s="13">
        <f t="shared" si="53"/>
        <v>42430.040798611109</v>
      </c>
      <c r="T524" s="13">
        <f t="shared" si="5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7">
        <f t="shared" si="50"/>
        <v>1.206</v>
      </c>
      <c r="P525" s="5">
        <f t="shared" si="51"/>
        <v>71.785714285714292</v>
      </c>
      <c r="Q525" t="str">
        <f t="shared" si="52"/>
        <v>theater</v>
      </c>
      <c r="R525" s="6" t="str">
        <f t="shared" si="55"/>
        <v>plays</v>
      </c>
      <c r="S525" s="13">
        <f t="shared" si="53"/>
        <v>42238.13282407407</v>
      </c>
      <c r="T525" s="13">
        <f t="shared" si="5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7">
        <f t="shared" si="50"/>
        <v>1.0867285714285715</v>
      </c>
      <c r="P526" s="5">
        <f t="shared" si="51"/>
        <v>29.258076923076924</v>
      </c>
      <c r="Q526" t="str">
        <f t="shared" si="52"/>
        <v>theater</v>
      </c>
      <c r="R526" s="6" t="str">
        <f t="shared" si="55"/>
        <v>plays</v>
      </c>
      <c r="S526" s="13">
        <f t="shared" si="53"/>
        <v>42492.717233796298</v>
      </c>
      <c r="T526" s="13">
        <f t="shared" si="5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7">
        <f t="shared" si="50"/>
        <v>1</v>
      </c>
      <c r="P527" s="5">
        <f t="shared" si="51"/>
        <v>1000</v>
      </c>
      <c r="Q527" t="str">
        <f t="shared" si="52"/>
        <v>theater</v>
      </c>
      <c r="R527" s="6" t="str">
        <f t="shared" si="55"/>
        <v>plays</v>
      </c>
      <c r="S527" s="13">
        <f t="shared" si="53"/>
        <v>41850.400937500002</v>
      </c>
      <c r="T527" s="13">
        <f t="shared" si="5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7">
        <f t="shared" si="50"/>
        <v>1.1399999999999999</v>
      </c>
      <c r="P528" s="5">
        <f t="shared" si="51"/>
        <v>74.347826086956516</v>
      </c>
      <c r="Q528" t="str">
        <f t="shared" si="52"/>
        <v>theater</v>
      </c>
      <c r="R528" s="6" t="str">
        <f t="shared" si="55"/>
        <v>plays</v>
      </c>
      <c r="S528" s="13">
        <f t="shared" si="53"/>
        <v>42192.591944444444</v>
      </c>
      <c r="T528" s="13">
        <f t="shared" si="5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7">
        <f t="shared" si="50"/>
        <v>1.0085</v>
      </c>
      <c r="P529" s="5">
        <f t="shared" si="51"/>
        <v>63.829113924050631</v>
      </c>
      <c r="Q529" t="str">
        <f t="shared" si="52"/>
        <v>theater</v>
      </c>
      <c r="R529" s="6" t="str">
        <f t="shared" si="55"/>
        <v>plays</v>
      </c>
      <c r="S529" s="13">
        <f t="shared" si="53"/>
        <v>42753.205625000002</v>
      </c>
      <c r="T529" s="13">
        <f t="shared" si="5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7">
        <f t="shared" si="50"/>
        <v>1.1565217391304348</v>
      </c>
      <c r="P530" s="5">
        <f t="shared" si="51"/>
        <v>44.333333333333336</v>
      </c>
      <c r="Q530" t="str">
        <f t="shared" si="52"/>
        <v>theater</v>
      </c>
      <c r="R530" s="6" t="str">
        <f t="shared" si="55"/>
        <v>plays</v>
      </c>
      <c r="S530" s="13">
        <f t="shared" si="53"/>
        <v>42155.920219907406</v>
      </c>
      <c r="T530" s="13">
        <f t="shared" si="5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7">
        <f t="shared" si="50"/>
        <v>1.3041666666666667</v>
      </c>
      <c r="P531" s="5">
        <f t="shared" si="51"/>
        <v>86.944444444444443</v>
      </c>
      <c r="Q531" t="str">
        <f t="shared" si="52"/>
        <v>theater</v>
      </c>
      <c r="R531" s="6" t="str">
        <f t="shared" si="55"/>
        <v>plays</v>
      </c>
      <c r="S531" s="13">
        <f t="shared" si="53"/>
        <v>42725.031180555554</v>
      </c>
      <c r="T531" s="13">
        <f t="shared" si="5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7">
        <f t="shared" si="50"/>
        <v>1.0778267254038179</v>
      </c>
      <c r="P532" s="5">
        <f t="shared" si="51"/>
        <v>126.55172413793103</v>
      </c>
      <c r="Q532" t="str">
        <f t="shared" si="52"/>
        <v>theater</v>
      </c>
      <c r="R532" s="6" t="str">
        <f t="shared" si="55"/>
        <v>plays</v>
      </c>
      <c r="S532" s="13">
        <f t="shared" si="53"/>
        <v>42157.591064814813</v>
      </c>
      <c r="T532" s="13">
        <f t="shared" si="5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7">
        <f t="shared" si="50"/>
        <v>1</v>
      </c>
      <c r="P533" s="5">
        <f t="shared" si="51"/>
        <v>129.03225806451613</v>
      </c>
      <c r="Q533" t="str">
        <f t="shared" si="52"/>
        <v>theater</v>
      </c>
      <c r="R533" s="6" t="str">
        <f t="shared" si="55"/>
        <v>plays</v>
      </c>
      <c r="S533" s="13">
        <f t="shared" si="53"/>
        <v>42676.065150462964</v>
      </c>
      <c r="T533" s="13">
        <f t="shared" si="5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7">
        <f t="shared" si="50"/>
        <v>1.2324999999999999</v>
      </c>
      <c r="P534" s="5">
        <f t="shared" si="51"/>
        <v>71.242774566473983</v>
      </c>
      <c r="Q534" t="str">
        <f t="shared" si="52"/>
        <v>theater</v>
      </c>
      <c r="R534" s="6" t="str">
        <f t="shared" si="55"/>
        <v>plays</v>
      </c>
      <c r="S534" s="13">
        <f t="shared" si="53"/>
        <v>42473.007037037038</v>
      </c>
      <c r="T534" s="13">
        <f t="shared" si="5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7">
        <f t="shared" si="50"/>
        <v>1.002</v>
      </c>
      <c r="P535" s="5">
        <f t="shared" si="51"/>
        <v>117.88235294117646</v>
      </c>
      <c r="Q535" t="str">
        <f t="shared" si="52"/>
        <v>theater</v>
      </c>
      <c r="R535" s="6" t="str">
        <f t="shared" si="55"/>
        <v>plays</v>
      </c>
      <c r="S535" s="13">
        <f t="shared" si="53"/>
        <v>42482.43478009259</v>
      </c>
      <c r="T535" s="13">
        <f t="shared" si="5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7">
        <f t="shared" si="50"/>
        <v>1.0466666666666666</v>
      </c>
      <c r="P536" s="5">
        <f t="shared" si="51"/>
        <v>327.08333333333331</v>
      </c>
      <c r="Q536" t="str">
        <f t="shared" si="52"/>
        <v>theater</v>
      </c>
      <c r="R536" s="6" t="str">
        <f t="shared" si="55"/>
        <v>plays</v>
      </c>
      <c r="S536" s="13">
        <f t="shared" si="53"/>
        <v>42270.810995370368</v>
      </c>
      <c r="T536" s="13">
        <f t="shared" si="5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7">
        <f t="shared" si="50"/>
        <v>1.0249999999999999</v>
      </c>
      <c r="P537" s="5">
        <f t="shared" si="51"/>
        <v>34.745762711864408</v>
      </c>
      <c r="Q537" t="str">
        <f t="shared" si="52"/>
        <v>theater</v>
      </c>
      <c r="R537" s="6" t="str">
        <f t="shared" si="55"/>
        <v>plays</v>
      </c>
      <c r="S537" s="13">
        <f t="shared" si="53"/>
        <v>42711.545196759253</v>
      </c>
      <c r="T537" s="13">
        <f t="shared" si="5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7">
        <f t="shared" si="50"/>
        <v>1.1825757575757576</v>
      </c>
      <c r="P538" s="5">
        <f t="shared" si="51"/>
        <v>100.06410256410257</v>
      </c>
      <c r="Q538" t="str">
        <f t="shared" si="52"/>
        <v>theater</v>
      </c>
      <c r="R538" s="6" t="str">
        <f t="shared" si="55"/>
        <v>plays</v>
      </c>
      <c r="S538" s="13">
        <f t="shared" si="53"/>
        <v>42179.344988425932</v>
      </c>
      <c r="T538" s="13">
        <f t="shared" si="5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7">
        <f t="shared" si="50"/>
        <v>1.2050000000000001</v>
      </c>
      <c r="P539" s="5">
        <f t="shared" si="51"/>
        <v>40.847457627118644</v>
      </c>
      <c r="Q539" t="str">
        <f t="shared" si="52"/>
        <v>theater</v>
      </c>
      <c r="R539" s="6" t="str">
        <f t="shared" si="55"/>
        <v>plays</v>
      </c>
      <c r="S539" s="13">
        <f t="shared" si="53"/>
        <v>42282.768414351856</v>
      </c>
      <c r="T539" s="13">
        <f t="shared" si="5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7">
        <f t="shared" si="50"/>
        <v>3.0242</v>
      </c>
      <c r="P540" s="5">
        <f t="shared" si="51"/>
        <v>252.01666666666668</v>
      </c>
      <c r="Q540" t="str">
        <f t="shared" si="52"/>
        <v>theater</v>
      </c>
      <c r="R540" s="6" t="str">
        <f t="shared" si="55"/>
        <v>plays</v>
      </c>
      <c r="S540" s="13">
        <f t="shared" si="53"/>
        <v>42473.794710648144</v>
      </c>
      <c r="T540" s="13">
        <f t="shared" si="5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7">
        <f t="shared" si="50"/>
        <v>1.00644</v>
      </c>
      <c r="P541" s="5">
        <f t="shared" si="51"/>
        <v>25.161000000000001</v>
      </c>
      <c r="Q541" t="str">
        <f t="shared" si="52"/>
        <v>theater</v>
      </c>
      <c r="R541" s="6" t="str">
        <f t="shared" si="55"/>
        <v>plays</v>
      </c>
      <c r="S541" s="13">
        <f t="shared" si="53"/>
        <v>42535.049849537041</v>
      </c>
      <c r="T541" s="13">
        <f t="shared" si="5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7">
        <f t="shared" si="50"/>
        <v>6.666666666666667E-5</v>
      </c>
      <c r="P542" s="5">
        <f t="shared" si="51"/>
        <v>1</v>
      </c>
      <c r="Q542" t="str">
        <f t="shared" si="52"/>
        <v>technology</v>
      </c>
      <c r="R542" s="6" t="str">
        <f>RIGHT(N542,3)</f>
        <v>web</v>
      </c>
      <c r="S542" s="13">
        <f t="shared" si="53"/>
        <v>42009.817199074074</v>
      </c>
      <c r="T542" s="13">
        <f t="shared" si="5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7">
        <f t="shared" si="50"/>
        <v>5.5555555555555558E-3</v>
      </c>
      <c r="P543" s="5">
        <f t="shared" si="51"/>
        <v>25</v>
      </c>
      <c r="Q543" t="str">
        <f t="shared" si="52"/>
        <v>technology</v>
      </c>
      <c r="R543" s="6" t="str">
        <f t="shared" ref="R543:R606" si="56">RIGHT(N543,3)</f>
        <v>web</v>
      </c>
      <c r="S543" s="13">
        <f t="shared" si="53"/>
        <v>42276.046689814815</v>
      </c>
      <c r="T543" s="13">
        <f t="shared" si="5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7">
        <f t="shared" si="50"/>
        <v>3.9999999999999998E-6</v>
      </c>
      <c r="P544" s="5">
        <f t="shared" si="51"/>
        <v>1</v>
      </c>
      <c r="Q544" t="str">
        <f t="shared" si="52"/>
        <v>technology</v>
      </c>
      <c r="R544" s="6" t="str">
        <f t="shared" si="56"/>
        <v>web</v>
      </c>
      <c r="S544" s="13">
        <f t="shared" si="53"/>
        <v>42433.737453703703</v>
      </c>
      <c r="T544" s="13">
        <f t="shared" si="5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7">
        <f t="shared" si="50"/>
        <v>3.1818181818181819E-3</v>
      </c>
      <c r="P545" s="5">
        <f t="shared" si="51"/>
        <v>35</v>
      </c>
      <c r="Q545" t="str">
        <f t="shared" si="52"/>
        <v>technology</v>
      </c>
      <c r="R545" s="6" t="str">
        <f t="shared" si="56"/>
        <v>web</v>
      </c>
      <c r="S545" s="13">
        <f t="shared" si="53"/>
        <v>41914.092152777775</v>
      </c>
      <c r="T545" s="13">
        <f t="shared" si="5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7">
        <f t="shared" si="50"/>
        <v>1.2E-2</v>
      </c>
      <c r="P546" s="5">
        <f t="shared" si="51"/>
        <v>3</v>
      </c>
      <c r="Q546" t="str">
        <f t="shared" si="52"/>
        <v>technology</v>
      </c>
      <c r="R546" s="6" t="str">
        <f t="shared" si="56"/>
        <v>web</v>
      </c>
      <c r="S546" s="13">
        <f t="shared" si="53"/>
        <v>42525.656944444447</v>
      </c>
      <c r="T546" s="13">
        <f t="shared" si="5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7">
        <f t="shared" si="50"/>
        <v>0.27383999999999997</v>
      </c>
      <c r="P547" s="5">
        <f t="shared" si="51"/>
        <v>402.70588235294116</v>
      </c>
      <c r="Q547" t="str">
        <f t="shared" si="52"/>
        <v>technology</v>
      </c>
      <c r="R547" s="6" t="str">
        <f t="shared" si="56"/>
        <v>web</v>
      </c>
      <c r="S547" s="13">
        <f t="shared" si="53"/>
        <v>42283.592465277776</v>
      </c>
      <c r="T547" s="13">
        <f t="shared" si="5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7">
        <f t="shared" si="50"/>
        <v>8.6666666666666663E-4</v>
      </c>
      <c r="P548" s="5">
        <f t="shared" si="51"/>
        <v>26</v>
      </c>
      <c r="Q548" t="str">
        <f t="shared" si="52"/>
        <v>technology</v>
      </c>
      <c r="R548" s="6" t="str">
        <f t="shared" si="56"/>
        <v>web</v>
      </c>
      <c r="S548" s="13">
        <f t="shared" si="53"/>
        <v>42249.667997685188</v>
      </c>
      <c r="T548" s="13">
        <f t="shared" si="5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7">
        <f t="shared" si="50"/>
        <v>0</v>
      </c>
      <c r="P549" s="5" t="e">
        <f t="shared" si="51"/>
        <v>#DIV/0!</v>
      </c>
      <c r="Q549" t="str">
        <f t="shared" si="52"/>
        <v>technology</v>
      </c>
      <c r="R549" s="6" t="str">
        <f t="shared" si="56"/>
        <v>web</v>
      </c>
      <c r="S549" s="13">
        <f t="shared" si="53"/>
        <v>42380.696342592593</v>
      </c>
      <c r="T549" s="13">
        <f t="shared" si="5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7">
        <f t="shared" si="50"/>
        <v>8.9999999999999998E-4</v>
      </c>
      <c r="P550" s="5">
        <f t="shared" si="51"/>
        <v>9</v>
      </c>
      <c r="Q550" t="str">
        <f t="shared" si="52"/>
        <v>technology</v>
      </c>
      <c r="R550" s="6" t="str">
        <f t="shared" si="56"/>
        <v>web</v>
      </c>
      <c r="S550" s="13">
        <f t="shared" si="53"/>
        <v>42276.903333333335</v>
      </c>
      <c r="T550" s="13">
        <f t="shared" si="5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7">
        <f t="shared" si="50"/>
        <v>2.7199999999999998E-2</v>
      </c>
      <c r="P551" s="5">
        <f t="shared" si="51"/>
        <v>8.5</v>
      </c>
      <c r="Q551" t="str">
        <f t="shared" si="52"/>
        <v>technology</v>
      </c>
      <c r="R551" s="6" t="str">
        <f t="shared" si="56"/>
        <v>web</v>
      </c>
      <c r="S551" s="13">
        <f t="shared" si="53"/>
        <v>42163.636828703704</v>
      </c>
      <c r="T551" s="13">
        <f t="shared" si="5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7">
        <f t="shared" si="50"/>
        <v>7.0000000000000001E-3</v>
      </c>
      <c r="P552" s="5">
        <f t="shared" si="51"/>
        <v>8.75</v>
      </c>
      <c r="Q552" t="str">
        <f t="shared" si="52"/>
        <v>technology</v>
      </c>
      <c r="R552" s="6" t="str">
        <f t="shared" si="56"/>
        <v>web</v>
      </c>
      <c r="S552" s="13">
        <f t="shared" si="53"/>
        <v>42753.678761574076</v>
      </c>
      <c r="T552" s="13">
        <f t="shared" si="5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7">
        <f t="shared" si="50"/>
        <v>5.0413333333333331E-2</v>
      </c>
      <c r="P553" s="5">
        <f t="shared" si="51"/>
        <v>135.03571428571428</v>
      </c>
      <c r="Q553" t="str">
        <f t="shared" si="52"/>
        <v>technology</v>
      </c>
      <c r="R553" s="6" t="str">
        <f t="shared" si="56"/>
        <v>web</v>
      </c>
      <c r="S553" s="13">
        <f t="shared" si="53"/>
        <v>42173.275740740741</v>
      </c>
      <c r="T553" s="13">
        <f t="shared" si="5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7">
        <f t="shared" si="50"/>
        <v>0</v>
      </c>
      <c r="P554" s="5" t="e">
        <f t="shared" si="51"/>
        <v>#DIV/0!</v>
      </c>
      <c r="Q554" t="str">
        <f t="shared" si="52"/>
        <v>technology</v>
      </c>
      <c r="R554" s="6" t="str">
        <f t="shared" si="56"/>
        <v>web</v>
      </c>
      <c r="S554" s="13">
        <f t="shared" si="53"/>
        <v>42318.616851851853</v>
      </c>
      <c r="T554" s="13">
        <f t="shared" si="5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7">
        <f t="shared" si="50"/>
        <v>4.9199999999999999E-3</v>
      </c>
      <c r="P555" s="5">
        <f t="shared" si="51"/>
        <v>20.5</v>
      </c>
      <c r="Q555" t="str">
        <f t="shared" si="52"/>
        <v>technology</v>
      </c>
      <c r="R555" s="6" t="str">
        <f t="shared" si="56"/>
        <v>web</v>
      </c>
      <c r="S555" s="13">
        <f t="shared" si="53"/>
        <v>41927.71980324074</v>
      </c>
      <c r="T555" s="13">
        <f t="shared" si="5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7">
        <f t="shared" si="50"/>
        <v>0.36589147286821705</v>
      </c>
      <c r="P556" s="5">
        <f t="shared" si="51"/>
        <v>64.36363636363636</v>
      </c>
      <c r="Q556" t="str">
        <f t="shared" si="52"/>
        <v>technology</v>
      </c>
      <c r="R556" s="6" t="str">
        <f t="shared" si="56"/>
        <v>web</v>
      </c>
      <c r="S556" s="13">
        <f t="shared" si="53"/>
        <v>41901.684861111113</v>
      </c>
      <c r="T556" s="13">
        <f t="shared" si="5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7">
        <f t="shared" si="50"/>
        <v>0</v>
      </c>
      <c r="P557" s="5" t="e">
        <f t="shared" si="51"/>
        <v>#DIV/0!</v>
      </c>
      <c r="Q557" t="str">
        <f t="shared" si="52"/>
        <v>technology</v>
      </c>
      <c r="R557" s="6" t="str">
        <f t="shared" si="56"/>
        <v>web</v>
      </c>
      <c r="S557" s="13">
        <f t="shared" si="53"/>
        <v>42503.353506944448</v>
      </c>
      <c r="T557" s="13">
        <f t="shared" si="5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7">
        <f t="shared" si="50"/>
        <v>2.5000000000000001E-2</v>
      </c>
      <c r="P558" s="5">
        <f t="shared" si="51"/>
        <v>200</v>
      </c>
      <c r="Q558" t="str">
        <f t="shared" si="52"/>
        <v>technology</v>
      </c>
      <c r="R558" s="6" t="str">
        <f t="shared" si="56"/>
        <v>web</v>
      </c>
      <c r="S558" s="13">
        <f t="shared" si="53"/>
        <v>42345.860150462962</v>
      </c>
      <c r="T558" s="13">
        <f t="shared" si="5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7">
        <f t="shared" si="50"/>
        <v>9.1066666666666674E-3</v>
      </c>
      <c r="P559" s="5">
        <f t="shared" si="51"/>
        <v>68.3</v>
      </c>
      <c r="Q559" t="str">
        <f t="shared" si="52"/>
        <v>technology</v>
      </c>
      <c r="R559" s="6" t="str">
        <f t="shared" si="56"/>
        <v>web</v>
      </c>
      <c r="S559" s="13">
        <f t="shared" si="53"/>
        <v>42676.942164351851</v>
      </c>
      <c r="T559" s="13">
        <f t="shared" si="5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7">
        <f t="shared" si="50"/>
        <v>0</v>
      </c>
      <c r="P560" s="5" t="e">
        <f t="shared" si="51"/>
        <v>#DIV/0!</v>
      </c>
      <c r="Q560" t="str">
        <f t="shared" si="52"/>
        <v>technology</v>
      </c>
      <c r="R560" s="6" t="str">
        <f t="shared" si="56"/>
        <v>web</v>
      </c>
      <c r="S560" s="13">
        <f t="shared" si="53"/>
        <v>42057.883159722223</v>
      </c>
      <c r="T560" s="13">
        <f t="shared" si="5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7">
        <f t="shared" si="50"/>
        <v>2.0833333333333335E-4</v>
      </c>
      <c r="P561" s="5">
        <f t="shared" si="51"/>
        <v>50</v>
      </c>
      <c r="Q561" t="str">
        <f t="shared" si="52"/>
        <v>technology</v>
      </c>
      <c r="R561" s="6" t="str">
        <f t="shared" si="56"/>
        <v>web</v>
      </c>
      <c r="S561" s="13">
        <f t="shared" si="53"/>
        <v>42321.283101851848</v>
      </c>
      <c r="T561" s="13">
        <f t="shared" si="5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7">
        <f t="shared" si="50"/>
        <v>1.2E-4</v>
      </c>
      <c r="P562" s="5">
        <f t="shared" si="51"/>
        <v>4</v>
      </c>
      <c r="Q562" t="str">
        <f t="shared" si="52"/>
        <v>technology</v>
      </c>
      <c r="R562" s="6" t="str">
        <f t="shared" si="56"/>
        <v>web</v>
      </c>
      <c r="S562" s="13">
        <f t="shared" si="53"/>
        <v>41960.771354166667</v>
      </c>
      <c r="T562" s="13">
        <f t="shared" si="5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7">
        <f t="shared" si="50"/>
        <v>3.6666666666666666E-3</v>
      </c>
      <c r="P563" s="5">
        <f t="shared" si="51"/>
        <v>27.5</v>
      </c>
      <c r="Q563" t="str">
        <f t="shared" si="52"/>
        <v>technology</v>
      </c>
      <c r="R563" s="6" t="str">
        <f t="shared" si="56"/>
        <v>web</v>
      </c>
      <c r="S563" s="13">
        <f t="shared" si="53"/>
        <v>42268.658715277779</v>
      </c>
      <c r="T563" s="13">
        <f t="shared" si="5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7">
        <f t="shared" si="50"/>
        <v>0</v>
      </c>
      <c r="P564" s="5" t="e">
        <f t="shared" si="51"/>
        <v>#DIV/0!</v>
      </c>
      <c r="Q564" t="str">
        <f t="shared" si="52"/>
        <v>technology</v>
      </c>
      <c r="R564" s="6" t="str">
        <f t="shared" si="56"/>
        <v>web</v>
      </c>
      <c r="S564" s="13">
        <f t="shared" si="53"/>
        <v>42692.389062500006</v>
      </c>
      <c r="T564" s="13">
        <f t="shared" si="5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7">
        <f t="shared" si="50"/>
        <v>9.0666666666666662E-4</v>
      </c>
      <c r="P565" s="5">
        <f t="shared" si="51"/>
        <v>34</v>
      </c>
      <c r="Q565" t="str">
        <f t="shared" si="52"/>
        <v>technology</v>
      </c>
      <c r="R565" s="6" t="str">
        <f t="shared" si="56"/>
        <v>web</v>
      </c>
      <c r="S565" s="13">
        <f t="shared" si="53"/>
        <v>42022.069988425923</v>
      </c>
      <c r="T565" s="13">
        <f t="shared" si="5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7">
        <f t="shared" si="50"/>
        <v>5.5555555555555558E-5</v>
      </c>
      <c r="P566" s="5">
        <f t="shared" si="51"/>
        <v>1</v>
      </c>
      <c r="Q566" t="str">
        <f t="shared" si="52"/>
        <v>technology</v>
      </c>
      <c r="R566" s="6" t="str">
        <f t="shared" si="56"/>
        <v>web</v>
      </c>
      <c r="S566" s="13">
        <f t="shared" si="53"/>
        <v>42411.942997685182</v>
      </c>
      <c r="T566" s="13">
        <f t="shared" si="5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7">
        <f t="shared" si="50"/>
        <v>0</v>
      </c>
      <c r="P567" s="5" t="e">
        <f t="shared" si="51"/>
        <v>#DIV/0!</v>
      </c>
      <c r="Q567" t="str">
        <f t="shared" si="52"/>
        <v>technology</v>
      </c>
      <c r="R567" s="6" t="str">
        <f t="shared" si="56"/>
        <v>web</v>
      </c>
      <c r="S567" s="13">
        <f t="shared" si="53"/>
        <v>42165.785289351858</v>
      </c>
      <c r="T567" s="13">
        <f t="shared" si="5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7">
        <f t="shared" si="50"/>
        <v>2.0000000000000001E-4</v>
      </c>
      <c r="P568" s="5">
        <f t="shared" si="51"/>
        <v>1</v>
      </c>
      <c r="Q568" t="str">
        <f t="shared" si="52"/>
        <v>technology</v>
      </c>
      <c r="R568" s="6" t="str">
        <f t="shared" si="56"/>
        <v>web</v>
      </c>
      <c r="S568" s="13">
        <f t="shared" si="53"/>
        <v>42535.68440972222</v>
      </c>
      <c r="T568" s="13">
        <f t="shared" si="5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7">
        <f t="shared" si="50"/>
        <v>0</v>
      </c>
      <c r="P569" s="5" t="e">
        <f t="shared" si="51"/>
        <v>#DIV/0!</v>
      </c>
      <c r="Q569" t="str">
        <f t="shared" si="52"/>
        <v>technology</v>
      </c>
      <c r="R569" s="6" t="str">
        <f t="shared" si="56"/>
        <v>web</v>
      </c>
      <c r="S569" s="13">
        <f t="shared" si="53"/>
        <v>41975.842523148152</v>
      </c>
      <c r="T569" s="13">
        <f t="shared" si="5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7">
        <f t="shared" si="50"/>
        <v>0.01</v>
      </c>
      <c r="P570" s="5">
        <f t="shared" si="51"/>
        <v>49</v>
      </c>
      <c r="Q570" t="str">
        <f t="shared" si="52"/>
        <v>technology</v>
      </c>
      <c r="R570" s="6" t="str">
        <f t="shared" si="56"/>
        <v>web</v>
      </c>
      <c r="S570" s="13">
        <f t="shared" si="53"/>
        <v>42348.9215625</v>
      </c>
      <c r="T570" s="13">
        <f t="shared" si="5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7">
        <f t="shared" si="50"/>
        <v>8.0000000000000002E-3</v>
      </c>
      <c r="P571" s="5">
        <f t="shared" si="51"/>
        <v>20</v>
      </c>
      <c r="Q571" t="str">
        <f t="shared" si="52"/>
        <v>technology</v>
      </c>
      <c r="R571" s="6" t="str">
        <f t="shared" si="56"/>
        <v>web</v>
      </c>
      <c r="S571" s="13">
        <f t="shared" si="53"/>
        <v>42340.847361111111</v>
      </c>
      <c r="T571" s="13">
        <f t="shared" si="5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7">
        <f t="shared" si="50"/>
        <v>1.6705882352941177E-3</v>
      </c>
      <c r="P572" s="5">
        <f t="shared" si="51"/>
        <v>142</v>
      </c>
      <c r="Q572" t="str">
        <f t="shared" si="52"/>
        <v>technology</v>
      </c>
      <c r="R572" s="6" t="str">
        <f t="shared" si="56"/>
        <v>web</v>
      </c>
      <c r="S572" s="13">
        <f t="shared" si="53"/>
        <v>42388.798252314817</v>
      </c>
      <c r="T572" s="13">
        <f t="shared" si="5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7">
        <f t="shared" si="50"/>
        <v>4.2399999999999998E-3</v>
      </c>
      <c r="P573" s="5">
        <f t="shared" si="51"/>
        <v>53</v>
      </c>
      <c r="Q573" t="str">
        <f t="shared" si="52"/>
        <v>technology</v>
      </c>
      <c r="R573" s="6" t="str">
        <f t="shared" si="56"/>
        <v>web</v>
      </c>
      <c r="S573" s="13">
        <f t="shared" si="53"/>
        <v>42192.816238425927</v>
      </c>
      <c r="T573" s="13">
        <f t="shared" si="5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7">
        <f t="shared" si="50"/>
        <v>0</v>
      </c>
      <c r="P574" s="5" t="e">
        <f t="shared" si="51"/>
        <v>#DIV/0!</v>
      </c>
      <c r="Q574" t="str">
        <f t="shared" si="52"/>
        <v>technology</v>
      </c>
      <c r="R574" s="6" t="str">
        <f t="shared" si="56"/>
        <v>web</v>
      </c>
      <c r="S574" s="13">
        <f t="shared" si="53"/>
        <v>42282.71629629629</v>
      </c>
      <c r="T574" s="13">
        <f t="shared" si="5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7">
        <f t="shared" si="50"/>
        <v>3.892538925389254E-3</v>
      </c>
      <c r="P575" s="5">
        <f t="shared" si="51"/>
        <v>38.444444444444443</v>
      </c>
      <c r="Q575" t="str">
        <f t="shared" si="52"/>
        <v>technology</v>
      </c>
      <c r="R575" s="6" t="str">
        <f t="shared" si="56"/>
        <v>web</v>
      </c>
      <c r="S575" s="13">
        <f t="shared" si="53"/>
        <v>41963.050127314811</v>
      </c>
      <c r="T575" s="13">
        <f t="shared" si="5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7">
        <f t="shared" si="50"/>
        <v>7.1556350626118068E-3</v>
      </c>
      <c r="P576" s="5">
        <f t="shared" si="51"/>
        <v>20</v>
      </c>
      <c r="Q576" t="str">
        <f t="shared" si="52"/>
        <v>technology</v>
      </c>
      <c r="R576" s="6" t="str">
        <f t="shared" si="56"/>
        <v>web</v>
      </c>
      <c r="S576" s="13">
        <f t="shared" si="53"/>
        <v>42632.443368055552</v>
      </c>
      <c r="T576" s="13">
        <f t="shared" si="5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7">
        <f t="shared" si="50"/>
        <v>4.3166666666666666E-3</v>
      </c>
      <c r="P577" s="5">
        <f t="shared" si="51"/>
        <v>64.75</v>
      </c>
      <c r="Q577" t="str">
        <f t="shared" si="52"/>
        <v>technology</v>
      </c>
      <c r="R577" s="6" t="str">
        <f t="shared" si="56"/>
        <v>web</v>
      </c>
      <c r="S577" s="13">
        <f t="shared" si="53"/>
        <v>42138.692627314813</v>
      </c>
      <c r="T577" s="13">
        <f t="shared" si="5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7">
        <f t="shared" si="50"/>
        <v>1.2500000000000001E-5</v>
      </c>
      <c r="P578" s="5">
        <f t="shared" si="51"/>
        <v>1</v>
      </c>
      <c r="Q578" t="str">
        <f t="shared" si="52"/>
        <v>technology</v>
      </c>
      <c r="R578" s="6" t="str">
        <f t="shared" si="56"/>
        <v>web</v>
      </c>
      <c r="S578" s="13">
        <f t="shared" si="53"/>
        <v>42031.471666666665</v>
      </c>
      <c r="T578" s="13">
        <f t="shared" si="5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7">
        <f t="shared" ref="O579:O642" si="57">E579/D579</f>
        <v>2E-3</v>
      </c>
      <c r="P579" s="5">
        <f t="shared" ref="P579:P642" si="58">AVERAGE(E579/L579)</f>
        <v>10</v>
      </c>
      <c r="Q579" t="str">
        <f t="shared" ref="Q579:Q642" si="59">LEFT(N579, SEARCH("/",N579,1)-1)</f>
        <v>technology</v>
      </c>
      <c r="R579" s="6" t="str">
        <f t="shared" si="56"/>
        <v>web</v>
      </c>
      <c r="S579" s="13">
        <f t="shared" ref="S579:S642" si="60">(((J579/60)/60)/24)+DATE(1970,1,1)</f>
        <v>42450.589143518519</v>
      </c>
      <c r="T579" s="13">
        <f t="shared" ref="T579:T642" si="61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7">
        <f t="shared" si="57"/>
        <v>1.12E-4</v>
      </c>
      <c r="P580" s="5">
        <f t="shared" si="58"/>
        <v>2</v>
      </c>
      <c r="Q580" t="str">
        <f t="shared" si="59"/>
        <v>technology</v>
      </c>
      <c r="R580" s="6" t="str">
        <f t="shared" si="56"/>
        <v>web</v>
      </c>
      <c r="S580" s="13">
        <f t="shared" si="60"/>
        <v>42230.578622685185</v>
      </c>
      <c r="T580" s="13">
        <f t="shared" si="61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7">
        <f t="shared" si="57"/>
        <v>1.4583333333333334E-2</v>
      </c>
      <c r="P581" s="5">
        <f t="shared" si="58"/>
        <v>35</v>
      </c>
      <c r="Q581" t="str">
        <f t="shared" si="59"/>
        <v>technology</v>
      </c>
      <c r="R581" s="6" t="str">
        <f t="shared" si="56"/>
        <v>web</v>
      </c>
      <c r="S581" s="13">
        <f t="shared" si="60"/>
        <v>41968.852118055554</v>
      </c>
      <c r="T581" s="13">
        <f t="shared" si="61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7">
        <f t="shared" si="57"/>
        <v>3.3333333333333332E-4</v>
      </c>
      <c r="P582" s="5">
        <f t="shared" si="58"/>
        <v>1</v>
      </c>
      <c r="Q582" t="str">
        <f t="shared" si="59"/>
        <v>technology</v>
      </c>
      <c r="R582" s="6" t="str">
        <f t="shared" si="56"/>
        <v>web</v>
      </c>
      <c r="S582" s="13">
        <f t="shared" si="60"/>
        <v>42605.908182870371</v>
      </c>
      <c r="T582" s="13">
        <f t="shared" si="61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7">
        <f t="shared" si="57"/>
        <v>0</v>
      </c>
      <c r="P583" s="5" t="e">
        <f t="shared" si="58"/>
        <v>#DIV/0!</v>
      </c>
      <c r="Q583" t="str">
        <f t="shared" si="59"/>
        <v>technology</v>
      </c>
      <c r="R583" s="6" t="str">
        <f t="shared" si="56"/>
        <v>web</v>
      </c>
      <c r="S583" s="13">
        <f t="shared" si="60"/>
        <v>42188.012777777782</v>
      </c>
      <c r="T583" s="13">
        <f t="shared" si="61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7">
        <f t="shared" si="57"/>
        <v>0</v>
      </c>
      <c r="P584" s="5" t="e">
        <f t="shared" si="58"/>
        <v>#DIV/0!</v>
      </c>
      <c r="Q584" t="str">
        <f t="shared" si="59"/>
        <v>technology</v>
      </c>
      <c r="R584" s="6" t="str">
        <f t="shared" si="56"/>
        <v>web</v>
      </c>
      <c r="S584" s="13">
        <f t="shared" si="60"/>
        <v>42055.739803240736</v>
      </c>
      <c r="T584" s="13">
        <f t="shared" si="61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7">
        <f t="shared" si="57"/>
        <v>1.1111111111111112E-4</v>
      </c>
      <c r="P585" s="5">
        <f t="shared" si="58"/>
        <v>1</v>
      </c>
      <c r="Q585" t="str">
        <f t="shared" si="59"/>
        <v>technology</v>
      </c>
      <c r="R585" s="6" t="str">
        <f t="shared" si="56"/>
        <v>web</v>
      </c>
      <c r="S585" s="13">
        <f t="shared" si="60"/>
        <v>42052.93850694444</v>
      </c>
      <c r="T585" s="13">
        <f t="shared" si="61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7">
        <f t="shared" si="57"/>
        <v>0.01</v>
      </c>
      <c r="P586" s="5">
        <f t="shared" si="58"/>
        <v>5</v>
      </c>
      <c r="Q586" t="str">
        <f t="shared" si="59"/>
        <v>technology</v>
      </c>
      <c r="R586" s="6" t="str">
        <f t="shared" si="56"/>
        <v>web</v>
      </c>
      <c r="S586" s="13">
        <f t="shared" si="60"/>
        <v>42049.716620370367</v>
      </c>
      <c r="T586" s="13">
        <f t="shared" si="6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7">
        <f t="shared" si="57"/>
        <v>0</v>
      </c>
      <c r="P587" s="5" t="e">
        <f t="shared" si="58"/>
        <v>#DIV/0!</v>
      </c>
      <c r="Q587" t="str">
        <f t="shared" si="59"/>
        <v>technology</v>
      </c>
      <c r="R587" s="6" t="str">
        <f t="shared" si="56"/>
        <v>web</v>
      </c>
      <c r="S587" s="13">
        <f t="shared" si="60"/>
        <v>42283.3909375</v>
      </c>
      <c r="T587" s="13">
        <f t="shared" si="61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7">
        <f t="shared" si="57"/>
        <v>5.5999999999999999E-3</v>
      </c>
      <c r="P588" s="5">
        <f t="shared" si="58"/>
        <v>14</v>
      </c>
      <c r="Q588" t="str">
        <f t="shared" si="59"/>
        <v>technology</v>
      </c>
      <c r="R588" s="6" t="str">
        <f t="shared" si="56"/>
        <v>web</v>
      </c>
      <c r="S588" s="13">
        <f t="shared" si="60"/>
        <v>42020.854247685187</v>
      </c>
      <c r="T588" s="13">
        <f t="shared" si="61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7">
        <f t="shared" si="57"/>
        <v>9.0833333333333335E-2</v>
      </c>
      <c r="P589" s="5">
        <f t="shared" si="58"/>
        <v>389.28571428571428</v>
      </c>
      <c r="Q589" t="str">
        <f t="shared" si="59"/>
        <v>technology</v>
      </c>
      <c r="R589" s="6" t="str">
        <f t="shared" si="56"/>
        <v>web</v>
      </c>
      <c r="S589" s="13">
        <f t="shared" si="60"/>
        <v>42080.757326388892</v>
      </c>
      <c r="T589" s="13">
        <f t="shared" si="61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7">
        <f t="shared" si="57"/>
        <v>3.3444444444444443E-2</v>
      </c>
      <c r="P590" s="5">
        <f t="shared" si="58"/>
        <v>150.5</v>
      </c>
      <c r="Q590" t="str">
        <f t="shared" si="59"/>
        <v>technology</v>
      </c>
      <c r="R590" s="6" t="str">
        <f t="shared" si="56"/>
        <v>web</v>
      </c>
      <c r="S590" s="13">
        <f t="shared" si="60"/>
        <v>42631.769513888896</v>
      </c>
      <c r="T590" s="13">
        <f t="shared" si="6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7">
        <f t="shared" si="57"/>
        <v>1.3333333333333334E-4</v>
      </c>
      <c r="P591" s="5">
        <f t="shared" si="58"/>
        <v>1</v>
      </c>
      <c r="Q591" t="str">
        <f t="shared" si="59"/>
        <v>technology</v>
      </c>
      <c r="R591" s="6" t="str">
        <f t="shared" si="56"/>
        <v>web</v>
      </c>
      <c r="S591" s="13">
        <f t="shared" si="60"/>
        <v>42178.614571759259</v>
      </c>
      <c r="T591" s="13">
        <f t="shared" si="61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7">
        <f t="shared" si="57"/>
        <v>4.4600000000000001E-2</v>
      </c>
      <c r="P592" s="5">
        <f t="shared" si="58"/>
        <v>24.777777777777779</v>
      </c>
      <c r="Q592" t="str">
        <f t="shared" si="59"/>
        <v>technology</v>
      </c>
      <c r="R592" s="6" t="str">
        <f t="shared" si="56"/>
        <v>web</v>
      </c>
      <c r="S592" s="13">
        <f t="shared" si="60"/>
        <v>42377.554756944446</v>
      </c>
      <c r="T592" s="13">
        <f t="shared" si="6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7">
        <f t="shared" si="57"/>
        <v>6.0999999999999997E-4</v>
      </c>
      <c r="P593" s="5">
        <f t="shared" si="58"/>
        <v>30.5</v>
      </c>
      <c r="Q593" t="str">
        <f t="shared" si="59"/>
        <v>technology</v>
      </c>
      <c r="R593" s="6" t="str">
        <f t="shared" si="56"/>
        <v>web</v>
      </c>
      <c r="S593" s="13">
        <f t="shared" si="60"/>
        <v>42177.543171296296</v>
      </c>
      <c r="T593" s="13">
        <f t="shared" si="61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7">
        <f t="shared" si="57"/>
        <v>3.3333333333333333E-2</v>
      </c>
      <c r="P594" s="5">
        <f t="shared" si="58"/>
        <v>250</v>
      </c>
      <c r="Q594" t="str">
        <f t="shared" si="59"/>
        <v>technology</v>
      </c>
      <c r="R594" s="6" t="str">
        <f t="shared" si="56"/>
        <v>web</v>
      </c>
      <c r="S594" s="13">
        <f t="shared" si="60"/>
        <v>41946.232175925928</v>
      </c>
      <c r="T594" s="13">
        <f t="shared" si="61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7">
        <f t="shared" si="57"/>
        <v>0.23</v>
      </c>
      <c r="P595" s="5">
        <f t="shared" si="58"/>
        <v>16.428571428571427</v>
      </c>
      <c r="Q595" t="str">
        <f t="shared" si="59"/>
        <v>technology</v>
      </c>
      <c r="R595" s="6" t="str">
        <f t="shared" si="56"/>
        <v>web</v>
      </c>
      <c r="S595" s="13">
        <f t="shared" si="60"/>
        <v>42070.677604166667</v>
      </c>
      <c r="T595" s="13">
        <f t="shared" si="6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7">
        <f t="shared" si="57"/>
        <v>1.0399999999999999E-3</v>
      </c>
      <c r="P596" s="5">
        <f t="shared" si="58"/>
        <v>13</v>
      </c>
      <c r="Q596" t="str">
        <f t="shared" si="59"/>
        <v>technology</v>
      </c>
      <c r="R596" s="6" t="str">
        <f t="shared" si="56"/>
        <v>web</v>
      </c>
      <c r="S596" s="13">
        <f t="shared" si="60"/>
        <v>42446.780162037037</v>
      </c>
      <c r="T596" s="13">
        <f t="shared" si="6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7">
        <f t="shared" si="57"/>
        <v>4.2599999999999999E-3</v>
      </c>
      <c r="P597" s="5">
        <f t="shared" si="58"/>
        <v>53.25</v>
      </c>
      <c r="Q597" t="str">
        <f t="shared" si="59"/>
        <v>technology</v>
      </c>
      <c r="R597" s="6" t="str">
        <f t="shared" si="56"/>
        <v>web</v>
      </c>
      <c r="S597" s="13">
        <f t="shared" si="60"/>
        <v>42083.069884259254</v>
      </c>
      <c r="T597" s="13">
        <f t="shared" si="61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7">
        <f t="shared" si="57"/>
        <v>2.9999999999999997E-4</v>
      </c>
      <c r="P598" s="5">
        <f t="shared" si="58"/>
        <v>3</v>
      </c>
      <c r="Q598" t="str">
        <f t="shared" si="59"/>
        <v>technology</v>
      </c>
      <c r="R598" s="6" t="str">
        <f t="shared" si="56"/>
        <v>web</v>
      </c>
      <c r="S598" s="13">
        <f t="shared" si="60"/>
        <v>42646.896898148145</v>
      </c>
      <c r="T598" s="13">
        <f t="shared" si="6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7">
        <f t="shared" si="57"/>
        <v>2.6666666666666666E-3</v>
      </c>
      <c r="P599" s="5">
        <f t="shared" si="58"/>
        <v>10</v>
      </c>
      <c r="Q599" t="str">
        <f t="shared" si="59"/>
        <v>technology</v>
      </c>
      <c r="R599" s="6" t="str">
        <f t="shared" si="56"/>
        <v>web</v>
      </c>
      <c r="S599" s="13">
        <f t="shared" si="60"/>
        <v>42545.705266203702</v>
      </c>
      <c r="T599" s="13">
        <f t="shared" si="6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7">
        <f t="shared" si="57"/>
        <v>0.34</v>
      </c>
      <c r="P600" s="5">
        <f t="shared" si="58"/>
        <v>121.42857142857143</v>
      </c>
      <c r="Q600" t="str">
        <f t="shared" si="59"/>
        <v>technology</v>
      </c>
      <c r="R600" s="6" t="str">
        <f t="shared" si="56"/>
        <v>web</v>
      </c>
      <c r="S600" s="13">
        <f t="shared" si="60"/>
        <v>41948.00209490741</v>
      </c>
      <c r="T600" s="13">
        <f t="shared" si="61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7">
        <f t="shared" si="57"/>
        <v>6.2E-4</v>
      </c>
      <c r="P601" s="5">
        <f t="shared" si="58"/>
        <v>15.5</v>
      </c>
      <c r="Q601" t="str">
        <f t="shared" si="59"/>
        <v>technology</v>
      </c>
      <c r="R601" s="6" t="str">
        <f t="shared" si="56"/>
        <v>web</v>
      </c>
      <c r="S601" s="13">
        <f t="shared" si="60"/>
        <v>42047.812523148154</v>
      </c>
      <c r="T601" s="13">
        <f t="shared" si="6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7">
        <f t="shared" si="57"/>
        <v>0.02</v>
      </c>
      <c r="P602" s="5">
        <f t="shared" si="58"/>
        <v>100</v>
      </c>
      <c r="Q602" t="str">
        <f t="shared" si="59"/>
        <v>technology</v>
      </c>
      <c r="R602" s="6" t="str">
        <f t="shared" si="56"/>
        <v>web</v>
      </c>
      <c r="S602" s="13">
        <f t="shared" si="60"/>
        <v>42073.798171296294</v>
      </c>
      <c r="T602" s="13">
        <f t="shared" si="6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7">
        <f t="shared" si="57"/>
        <v>1.4E-2</v>
      </c>
      <c r="P603" s="5">
        <f t="shared" si="58"/>
        <v>23.333333333333332</v>
      </c>
      <c r="Q603" t="str">
        <f t="shared" si="59"/>
        <v>technology</v>
      </c>
      <c r="R603" s="6" t="str">
        <f t="shared" si="56"/>
        <v>web</v>
      </c>
      <c r="S603" s="13">
        <f t="shared" si="60"/>
        <v>41969.858090277776</v>
      </c>
      <c r="T603" s="13">
        <f t="shared" si="6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7">
        <f t="shared" si="57"/>
        <v>0</v>
      </c>
      <c r="P604" s="5" t="e">
        <f t="shared" si="58"/>
        <v>#DIV/0!</v>
      </c>
      <c r="Q604" t="str">
        <f t="shared" si="59"/>
        <v>technology</v>
      </c>
      <c r="R604" s="6" t="str">
        <f t="shared" si="56"/>
        <v>web</v>
      </c>
      <c r="S604" s="13">
        <f t="shared" si="60"/>
        <v>42143.79415509259</v>
      </c>
      <c r="T604" s="13">
        <f t="shared" si="6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7">
        <f t="shared" si="57"/>
        <v>3.9334666666666664E-2</v>
      </c>
      <c r="P605" s="5">
        <f t="shared" si="58"/>
        <v>45.386153846153846</v>
      </c>
      <c r="Q605" t="str">
        <f t="shared" si="59"/>
        <v>technology</v>
      </c>
      <c r="R605" s="6" t="str">
        <f t="shared" si="56"/>
        <v>web</v>
      </c>
      <c r="S605" s="13">
        <f t="shared" si="60"/>
        <v>41835.639155092591</v>
      </c>
      <c r="T605" s="13">
        <f t="shared" si="6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7">
        <f t="shared" si="57"/>
        <v>0</v>
      </c>
      <c r="P606" s="5" t="e">
        <f t="shared" si="58"/>
        <v>#DIV/0!</v>
      </c>
      <c r="Q606" t="str">
        <f t="shared" si="59"/>
        <v>technology</v>
      </c>
      <c r="R606" s="6" t="str">
        <f t="shared" si="56"/>
        <v>web</v>
      </c>
      <c r="S606" s="13">
        <f t="shared" si="60"/>
        <v>41849.035370370373</v>
      </c>
      <c r="T606" s="13">
        <f t="shared" si="6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7">
        <f t="shared" si="57"/>
        <v>2.6200000000000001E-2</v>
      </c>
      <c r="P607" s="5">
        <f t="shared" si="58"/>
        <v>16.375</v>
      </c>
      <c r="Q607" t="str">
        <f t="shared" si="59"/>
        <v>technology</v>
      </c>
      <c r="R607" s="6" t="str">
        <f t="shared" ref="R607:R641" si="62">RIGHT(N607,3)</f>
        <v>web</v>
      </c>
      <c r="S607" s="13">
        <f t="shared" si="60"/>
        <v>42194.357731481476</v>
      </c>
      <c r="T607" s="13">
        <f t="shared" si="61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7">
        <f t="shared" si="57"/>
        <v>2E-3</v>
      </c>
      <c r="P608" s="5">
        <f t="shared" si="58"/>
        <v>10</v>
      </c>
      <c r="Q608" t="str">
        <f t="shared" si="59"/>
        <v>technology</v>
      </c>
      <c r="R608" s="6" t="str">
        <f t="shared" si="62"/>
        <v>web</v>
      </c>
      <c r="S608" s="13">
        <f t="shared" si="60"/>
        <v>42102.650567129633</v>
      </c>
      <c r="T608" s="13">
        <f t="shared" si="6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7">
        <f t="shared" si="57"/>
        <v>0</v>
      </c>
      <c r="P609" s="5" t="e">
        <f t="shared" si="58"/>
        <v>#DIV/0!</v>
      </c>
      <c r="Q609" t="str">
        <f t="shared" si="59"/>
        <v>technology</v>
      </c>
      <c r="R609" s="6" t="str">
        <f t="shared" si="62"/>
        <v>web</v>
      </c>
      <c r="S609" s="13">
        <f t="shared" si="60"/>
        <v>42300.825648148151</v>
      </c>
      <c r="T609" s="13">
        <f t="shared" si="6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7">
        <f t="shared" si="57"/>
        <v>9.7400000000000004E-3</v>
      </c>
      <c r="P610" s="5">
        <f t="shared" si="58"/>
        <v>292.2</v>
      </c>
      <c r="Q610" t="str">
        <f t="shared" si="59"/>
        <v>technology</v>
      </c>
      <c r="R610" s="6" t="str">
        <f t="shared" si="62"/>
        <v>web</v>
      </c>
      <c r="S610" s="13">
        <f t="shared" si="60"/>
        <v>42140.921064814815</v>
      </c>
      <c r="T610" s="13">
        <f t="shared" si="6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7">
        <f t="shared" si="57"/>
        <v>6.41025641025641E-3</v>
      </c>
      <c r="P611" s="5">
        <f t="shared" si="58"/>
        <v>5</v>
      </c>
      <c r="Q611" t="str">
        <f t="shared" si="59"/>
        <v>technology</v>
      </c>
      <c r="R611" s="6" t="str">
        <f t="shared" si="62"/>
        <v>web</v>
      </c>
      <c r="S611" s="13">
        <f t="shared" si="60"/>
        <v>42307.034074074079</v>
      </c>
      <c r="T611" s="13">
        <f t="shared" si="6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7">
        <f t="shared" si="57"/>
        <v>0</v>
      </c>
      <c r="P612" s="5" t="e">
        <f t="shared" si="58"/>
        <v>#DIV/0!</v>
      </c>
      <c r="Q612" t="str">
        <f t="shared" si="59"/>
        <v>technology</v>
      </c>
      <c r="R612" s="6" t="str">
        <f t="shared" si="62"/>
        <v>web</v>
      </c>
      <c r="S612" s="13">
        <f t="shared" si="60"/>
        <v>42086.83085648148</v>
      </c>
      <c r="T612" s="13">
        <f t="shared" si="6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7">
        <f t="shared" si="57"/>
        <v>0</v>
      </c>
      <c r="P613" s="5" t="e">
        <f t="shared" si="58"/>
        <v>#DIV/0!</v>
      </c>
      <c r="Q613" t="str">
        <f t="shared" si="59"/>
        <v>technology</v>
      </c>
      <c r="R613" s="6" t="str">
        <f t="shared" si="62"/>
        <v>web</v>
      </c>
      <c r="S613" s="13">
        <f t="shared" si="60"/>
        <v>42328.560613425929</v>
      </c>
      <c r="T613" s="13">
        <f t="shared" si="6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7">
        <f t="shared" si="57"/>
        <v>0</v>
      </c>
      <c r="P614" s="5" t="e">
        <f t="shared" si="58"/>
        <v>#DIV/0!</v>
      </c>
      <c r="Q614" t="str">
        <f t="shared" si="59"/>
        <v>technology</v>
      </c>
      <c r="R614" s="6" t="str">
        <f t="shared" si="62"/>
        <v>web</v>
      </c>
      <c r="S614" s="13">
        <f t="shared" si="60"/>
        <v>42585.031782407401</v>
      </c>
      <c r="T614" s="13">
        <f t="shared" si="6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7">
        <f t="shared" si="57"/>
        <v>0.21363333333333334</v>
      </c>
      <c r="P615" s="5">
        <f t="shared" si="58"/>
        <v>105.93388429752066</v>
      </c>
      <c r="Q615" t="str">
        <f t="shared" si="59"/>
        <v>technology</v>
      </c>
      <c r="R615" s="6" t="str">
        <f t="shared" si="62"/>
        <v>web</v>
      </c>
      <c r="S615" s="13">
        <f t="shared" si="60"/>
        <v>42247.496759259258</v>
      </c>
      <c r="T615" s="13">
        <f t="shared" si="6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7">
        <f t="shared" si="57"/>
        <v>0</v>
      </c>
      <c r="P616" s="5" t="e">
        <f t="shared" si="58"/>
        <v>#DIV/0!</v>
      </c>
      <c r="Q616" t="str">
        <f t="shared" si="59"/>
        <v>technology</v>
      </c>
      <c r="R616" s="6" t="str">
        <f t="shared" si="62"/>
        <v>web</v>
      </c>
      <c r="S616" s="13">
        <f t="shared" si="60"/>
        <v>42515.061805555553</v>
      </c>
      <c r="T616" s="13">
        <f t="shared" si="6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7">
        <f t="shared" si="57"/>
        <v>0</v>
      </c>
      <c r="P617" s="5" t="e">
        <f t="shared" si="58"/>
        <v>#DIV/0!</v>
      </c>
      <c r="Q617" t="str">
        <f t="shared" si="59"/>
        <v>technology</v>
      </c>
      <c r="R617" s="6" t="str">
        <f t="shared" si="62"/>
        <v>web</v>
      </c>
      <c r="S617" s="13">
        <f t="shared" si="60"/>
        <v>42242.122210648144</v>
      </c>
      <c r="T617" s="13">
        <f t="shared" si="6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7">
        <f t="shared" si="57"/>
        <v>0</v>
      </c>
      <c r="P618" s="5" t="e">
        <f t="shared" si="58"/>
        <v>#DIV/0!</v>
      </c>
      <c r="Q618" t="str">
        <f t="shared" si="59"/>
        <v>technology</v>
      </c>
      <c r="R618" s="6" t="str">
        <f t="shared" si="62"/>
        <v>web</v>
      </c>
      <c r="S618" s="13">
        <f t="shared" si="60"/>
        <v>42761.376238425932</v>
      </c>
      <c r="T618" s="13">
        <f t="shared" si="61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7">
        <f t="shared" si="57"/>
        <v>0.03</v>
      </c>
      <c r="P619" s="5">
        <f t="shared" si="58"/>
        <v>20</v>
      </c>
      <c r="Q619" t="str">
        <f t="shared" si="59"/>
        <v>technology</v>
      </c>
      <c r="R619" s="6" t="str">
        <f t="shared" si="62"/>
        <v>web</v>
      </c>
      <c r="S619" s="13">
        <f t="shared" si="60"/>
        <v>42087.343090277776</v>
      </c>
      <c r="T619" s="13">
        <f t="shared" si="6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7">
        <f t="shared" si="57"/>
        <v>0</v>
      </c>
      <c r="P620" s="5" t="e">
        <f t="shared" si="58"/>
        <v>#DIV/0!</v>
      </c>
      <c r="Q620" t="str">
        <f t="shared" si="59"/>
        <v>technology</v>
      </c>
      <c r="R620" s="6" t="str">
        <f t="shared" si="62"/>
        <v>web</v>
      </c>
      <c r="S620" s="13">
        <f t="shared" si="60"/>
        <v>42317.810219907406</v>
      </c>
      <c r="T620" s="13">
        <f t="shared" si="6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7">
        <f t="shared" si="57"/>
        <v>3.9999999999999998E-7</v>
      </c>
      <c r="P621" s="5">
        <f t="shared" si="58"/>
        <v>1</v>
      </c>
      <c r="Q621" t="str">
        <f t="shared" si="59"/>
        <v>technology</v>
      </c>
      <c r="R621" s="6" t="str">
        <f t="shared" si="62"/>
        <v>web</v>
      </c>
      <c r="S621" s="13">
        <f t="shared" si="60"/>
        <v>41908.650347222225</v>
      </c>
      <c r="T621" s="13">
        <f t="shared" si="6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7">
        <f t="shared" si="57"/>
        <v>0.01</v>
      </c>
      <c r="P622" s="5">
        <f t="shared" si="58"/>
        <v>300</v>
      </c>
      <c r="Q622" t="str">
        <f t="shared" si="59"/>
        <v>technology</v>
      </c>
      <c r="R622" s="6" t="str">
        <f t="shared" si="62"/>
        <v>web</v>
      </c>
      <c r="S622" s="13">
        <f t="shared" si="60"/>
        <v>41831.716874999998</v>
      </c>
      <c r="T622" s="13">
        <f t="shared" si="61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7">
        <f t="shared" si="57"/>
        <v>1.044E-2</v>
      </c>
      <c r="P623" s="5">
        <f t="shared" si="58"/>
        <v>87</v>
      </c>
      <c r="Q623" t="str">
        <f t="shared" si="59"/>
        <v>technology</v>
      </c>
      <c r="R623" s="6" t="str">
        <f t="shared" si="62"/>
        <v>web</v>
      </c>
      <c r="S623" s="13">
        <f t="shared" si="60"/>
        <v>42528.987696759257</v>
      </c>
      <c r="T623" s="13">
        <f t="shared" si="61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7">
        <f t="shared" si="57"/>
        <v>5.6833333333333333E-2</v>
      </c>
      <c r="P624" s="5">
        <f t="shared" si="58"/>
        <v>37.888888888888886</v>
      </c>
      <c r="Q624" t="str">
        <f t="shared" si="59"/>
        <v>technology</v>
      </c>
      <c r="R624" s="6" t="str">
        <f t="shared" si="62"/>
        <v>web</v>
      </c>
      <c r="S624" s="13">
        <f t="shared" si="60"/>
        <v>42532.774745370371</v>
      </c>
      <c r="T624" s="13">
        <f t="shared" si="61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7">
        <f t="shared" si="57"/>
        <v>0</v>
      </c>
      <c r="P625" s="5" t="e">
        <f t="shared" si="58"/>
        <v>#DIV/0!</v>
      </c>
      <c r="Q625" t="str">
        <f t="shared" si="59"/>
        <v>technology</v>
      </c>
      <c r="R625" s="6" t="str">
        <f t="shared" si="62"/>
        <v>web</v>
      </c>
      <c r="S625" s="13">
        <f t="shared" si="60"/>
        <v>42122.009224537032</v>
      </c>
      <c r="T625" s="13">
        <f t="shared" si="6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7">
        <f t="shared" si="57"/>
        <v>0</v>
      </c>
      <c r="P626" s="5" t="e">
        <f t="shared" si="58"/>
        <v>#DIV/0!</v>
      </c>
      <c r="Q626" t="str">
        <f t="shared" si="59"/>
        <v>technology</v>
      </c>
      <c r="R626" s="6" t="str">
        <f t="shared" si="62"/>
        <v>web</v>
      </c>
      <c r="S626" s="13">
        <f t="shared" si="60"/>
        <v>42108.988900462966</v>
      </c>
      <c r="T626" s="13">
        <f t="shared" si="6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7">
        <f t="shared" si="57"/>
        <v>0</v>
      </c>
      <c r="P627" s="5" t="e">
        <f t="shared" si="58"/>
        <v>#DIV/0!</v>
      </c>
      <c r="Q627" t="str">
        <f t="shared" si="59"/>
        <v>technology</v>
      </c>
      <c r="R627" s="6" t="str">
        <f t="shared" si="62"/>
        <v>web</v>
      </c>
      <c r="S627" s="13">
        <f t="shared" si="60"/>
        <v>42790.895567129628</v>
      </c>
      <c r="T627" s="13">
        <f t="shared" si="6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7">
        <f t="shared" si="57"/>
        <v>0.17380000000000001</v>
      </c>
      <c r="P628" s="5">
        <f t="shared" si="58"/>
        <v>111.41025641025641</v>
      </c>
      <c r="Q628" t="str">
        <f t="shared" si="59"/>
        <v>technology</v>
      </c>
      <c r="R628" s="6" t="str">
        <f t="shared" si="62"/>
        <v>web</v>
      </c>
      <c r="S628" s="13">
        <f t="shared" si="60"/>
        <v>42198.559479166666</v>
      </c>
      <c r="T628" s="13">
        <f t="shared" si="6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7">
        <f t="shared" si="57"/>
        <v>2.0000000000000001E-4</v>
      </c>
      <c r="P629" s="5">
        <f t="shared" si="58"/>
        <v>90</v>
      </c>
      <c r="Q629" t="str">
        <f t="shared" si="59"/>
        <v>technology</v>
      </c>
      <c r="R629" s="6" t="str">
        <f t="shared" si="62"/>
        <v>web</v>
      </c>
      <c r="S629" s="13">
        <f t="shared" si="60"/>
        <v>42384.306840277779</v>
      </c>
      <c r="T629" s="13">
        <f t="shared" si="6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7">
        <f t="shared" si="57"/>
        <v>0</v>
      </c>
      <c r="P630" s="5" t="e">
        <f t="shared" si="58"/>
        <v>#DIV/0!</v>
      </c>
      <c r="Q630" t="str">
        <f t="shared" si="59"/>
        <v>technology</v>
      </c>
      <c r="R630" s="6" t="str">
        <f t="shared" si="62"/>
        <v>web</v>
      </c>
      <c r="S630" s="13">
        <f t="shared" si="60"/>
        <v>41803.692789351851</v>
      </c>
      <c r="T630" s="13">
        <f t="shared" si="6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7">
        <f t="shared" si="57"/>
        <v>1.75E-3</v>
      </c>
      <c r="P631" s="5">
        <f t="shared" si="58"/>
        <v>116.66666666666667</v>
      </c>
      <c r="Q631" t="str">
        <f t="shared" si="59"/>
        <v>technology</v>
      </c>
      <c r="R631" s="6" t="str">
        <f t="shared" si="62"/>
        <v>web</v>
      </c>
      <c r="S631" s="13">
        <f t="shared" si="60"/>
        <v>42474.637824074074</v>
      </c>
      <c r="T631" s="13">
        <f t="shared" si="61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7">
        <f t="shared" si="57"/>
        <v>8.3340278356529708E-4</v>
      </c>
      <c r="P632" s="5">
        <f t="shared" si="58"/>
        <v>10</v>
      </c>
      <c r="Q632" t="str">
        <f t="shared" si="59"/>
        <v>technology</v>
      </c>
      <c r="R632" s="6" t="str">
        <f t="shared" si="62"/>
        <v>web</v>
      </c>
      <c r="S632" s="13">
        <f t="shared" si="60"/>
        <v>42223.619456018518</v>
      </c>
      <c r="T632" s="13">
        <f t="shared" si="6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7">
        <f t="shared" si="57"/>
        <v>1.38E-2</v>
      </c>
      <c r="P633" s="5">
        <f t="shared" si="58"/>
        <v>76.666666666666671</v>
      </c>
      <c r="Q633" t="str">
        <f t="shared" si="59"/>
        <v>technology</v>
      </c>
      <c r="R633" s="6" t="str">
        <f t="shared" si="62"/>
        <v>web</v>
      </c>
      <c r="S633" s="13">
        <f t="shared" si="60"/>
        <v>42489.772326388891</v>
      </c>
      <c r="T633" s="13">
        <f t="shared" si="61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7">
        <f t="shared" si="57"/>
        <v>0</v>
      </c>
      <c r="P634" s="5" t="e">
        <f t="shared" si="58"/>
        <v>#DIV/0!</v>
      </c>
      <c r="Q634" t="str">
        <f t="shared" si="59"/>
        <v>technology</v>
      </c>
      <c r="R634" s="6" t="str">
        <f t="shared" si="62"/>
        <v>web</v>
      </c>
      <c r="S634" s="13">
        <f t="shared" si="60"/>
        <v>42303.659317129626</v>
      </c>
      <c r="T634" s="13">
        <f t="shared" si="6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7">
        <f t="shared" si="57"/>
        <v>0.1245</v>
      </c>
      <c r="P635" s="5">
        <f t="shared" si="58"/>
        <v>49.8</v>
      </c>
      <c r="Q635" t="str">
        <f t="shared" si="59"/>
        <v>technology</v>
      </c>
      <c r="R635" s="6" t="str">
        <f t="shared" si="62"/>
        <v>web</v>
      </c>
      <c r="S635" s="13">
        <f t="shared" si="60"/>
        <v>42507.29932870371</v>
      </c>
      <c r="T635" s="13">
        <f t="shared" si="6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7">
        <f t="shared" si="57"/>
        <v>2.0000000000000001E-4</v>
      </c>
      <c r="P636" s="5">
        <f t="shared" si="58"/>
        <v>1</v>
      </c>
      <c r="Q636" t="str">
        <f t="shared" si="59"/>
        <v>technology</v>
      </c>
      <c r="R636" s="6" t="str">
        <f t="shared" si="62"/>
        <v>web</v>
      </c>
      <c r="S636" s="13">
        <f t="shared" si="60"/>
        <v>42031.928576388891</v>
      </c>
      <c r="T636" s="13">
        <f t="shared" si="6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7">
        <f t="shared" si="57"/>
        <v>8.0000000000000007E-5</v>
      </c>
      <c r="P637" s="5">
        <f t="shared" si="58"/>
        <v>2</v>
      </c>
      <c r="Q637" t="str">
        <f t="shared" si="59"/>
        <v>technology</v>
      </c>
      <c r="R637" s="6" t="str">
        <f t="shared" si="62"/>
        <v>web</v>
      </c>
      <c r="S637" s="13">
        <f t="shared" si="60"/>
        <v>42076.092152777783</v>
      </c>
      <c r="T637" s="13">
        <f t="shared" si="61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7">
        <f t="shared" si="57"/>
        <v>2E-3</v>
      </c>
      <c r="P638" s="5">
        <f t="shared" si="58"/>
        <v>4</v>
      </c>
      <c r="Q638" t="str">
        <f t="shared" si="59"/>
        <v>technology</v>
      </c>
      <c r="R638" s="6" t="str">
        <f t="shared" si="62"/>
        <v>web</v>
      </c>
      <c r="S638" s="13">
        <f t="shared" si="60"/>
        <v>42131.455439814818</v>
      </c>
      <c r="T638" s="13">
        <f t="shared" si="61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7">
        <f t="shared" si="57"/>
        <v>0</v>
      </c>
      <c r="P639" s="5" t="e">
        <f t="shared" si="58"/>
        <v>#DIV/0!</v>
      </c>
      <c r="Q639" t="str">
        <f t="shared" si="59"/>
        <v>technology</v>
      </c>
      <c r="R639" s="6" t="str">
        <f t="shared" si="62"/>
        <v>web</v>
      </c>
      <c r="S639" s="13">
        <f t="shared" si="60"/>
        <v>42762.962013888886</v>
      </c>
      <c r="T639" s="13">
        <f t="shared" si="6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7">
        <f t="shared" si="57"/>
        <v>9.0000000000000006E-5</v>
      </c>
      <c r="P640" s="5">
        <f t="shared" si="58"/>
        <v>3</v>
      </c>
      <c r="Q640" t="str">
        <f t="shared" si="59"/>
        <v>technology</v>
      </c>
      <c r="R640" s="6" t="str">
        <f t="shared" si="62"/>
        <v>web</v>
      </c>
      <c r="S640" s="13">
        <f t="shared" si="60"/>
        <v>42759.593310185184</v>
      </c>
      <c r="T640" s="13">
        <f t="shared" si="6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7">
        <f t="shared" si="57"/>
        <v>9.9999999999999995E-7</v>
      </c>
      <c r="P641" s="5">
        <f t="shared" si="58"/>
        <v>1</v>
      </c>
      <c r="Q641" t="str">
        <f t="shared" si="59"/>
        <v>technology</v>
      </c>
      <c r="R641" s="6" t="str">
        <f t="shared" si="62"/>
        <v>web</v>
      </c>
      <c r="S641" s="13">
        <f t="shared" si="60"/>
        <v>41865.583275462966</v>
      </c>
      <c r="T641" s="13">
        <f t="shared" si="6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7">
        <f t="shared" si="57"/>
        <v>1.4428571428571428</v>
      </c>
      <c r="P642" s="5">
        <f t="shared" si="58"/>
        <v>50.5</v>
      </c>
      <c r="Q642" t="str">
        <f t="shared" si="59"/>
        <v>technology</v>
      </c>
      <c r="R642" s="6" t="str">
        <f>RIGHT(N642,9)</f>
        <v>wearables</v>
      </c>
      <c r="S642" s="13">
        <f t="shared" si="60"/>
        <v>42683.420312500006</v>
      </c>
      <c r="T642" s="13">
        <f t="shared" si="6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7">
        <f t="shared" ref="O643:O706" si="63">E643/D643</f>
        <v>1.1916249999999999</v>
      </c>
      <c r="P643" s="5">
        <f t="shared" ref="P643:P706" si="64">AVERAGE(E643/L643)</f>
        <v>151.31746031746033</v>
      </c>
      <c r="Q643" t="str">
        <f t="shared" ref="Q643:Q706" si="65">LEFT(N643, SEARCH("/",N643,1)-1)</f>
        <v>technology</v>
      </c>
      <c r="R643" s="6" t="str">
        <f t="shared" ref="R643:R706" si="66">RIGHT(N643,9)</f>
        <v>wearables</v>
      </c>
      <c r="S643" s="13">
        <f t="shared" ref="S643:S706" si="67">(((J643/60)/60)/24)+DATE(1970,1,1)</f>
        <v>42199.57</v>
      </c>
      <c r="T643" s="13">
        <f t="shared" ref="T643:T706" si="68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7">
        <f t="shared" si="63"/>
        <v>14.604850000000001</v>
      </c>
      <c r="P644" s="5">
        <f t="shared" si="64"/>
        <v>134.3592456301748</v>
      </c>
      <c r="Q644" t="str">
        <f t="shared" si="65"/>
        <v>technology</v>
      </c>
      <c r="R644" s="6" t="str">
        <f t="shared" si="66"/>
        <v>wearables</v>
      </c>
      <c r="S644" s="13">
        <f t="shared" si="67"/>
        <v>42199.651319444441</v>
      </c>
      <c r="T644" s="13">
        <f t="shared" si="68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7">
        <f t="shared" si="63"/>
        <v>1.0580799999999999</v>
      </c>
      <c r="P645" s="5">
        <f t="shared" si="64"/>
        <v>174.02631578947367</v>
      </c>
      <c r="Q645" t="str">
        <f t="shared" si="65"/>
        <v>technology</v>
      </c>
      <c r="R645" s="6" t="str">
        <f t="shared" si="66"/>
        <v>wearables</v>
      </c>
      <c r="S645" s="13">
        <f t="shared" si="67"/>
        <v>42100.642071759255</v>
      </c>
      <c r="T645" s="13">
        <f t="shared" si="68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7">
        <f t="shared" si="63"/>
        <v>3.0011791999999997</v>
      </c>
      <c r="P646" s="5">
        <f t="shared" si="64"/>
        <v>73.486268364348675</v>
      </c>
      <c r="Q646" t="str">
        <f t="shared" si="65"/>
        <v>technology</v>
      </c>
      <c r="R646" s="6" t="str">
        <f t="shared" si="66"/>
        <v>wearables</v>
      </c>
      <c r="S646" s="13">
        <f t="shared" si="67"/>
        <v>41898.665960648148</v>
      </c>
      <c r="T646" s="13">
        <f t="shared" si="68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7">
        <f t="shared" si="63"/>
        <v>2.7869999999999999</v>
      </c>
      <c r="P647" s="5">
        <f t="shared" si="64"/>
        <v>23.518987341772153</v>
      </c>
      <c r="Q647" t="str">
        <f t="shared" si="65"/>
        <v>technology</v>
      </c>
      <c r="R647" s="6" t="str">
        <f t="shared" si="66"/>
        <v>wearables</v>
      </c>
      <c r="S647" s="13">
        <f t="shared" si="67"/>
        <v>42564.026319444441</v>
      </c>
      <c r="T647" s="13">
        <f t="shared" si="68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7">
        <f t="shared" si="63"/>
        <v>1.3187625000000001</v>
      </c>
      <c r="P648" s="5">
        <f t="shared" si="64"/>
        <v>39.074444444444445</v>
      </c>
      <c r="Q648" t="str">
        <f t="shared" si="65"/>
        <v>technology</v>
      </c>
      <c r="R648" s="6" t="str">
        <f t="shared" si="66"/>
        <v>wearables</v>
      </c>
      <c r="S648" s="13">
        <f t="shared" si="67"/>
        <v>41832.852627314816</v>
      </c>
      <c r="T648" s="13">
        <f t="shared" si="68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7">
        <f t="shared" si="63"/>
        <v>1.0705</v>
      </c>
      <c r="P649" s="5">
        <f t="shared" si="64"/>
        <v>125.94117647058823</v>
      </c>
      <c r="Q649" t="str">
        <f t="shared" si="65"/>
        <v>technology</v>
      </c>
      <c r="R649" s="6" t="str">
        <f t="shared" si="66"/>
        <v>wearables</v>
      </c>
      <c r="S649" s="13">
        <f t="shared" si="67"/>
        <v>42416.767928240741</v>
      </c>
      <c r="T649" s="13">
        <f t="shared" si="68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7">
        <f t="shared" si="63"/>
        <v>1.2682285714285715</v>
      </c>
      <c r="P650" s="5">
        <f t="shared" si="64"/>
        <v>1644</v>
      </c>
      <c r="Q650" t="str">
        <f t="shared" si="65"/>
        <v>technology</v>
      </c>
      <c r="R650" s="6" t="str">
        <f t="shared" si="66"/>
        <v>wearables</v>
      </c>
      <c r="S650" s="13">
        <f t="shared" si="67"/>
        <v>41891.693379629629</v>
      </c>
      <c r="T650" s="13">
        <f t="shared" si="68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7">
        <f t="shared" si="63"/>
        <v>1.3996</v>
      </c>
      <c r="P651" s="5">
        <f t="shared" si="64"/>
        <v>42.670731707317074</v>
      </c>
      <c r="Q651" t="str">
        <f t="shared" si="65"/>
        <v>technology</v>
      </c>
      <c r="R651" s="6" t="str">
        <f t="shared" si="66"/>
        <v>wearables</v>
      </c>
      <c r="S651" s="13">
        <f t="shared" si="67"/>
        <v>41877.912187499998</v>
      </c>
      <c r="T651" s="13">
        <f t="shared" si="68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7">
        <f t="shared" si="63"/>
        <v>1.1240000000000001</v>
      </c>
      <c r="P652" s="5">
        <f t="shared" si="64"/>
        <v>35.125</v>
      </c>
      <c r="Q652" t="str">
        <f t="shared" si="65"/>
        <v>technology</v>
      </c>
      <c r="R652" s="6" t="str">
        <f t="shared" si="66"/>
        <v>wearables</v>
      </c>
      <c r="S652" s="13">
        <f t="shared" si="67"/>
        <v>41932.036851851852</v>
      </c>
      <c r="T652" s="13">
        <f t="shared" si="68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7">
        <f t="shared" si="63"/>
        <v>1.00528</v>
      </c>
      <c r="P653" s="5">
        <f t="shared" si="64"/>
        <v>239.35238095238094</v>
      </c>
      <c r="Q653" t="str">
        <f t="shared" si="65"/>
        <v>technology</v>
      </c>
      <c r="R653" s="6" t="str">
        <f t="shared" si="66"/>
        <v>wearables</v>
      </c>
      <c r="S653" s="13">
        <f t="shared" si="67"/>
        <v>41956.017488425925</v>
      </c>
      <c r="T653" s="13">
        <f t="shared" si="68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7">
        <f t="shared" si="63"/>
        <v>1.0046666666666666</v>
      </c>
      <c r="P654" s="5">
        <f t="shared" si="64"/>
        <v>107.64285714285714</v>
      </c>
      <c r="Q654" t="str">
        <f t="shared" si="65"/>
        <v>technology</v>
      </c>
      <c r="R654" s="6" t="str">
        <f t="shared" si="66"/>
        <v>wearables</v>
      </c>
      <c r="S654" s="13">
        <f t="shared" si="67"/>
        <v>42675.690393518518</v>
      </c>
      <c r="T654" s="13">
        <f t="shared" si="68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7">
        <f t="shared" si="63"/>
        <v>1.4144600000000001</v>
      </c>
      <c r="P655" s="5">
        <f t="shared" si="64"/>
        <v>95.830623306233065</v>
      </c>
      <c r="Q655" t="str">
        <f t="shared" si="65"/>
        <v>technology</v>
      </c>
      <c r="R655" s="6" t="str">
        <f t="shared" si="66"/>
        <v>wearables</v>
      </c>
      <c r="S655" s="13">
        <f t="shared" si="67"/>
        <v>42199.618518518517</v>
      </c>
      <c r="T655" s="13">
        <f t="shared" si="68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7">
        <f t="shared" si="63"/>
        <v>2.6729166666666666</v>
      </c>
      <c r="P656" s="5">
        <f t="shared" si="64"/>
        <v>31.663376110562684</v>
      </c>
      <c r="Q656" t="str">
        <f t="shared" si="65"/>
        <v>technology</v>
      </c>
      <c r="R656" s="6" t="str">
        <f t="shared" si="66"/>
        <v>wearables</v>
      </c>
      <c r="S656" s="13">
        <f t="shared" si="67"/>
        <v>42163.957326388889</v>
      </c>
      <c r="T656" s="13">
        <f t="shared" si="68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7">
        <f t="shared" si="63"/>
        <v>1.4688749999999999</v>
      </c>
      <c r="P657" s="5">
        <f t="shared" si="64"/>
        <v>42.886861313868614</v>
      </c>
      <c r="Q657" t="str">
        <f t="shared" si="65"/>
        <v>technology</v>
      </c>
      <c r="R657" s="6" t="str">
        <f t="shared" si="66"/>
        <v>wearables</v>
      </c>
      <c r="S657" s="13">
        <f t="shared" si="67"/>
        <v>42045.957314814819</v>
      </c>
      <c r="T657" s="13">
        <f t="shared" si="68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7">
        <f t="shared" si="63"/>
        <v>2.1356000000000002</v>
      </c>
      <c r="P658" s="5">
        <f t="shared" si="64"/>
        <v>122.73563218390805</v>
      </c>
      <c r="Q658" t="str">
        <f t="shared" si="65"/>
        <v>technology</v>
      </c>
      <c r="R658" s="6" t="str">
        <f t="shared" si="66"/>
        <v>wearables</v>
      </c>
      <c r="S658" s="13">
        <f t="shared" si="67"/>
        <v>42417.804618055554</v>
      </c>
      <c r="T658" s="13">
        <f t="shared" si="68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7">
        <f t="shared" si="63"/>
        <v>1.2569999999999999</v>
      </c>
      <c r="P659" s="5">
        <f t="shared" si="64"/>
        <v>190.45454545454547</v>
      </c>
      <c r="Q659" t="str">
        <f t="shared" si="65"/>
        <v>technology</v>
      </c>
      <c r="R659" s="6" t="str">
        <f t="shared" si="66"/>
        <v>wearables</v>
      </c>
      <c r="S659" s="13">
        <f t="shared" si="67"/>
        <v>42331.84574074074</v>
      </c>
      <c r="T659" s="13">
        <f t="shared" si="68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7">
        <f t="shared" si="63"/>
        <v>1.0446206037108834</v>
      </c>
      <c r="P660" s="5">
        <f t="shared" si="64"/>
        <v>109.33695652173913</v>
      </c>
      <c r="Q660" t="str">
        <f t="shared" si="65"/>
        <v>technology</v>
      </c>
      <c r="R660" s="6" t="str">
        <f t="shared" si="66"/>
        <v>wearables</v>
      </c>
      <c r="S660" s="13">
        <f t="shared" si="67"/>
        <v>42179.160752314812</v>
      </c>
      <c r="T660" s="13">
        <f t="shared" si="68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7">
        <f t="shared" si="63"/>
        <v>1.0056666666666667</v>
      </c>
      <c r="P661" s="5">
        <f t="shared" si="64"/>
        <v>143.66666666666666</v>
      </c>
      <c r="Q661" t="str">
        <f t="shared" si="65"/>
        <v>technology</v>
      </c>
      <c r="R661" s="6" t="str">
        <f t="shared" si="66"/>
        <v>wearables</v>
      </c>
      <c r="S661" s="13">
        <f t="shared" si="67"/>
        <v>42209.593692129631</v>
      </c>
      <c r="T661" s="13">
        <f t="shared" si="68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7">
        <f t="shared" si="63"/>
        <v>3.058E-2</v>
      </c>
      <c r="P662" s="5">
        <f t="shared" si="64"/>
        <v>84.944444444444443</v>
      </c>
      <c r="Q662" t="str">
        <f t="shared" si="65"/>
        <v>technology</v>
      </c>
      <c r="R662" s="6" t="str">
        <f t="shared" si="66"/>
        <v>wearables</v>
      </c>
      <c r="S662" s="13">
        <f t="shared" si="67"/>
        <v>41922.741655092592</v>
      </c>
      <c r="T662" s="13">
        <f t="shared" si="68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7">
        <f t="shared" si="63"/>
        <v>9.4999999999999998E-3</v>
      </c>
      <c r="P663" s="5">
        <f t="shared" si="64"/>
        <v>10.555555555555555</v>
      </c>
      <c r="Q663" t="str">
        <f t="shared" si="65"/>
        <v>technology</v>
      </c>
      <c r="R663" s="6" t="str">
        <f t="shared" si="66"/>
        <v>wearables</v>
      </c>
      <c r="S663" s="13">
        <f t="shared" si="67"/>
        <v>42636.645358796297</v>
      </c>
      <c r="T663" s="13">
        <f t="shared" si="68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7">
        <f t="shared" si="63"/>
        <v>4.0000000000000001E-3</v>
      </c>
      <c r="P664" s="5">
        <f t="shared" si="64"/>
        <v>39</v>
      </c>
      <c r="Q664" t="str">
        <f t="shared" si="65"/>
        <v>technology</v>
      </c>
      <c r="R664" s="6" t="str">
        <f t="shared" si="66"/>
        <v>wearables</v>
      </c>
      <c r="S664" s="13">
        <f t="shared" si="67"/>
        <v>41990.438043981485</v>
      </c>
      <c r="T664" s="13">
        <f t="shared" si="68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7">
        <f t="shared" si="63"/>
        <v>3.5000000000000001E-3</v>
      </c>
      <c r="P665" s="5">
        <f t="shared" si="64"/>
        <v>100</v>
      </c>
      <c r="Q665" t="str">
        <f t="shared" si="65"/>
        <v>technology</v>
      </c>
      <c r="R665" s="6" t="str">
        <f t="shared" si="66"/>
        <v>wearables</v>
      </c>
      <c r="S665" s="13">
        <f t="shared" si="67"/>
        <v>42173.843240740738</v>
      </c>
      <c r="T665" s="13">
        <f t="shared" si="68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7">
        <f t="shared" si="63"/>
        <v>7.5333333333333335E-2</v>
      </c>
      <c r="P666" s="5">
        <f t="shared" si="64"/>
        <v>31.172413793103448</v>
      </c>
      <c r="Q666" t="str">
        <f t="shared" si="65"/>
        <v>technology</v>
      </c>
      <c r="R666" s="6" t="str">
        <f t="shared" si="66"/>
        <v>wearables</v>
      </c>
      <c r="S666" s="13">
        <f t="shared" si="67"/>
        <v>42077.666377314818</v>
      </c>
      <c r="T666" s="13">
        <f t="shared" si="68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7">
        <f t="shared" si="63"/>
        <v>0.18640000000000001</v>
      </c>
      <c r="P667" s="5">
        <f t="shared" si="64"/>
        <v>155.33333333333334</v>
      </c>
      <c r="Q667" t="str">
        <f t="shared" si="65"/>
        <v>technology</v>
      </c>
      <c r="R667" s="6" t="str">
        <f t="shared" si="66"/>
        <v>wearables</v>
      </c>
      <c r="S667" s="13">
        <f t="shared" si="67"/>
        <v>42688.711354166662</v>
      </c>
      <c r="T667" s="13">
        <f t="shared" si="68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7">
        <f t="shared" si="63"/>
        <v>4.0000000000000003E-5</v>
      </c>
      <c r="P668" s="5">
        <f t="shared" si="64"/>
        <v>2</v>
      </c>
      <c r="Q668" t="str">
        <f t="shared" si="65"/>
        <v>technology</v>
      </c>
      <c r="R668" s="6" t="str">
        <f t="shared" si="66"/>
        <v>wearables</v>
      </c>
      <c r="S668" s="13">
        <f t="shared" si="67"/>
        <v>41838.832152777781</v>
      </c>
      <c r="T668" s="13">
        <f t="shared" si="68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7">
        <f t="shared" si="63"/>
        <v>0.1002</v>
      </c>
      <c r="P669" s="5">
        <f t="shared" si="64"/>
        <v>178.92857142857142</v>
      </c>
      <c r="Q669" t="str">
        <f t="shared" si="65"/>
        <v>technology</v>
      </c>
      <c r="R669" s="6" t="str">
        <f t="shared" si="66"/>
        <v>wearables</v>
      </c>
      <c r="S669" s="13">
        <f t="shared" si="67"/>
        <v>42632.373414351852</v>
      </c>
      <c r="T669" s="13">
        <f t="shared" si="68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7">
        <f t="shared" si="63"/>
        <v>4.5600000000000002E-2</v>
      </c>
      <c r="P670" s="5">
        <f t="shared" si="64"/>
        <v>27.36</v>
      </c>
      <c r="Q670" t="str">
        <f t="shared" si="65"/>
        <v>technology</v>
      </c>
      <c r="R670" s="6" t="str">
        <f t="shared" si="66"/>
        <v>wearables</v>
      </c>
      <c r="S670" s="13">
        <f t="shared" si="67"/>
        <v>42090.831273148149</v>
      </c>
      <c r="T670" s="13">
        <f t="shared" si="68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7">
        <f t="shared" si="63"/>
        <v>0.21507499999999999</v>
      </c>
      <c r="P671" s="5">
        <f t="shared" si="64"/>
        <v>1536.25</v>
      </c>
      <c r="Q671" t="str">
        <f t="shared" si="65"/>
        <v>technology</v>
      </c>
      <c r="R671" s="6" t="str">
        <f t="shared" si="66"/>
        <v>wearables</v>
      </c>
      <c r="S671" s="13">
        <f t="shared" si="67"/>
        <v>42527.625671296293</v>
      </c>
      <c r="T671" s="13">
        <f t="shared" si="68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7">
        <f t="shared" si="63"/>
        <v>0.29276666666666668</v>
      </c>
      <c r="P672" s="5">
        <f t="shared" si="64"/>
        <v>84.99677419354839</v>
      </c>
      <c r="Q672" t="str">
        <f t="shared" si="65"/>
        <v>technology</v>
      </c>
      <c r="R672" s="6" t="str">
        <f t="shared" si="66"/>
        <v>wearables</v>
      </c>
      <c r="S672" s="13">
        <f t="shared" si="67"/>
        <v>42506.709722222222</v>
      </c>
      <c r="T672" s="13">
        <f t="shared" si="68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7">
        <f t="shared" si="63"/>
        <v>0.39426666666666665</v>
      </c>
      <c r="P673" s="5">
        <f t="shared" si="64"/>
        <v>788.5333333333333</v>
      </c>
      <c r="Q673" t="str">
        <f t="shared" si="65"/>
        <v>technology</v>
      </c>
      <c r="R673" s="6" t="str">
        <f t="shared" si="66"/>
        <v>wearables</v>
      </c>
      <c r="S673" s="13">
        <f t="shared" si="67"/>
        <v>41984.692731481482</v>
      </c>
      <c r="T673" s="13">
        <f t="shared" si="68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7">
        <f t="shared" si="63"/>
        <v>0.21628</v>
      </c>
      <c r="P674" s="5">
        <f t="shared" si="64"/>
        <v>50.29767441860465</v>
      </c>
      <c r="Q674" t="str">
        <f t="shared" si="65"/>
        <v>technology</v>
      </c>
      <c r="R674" s="6" t="str">
        <f t="shared" si="66"/>
        <v>wearables</v>
      </c>
      <c r="S674" s="13">
        <f t="shared" si="67"/>
        <v>41974.219490740739</v>
      </c>
      <c r="T674" s="13">
        <f t="shared" si="68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7">
        <f t="shared" si="63"/>
        <v>2.0500000000000002E-3</v>
      </c>
      <c r="P675" s="5">
        <f t="shared" si="64"/>
        <v>68.333333333333329</v>
      </c>
      <c r="Q675" t="str">
        <f t="shared" si="65"/>
        <v>technology</v>
      </c>
      <c r="R675" s="6" t="str">
        <f t="shared" si="66"/>
        <v>wearables</v>
      </c>
      <c r="S675" s="13">
        <f t="shared" si="67"/>
        <v>41838.840474537035</v>
      </c>
      <c r="T675" s="13">
        <f t="shared" si="68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7">
        <f t="shared" si="63"/>
        <v>2.9999999999999997E-4</v>
      </c>
      <c r="P676" s="5">
        <f t="shared" si="64"/>
        <v>7.5</v>
      </c>
      <c r="Q676" t="str">
        <f t="shared" si="65"/>
        <v>technology</v>
      </c>
      <c r="R676" s="6" t="str">
        <f t="shared" si="66"/>
        <v>wearables</v>
      </c>
      <c r="S676" s="13">
        <f t="shared" si="67"/>
        <v>41803.116053240738</v>
      </c>
      <c r="T676" s="13">
        <f t="shared" si="68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7">
        <f t="shared" si="63"/>
        <v>0.14849999999999999</v>
      </c>
      <c r="P677" s="5">
        <f t="shared" si="64"/>
        <v>34.269230769230766</v>
      </c>
      <c r="Q677" t="str">
        <f t="shared" si="65"/>
        <v>technology</v>
      </c>
      <c r="R677" s="6" t="str">
        <f t="shared" si="66"/>
        <v>wearables</v>
      </c>
      <c r="S677" s="13">
        <f t="shared" si="67"/>
        <v>41975.930601851855</v>
      </c>
      <c r="T677" s="13">
        <f t="shared" si="68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7">
        <f t="shared" si="63"/>
        <v>1.4710000000000001E-2</v>
      </c>
      <c r="P678" s="5">
        <f t="shared" si="64"/>
        <v>61.291666666666664</v>
      </c>
      <c r="Q678" t="str">
        <f t="shared" si="65"/>
        <v>technology</v>
      </c>
      <c r="R678" s="6" t="str">
        <f t="shared" si="66"/>
        <v>wearables</v>
      </c>
      <c r="S678" s="13">
        <f t="shared" si="67"/>
        <v>42012.768298611118</v>
      </c>
      <c r="T678" s="13">
        <f t="shared" si="68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7">
        <f t="shared" si="63"/>
        <v>0.25584000000000001</v>
      </c>
      <c r="P679" s="5">
        <f t="shared" si="64"/>
        <v>133.25</v>
      </c>
      <c r="Q679" t="str">
        <f t="shared" si="65"/>
        <v>technology</v>
      </c>
      <c r="R679" s="6" t="str">
        <f t="shared" si="66"/>
        <v>wearables</v>
      </c>
      <c r="S679" s="13">
        <f t="shared" si="67"/>
        <v>42504.403877314813</v>
      </c>
      <c r="T679" s="13">
        <f t="shared" si="68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7">
        <f t="shared" si="63"/>
        <v>3.8206896551724136E-2</v>
      </c>
      <c r="P680" s="5">
        <f t="shared" si="64"/>
        <v>65.17647058823529</v>
      </c>
      <c r="Q680" t="str">
        <f t="shared" si="65"/>
        <v>technology</v>
      </c>
      <c r="R680" s="6" t="str">
        <f t="shared" si="66"/>
        <v>wearables</v>
      </c>
      <c r="S680" s="13">
        <f t="shared" si="67"/>
        <v>42481.376597222217</v>
      </c>
      <c r="T680" s="13">
        <f t="shared" si="68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7">
        <f t="shared" si="63"/>
        <v>0.15485964912280703</v>
      </c>
      <c r="P681" s="5">
        <f t="shared" si="64"/>
        <v>93.90425531914893</v>
      </c>
      <c r="Q681" t="str">
        <f t="shared" si="65"/>
        <v>technology</v>
      </c>
      <c r="R681" s="6" t="str">
        <f t="shared" si="66"/>
        <v>wearables</v>
      </c>
      <c r="S681" s="13">
        <f t="shared" si="67"/>
        <v>42556.695706018523</v>
      </c>
      <c r="T681" s="13">
        <f t="shared" si="68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7">
        <f t="shared" si="63"/>
        <v>0.25912000000000002</v>
      </c>
      <c r="P682" s="5">
        <f t="shared" si="64"/>
        <v>150.65116279069767</v>
      </c>
      <c r="Q682" t="str">
        <f t="shared" si="65"/>
        <v>technology</v>
      </c>
      <c r="R682" s="6" t="str">
        <f t="shared" si="66"/>
        <v>wearables</v>
      </c>
      <c r="S682" s="13">
        <f t="shared" si="67"/>
        <v>41864.501516203702</v>
      </c>
      <c r="T682" s="13">
        <f t="shared" si="68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7">
        <f t="shared" si="63"/>
        <v>4.0000000000000002E-4</v>
      </c>
      <c r="P683" s="5">
        <f t="shared" si="64"/>
        <v>1</v>
      </c>
      <c r="Q683" t="str">
        <f t="shared" si="65"/>
        <v>technology</v>
      </c>
      <c r="R683" s="6" t="str">
        <f t="shared" si="66"/>
        <v>wearables</v>
      </c>
      <c r="S683" s="13">
        <f t="shared" si="67"/>
        <v>42639.805601851855</v>
      </c>
      <c r="T683" s="13">
        <f t="shared" si="68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7">
        <f t="shared" si="63"/>
        <v>1.06E-3</v>
      </c>
      <c r="P684" s="5">
        <f t="shared" si="64"/>
        <v>13.25</v>
      </c>
      <c r="Q684" t="str">
        <f t="shared" si="65"/>
        <v>technology</v>
      </c>
      <c r="R684" s="6" t="str">
        <f t="shared" si="66"/>
        <v>wearables</v>
      </c>
      <c r="S684" s="13">
        <f t="shared" si="67"/>
        <v>42778.765300925923</v>
      </c>
      <c r="T684" s="13">
        <f t="shared" si="68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7">
        <f t="shared" si="63"/>
        <v>8.5142857142857138E-3</v>
      </c>
      <c r="P685" s="5">
        <f t="shared" si="64"/>
        <v>99.333333333333329</v>
      </c>
      <c r="Q685" t="str">
        <f t="shared" si="65"/>
        <v>technology</v>
      </c>
      <c r="R685" s="6" t="str">
        <f t="shared" si="66"/>
        <v>wearables</v>
      </c>
      <c r="S685" s="13">
        <f t="shared" si="67"/>
        <v>42634.900046296301</v>
      </c>
      <c r="T685" s="13">
        <f t="shared" si="68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7">
        <f t="shared" si="63"/>
        <v>7.4837500000000001E-2</v>
      </c>
      <c r="P686" s="5">
        <f t="shared" si="64"/>
        <v>177.39259259259259</v>
      </c>
      <c r="Q686" t="str">
        <f t="shared" si="65"/>
        <v>technology</v>
      </c>
      <c r="R686" s="6" t="str">
        <f t="shared" si="66"/>
        <v>wearables</v>
      </c>
      <c r="S686" s="13">
        <f t="shared" si="67"/>
        <v>41809.473275462966</v>
      </c>
      <c r="T686" s="13">
        <f t="shared" si="68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7">
        <f t="shared" si="63"/>
        <v>0.27650000000000002</v>
      </c>
      <c r="P687" s="5">
        <f t="shared" si="64"/>
        <v>55.3</v>
      </c>
      <c r="Q687" t="str">
        <f t="shared" si="65"/>
        <v>technology</v>
      </c>
      <c r="R687" s="6" t="str">
        <f t="shared" si="66"/>
        <v>wearables</v>
      </c>
      <c r="S687" s="13">
        <f t="shared" si="67"/>
        <v>41971.866574074069</v>
      </c>
      <c r="T687" s="13">
        <f t="shared" si="68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7">
        <f t="shared" si="63"/>
        <v>0</v>
      </c>
      <c r="P688" s="5" t="e">
        <f t="shared" si="64"/>
        <v>#DIV/0!</v>
      </c>
      <c r="Q688" t="str">
        <f t="shared" si="65"/>
        <v>technology</v>
      </c>
      <c r="R688" s="6" t="str">
        <f t="shared" si="66"/>
        <v>wearables</v>
      </c>
      <c r="S688" s="13">
        <f t="shared" si="67"/>
        <v>42189.673263888893</v>
      </c>
      <c r="T688" s="13">
        <f t="shared" si="68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7">
        <f t="shared" si="63"/>
        <v>3.5499999999999997E-2</v>
      </c>
      <c r="P689" s="5">
        <f t="shared" si="64"/>
        <v>591.66666666666663</v>
      </c>
      <c r="Q689" t="str">
        <f t="shared" si="65"/>
        <v>technology</v>
      </c>
      <c r="R689" s="6" t="str">
        <f t="shared" si="66"/>
        <v>wearables</v>
      </c>
      <c r="S689" s="13">
        <f t="shared" si="67"/>
        <v>42711.750613425931</v>
      </c>
      <c r="T689" s="13">
        <f t="shared" si="68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7">
        <f t="shared" si="63"/>
        <v>0.72989999999999999</v>
      </c>
      <c r="P690" s="5">
        <f t="shared" si="64"/>
        <v>405.5</v>
      </c>
      <c r="Q690" t="str">
        <f t="shared" si="65"/>
        <v>technology</v>
      </c>
      <c r="R690" s="6" t="str">
        <f t="shared" si="66"/>
        <v>wearables</v>
      </c>
      <c r="S690" s="13">
        <f t="shared" si="67"/>
        <v>42262.104780092588</v>
      </c>
      <c r="T690" s="13">
        <f t="shared" si="68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7">
        <f t="shared" si="63"/>
        <v>0.57648750000000004</v>
      </c>
      <c r="P691" s="5">
        <f t="shared" si="64"/>
        <v>343.14732142857144</v>
      </c>
      <c r="Q691" t="str">
        <f t="shared" si="65"/>
        <v>technology</v>
      </c>
      <c r="R691" s="6" t="str">
        <f t="shared" si="66"/>
        <v>wearables</v>
      </c>
      <c r="S691" s="13">
        <f t="shared" si="67"/>
        <v>42675.66778935185</v>
      </c>
      <c r="T691" s="13">
        <f t="shared" si="68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7">
        <f t="shared" si="63"/>
        <v>0.1234</v>
      </c>
      <c r="P692" s="5">
        <f t="shared" si="64"/>
        <v>72.588235294117652</v>
      </c>
      <c r="Q692" t="str">
        <f t="shared" si="65"/>
        <v>technology</v>
      </c>
      <c r="R692" s="6" t="str">
        <f t="shared" si="66"/>
        <v>wearables</v>
      </c>
      <c r="S692" s="13">
        <f t="shared" si="67"/>
        <v>42579.634733796294</v>
      </c>
      <c r="T692" s="13">
        <f t="shared" si="68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7">
        <f t="shared" si="63"/>
        <v>5.1999999999999998E-3</v>
      </c>
      <c r="P693" s="5">
        <f t="shared" si="64"/>
        <v>26</v>
      </c>
      <c r="Q693" t="str">
        <f t="shared" si="65"/>
        <v>technology</v>
      </c>
      <c r="R693" s="6" t="str">
        <f t="shared" si="66"/>
        <v>wearables</v>
      </c>
      <c r="S693" s="13">
        <f t="shared" si="67"/>
        <v>42158.028310185182</v>
      </c>
      <c r="T693" s="13">
        <f t="shared" si="68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7">
        <f t="shared" si="63"/>
        <v>6.5299999999999997E-2</v>
      </c>
      <c r="P694" s="5">
        <f t="shared" si="64"/>
        <v>6.4975124378109452</v>
      </c>
      <c r="Q694" t="str">
        <f t="shared" si="65"/>
        <v>technology</v>
      </c>
      <c r="R694" s="6" t="str">
        <f t="shared" si="66"/>
        <v>wearables</v>
      </c>
      <c r="S694" s="13">
        <f t="shared" si="67"/>
        <v>42696.37572916667</v>
      </c>
      <c r="T694" s="13">
        <f t="shared" si="68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7">
        <f t="shared" si="63"/>
        <v>0.35338000000000003</v>
      </c>
      <c r="P695" s="5">
        <f t="shared" si="64"/>
        <v>119.38513513513513</v>
      </c>
      <c r="Q695" t="str">
        <f t="shared" si="65"/>
        <v>technology</v>
      </c>
      <c r="R695" s="6" t="str">
        <f t="shared" si="66"/>
        <v>wearables</v>
      </c>
      <c r="S695" s="13">
        <f t="shared" si="67"/>
        <v>42094.808182870373</v>
      </c>
      <c r="T695" s="13">
        <f t="shared" si="68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7">
        <f t="shared" si="63"/>
        <v>3.933333333333333E-3</v>
      </c>
      <c r="P696" s="5">
        <f t="shared" si="64"/>
        <v>84.285714285714292</v>
      </c>
      <c r="Q696" t="str">
        <f t="shared" si="65"/>
        <v>technology</v>
      </c>
      <c r="R696" s="6" t="str">
        <f t="shared" si="66"/>
        <v>wearables</v>
      </c>
      <c r="S696" s="13">
        <f t="shared" si="67"/>
        <v>42737.663877314815</v>
      </c>
      <c r="T696" s="13">
        <f t="shared" si="68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7">
        <f t="shared" si="63"/>
        <v>1.06E-2</v>
      </c>
      <c r="P697" s="5">
        <f t="shared" si="64"/>
        <v>90.857142857142861</v>
      </c>
      <c r="Q697" t="str">
        <f t="shared" si="65"/>
        <v>technology</v>
      </c>
      <c r="R697" s="6" t="str">
        <f t="shared" si="66"/>
        <v>wearables</v>
      </c>
      <c r="S697" s="13">
        <f t="shared" si="67"/>
        <v>41913.521064814813</v>
      </c>
      <c r="T697" s="13">
        <f t="shared" si="68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7">
        <f t="shared" si="63"/>
        <v>5.7142857142857145E-6</v>
      </c>
      <c r="P698" s="5">
        <f t="shared" si="64"/>
        <v>1</v>
      </c>
      <c r="Q698" t="str">
        <f t="shared" si="65"/>
        <v>technology</v>
      </c>
      <c r="R698" s="6" t="str">
        <f t="shared" si="66"/>
        <v>wearables</v>
      </c>
      <c r="S698" s="13">
        <f t="shared" si="67"/>
        <v>41815.927106481482</v>
      </c>
      <c r="T698" s="13">
        <f t="shared" si="68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7">
        <f t="shared" si="63"/>
        <v>0.46379999999999999</v>
      </c>
      <c r="P699" s="5">
        <f t="shared" si="64"/>
        <v>20.342105263157894</v>
      </c>
      <c r="Q699" t="str">
        <f t="shared" si="65"/>
        <v>technology</v>
      </c>
      <c r="R699" s="6" t="str">
        <f t="shared" si="66"/>
        <v>wearables</v>
      </c>
      <c r="S699" s="13">
        <f t="shared" si="67"/>
        <v>42388.523020833338</v>
      </c>
      <c r="T699" s="13">
        <f t="shared" si="68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7">
        <f t="shared" si="63"/>
        <v>0.15390000000000001</v>
      </c>
      <c r="P700" s="5">
        <f t="shared" si="64"/>
        <v>530.68965517241384</v>
      </c>
      <c r="Q700" t="str">
        <f t="shared" si="65"/>
        <v>technology</v>
      </c>
      <c r="R700" s="6" t="str">
        <f t="shared" si="66"/>
        <v>wearables</v>
      </c>
      <c r="S700" s="13">
        <f t="shared" si="67"/>
        <v>41866.931076388886</v>
      </c>
      <c r="T700" s="13">
        <f t="shared" si="68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7">
        <f t="shared" si="63"/>
        <v>0.824221076923077</v>
      </c>
      <c r="P701" s="5">
        <f t="shared" si="64"/>
        <v>120.39184269662923</v>
      </c>
      <c r="Q701" t="str">
        <f t="shared" si="65"/>
        <v>technology</v>
      </c>
      <c r="R701" s="6" t="str">
        <f t="shared" si="66"/>
        <v>wearables</v>
      </c>
      <c r="S701" s="13">
        <f t="shared" si="67"/>
        <v>41563.485509259262</v>
      </c>
      <c r="T701" s="13">
        <f t="shared" si="68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7">
        <f t="shared" si="63"/>
        <v>2.6866666666666667E-2</v>
      </c>
      <c r="P702" s="5">
        <f t="shared" si="64"/>
        <v>13</v>
      </c>
      <c r="Q702" t="str">
        <f t="shared" si="65"/>
        <v>technology</v>
      </c>
      <c r="R702" s="6" t="str">
        <f t="shared" si="66"/>
        <v>wearables</v>
      </c>
      <c r="S702" s="13">
        <f t="shared" si="67"/>
        <v>42715.688437500001</v>
      </c>
      <c r="T702" s="13">
        <f t="shared" si="68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7">
        <f t="shared" si="63"/>
        <v>0.26600000000000001</v>
      </c>
      <c r="P703" s="5">
        <f t="shared" si="64"/>
        <v>291.33333333333331</v>
      </c>
      <c r="Q703" t="str">
        <f t="shared" si="65"/>
        <v>technology</v>
      </c>
      <c r="R703" s="6" t="str">
        <f t="shared" si="66"/>
        <v>wearables</v>
      </c>
      <c r="S703" s="13">
        <f t="shared" si="67"/>
        <v>41813.662962962961</v>
      </c>
      <c r="T703" s="13">
        <f t="shared" si="68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7">
        <f t="shared" si="63"/>
        <v>0.30813400000000002</v>
      </c>
      <c r="P704" s="5">
        <f t="shared" si="64"/>
        <v>124.9191891891892</v>
      </c>
      <c r="Q704" t="str">
        <f t="shared" si="65"/>
        <v>technology</v>
      </c>
      <c r="R704" s="6" t="str">
        <f t="shared" si="66"/>
        <v>wearables</v>
      </c>
      <c r="S704" s="13">
        <f t="shared" si="67"/>
        <v>42668.726701388892</v>
      </c>
      <c r="T704" s="13">
        <f t="shared" si="68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7">
        <f t="shared" si="63"/>
        <v>5.5800000000000002E-2</v>
      </c>
      <c r="P705" s="5">
        <f t="shared" si="64"/>
        <v>119.57142857142857</v>
      </c>
      <c r="Q705" t="str">
        <f t="shared" si="65"/>
        <v>technology</v>
      </c>
      <c r="R705" s="6" t="str">
        <f t="shared" si="66"/>
        <v>wearables</v>
      </c>
      <c r="S705" s="13">
        <f t="shared" si="67"/>
        <v>42711.950798611113</v>
      </c>
      <c r="T705" s="13">
        <f t="shared" si="68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7">
        <f t="shared" si="63"/>
        <v>8.7454545454545458E-3</v>
      </c>
      <c r="P706" s="5">
        <f t="shared" si="64"/>
        <v>120.25</v>
      </c>
      <c r="Q706" t="str">
        <f t="shared" si="65"/>
        <v>technology</v>
      </c>
      <c r="R706" s="6" t="str">
        <f t="shared" si="66"/>
        <v>wearables</v>
      </c>
      <c r="S706" s="13">
        <f t="shared" si="67"/>
        <v>42726.192916666667</v>
      </c>
      <c r="T706" s="13">
        <f t="shared" si="68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7">
        <f t="shared" ref="O707:O770" si="69">E707/D707</f>
        <v>9.7699999999999992E-3</v>
      </c>
      <c r="P707" s="5">
        <f t="shared" ref="P707:P770" si="70">AVERAGE(E707/L707)</f>
        <v>195.4</v>
      </c>
      <c r="Q707" t="str">
        <f t="shared" ref="Q707:Q770" si="71">LEFT(N707, SEARCH("/",N707,1)-1)</f>
        <v>technology</v>
      </c>
      <c r="R707" s="6" t="str">
        <f t="shared" ref="R707:R721" si="72">RIGHT(N707,9)</f>
        <v>wearables</v>
      </c>
      <c r="S707" s="13">
        <f t="shared" ref="S707:S770" si="73">(((J707/60)/60)/24)+DATE(1970,1,1)</f>
        <v>42726.491643518515</v>
      </c>
      <c r="T707" s="13">
        <f t="shared" ref="T707:T770" si="74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7">
        <f t="shared" si="69"/>
        <v>0</v>
      </c>
      <c r="P708" s="5" t="e">
        <f t="shared" si="70"/>
        <v>#DIV/0!</v>
      </c>
      <c r="Q708" t="str">
        <f t="shared" si="71"/>
        <v>technology</v>
      </c>
      <c r="R708" s="6" t="str">
        <f t="shared" si="72"/>
        <v>wearables</v>
      </c>
      <c r="S708" s="13">
        <f t="shared" si="73"/>
        <v>42676.995173611111</v>
      </c>
      <c r="T708" s="13">
        <f t="shared" si="74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7">
        <f t="shared" si="69"/>
        <v>0.78927352941176465</v>
      </c>
      <c r="P709" s="5">
        <f t="shared" si="70"/>
        <v>117.69868421052631</v>
      </c>
      <c r="Q709" t="str">
        <f t="shared" si="71"/>
        <v>technology</v>
      </c>
      <c r="R709" s="6" t="str">
        <f t="shared" si="72"/>
        <v>wearables</v>
      </c>
      <c r="S709" s="13">
        <f t="shared" si="73"/>
        <v>42696.663506944446</v>
      </c>
      <c r="T709" s="13">
        <f t="shared" si="74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7">
        <f t="shared" si="69"/>
        <v>0.22092500000000001</v>
      </c>
      <c r="P710" s="5">
        <f t="shared" si="70"/>
        <v>23.948509485094849</v>
      </c>
      <c r="Q710" t="str">
        <f t="shared" si="71"/>
        <v>technology</v>
      </c>
      <c r="R710" s="6" t="str">
        <f t="shared" si="72"/>
        <v>wearables</v>
      </c>
      <c r="S710" s="13">
        <f t="shared" si="73"/>
        <v>41835.581018518518</v>
      </c>
      <c r="T710" s="13">
        <f t="shared" si="74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7">
        <f t="shared" si="69"/>
        <v>4.0666666666666663E-3</v>
      </c>
      <c r="P711" s="5">
        <f t="shared" si="70"/>
        <v>30.5</v>
      </c>
      <c r="Q711" t="str">
        <f t="shared" si="71"/>
        <v>technology</v>
      </c>
      <c r="R711" s="6" t="str">
        <f t="shared" si="72"/>
        <v>wearables</v>
      </c>
      <c r="S711" s="13">
        <f t="shared" si="73"/>
        <v>41948.041192129633</v>
      </c>
      <c r="T711" s="13">
        <f t="shared" si="74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7">
        <f t="shared" si="69"/>
        <v>0</v>
      </c>
      <c r="P712" s="5" t="e">
        <f t="shared" si="70"/>
        <v>#DIV/0!</v>
      </c>
      <c r="Q712" t="str">
        <f t="shared" si="71"/>
        <v>technology</v>
      </c>
      <c r="R712" s="6" t="str">
        <f t="shared" si="72"/>
        <v>wearables</v>
      </c>
      <c r="S712" s="13">
        <f t="shared" si="73"/>
        <v>41837.984976851854</v>
      </c>
      <c r="T712" s="13">
        <f t="shared" si="74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7">
        <f t="shared" si="69"/>
        <v>0.33790999999999999</v>
      </c>
      <c r="P713" s="5">
        <f t="shared" si="70"/>
        <v>99.973372781065095</v>
      </c>
      <c r="Q713" t="str">
        <f t="shared" si="71"/>
        <v>technology</v>
      </c>
      <c r="R713" s="6" t="str">
        <f t="shared" si="72"/>
        <v>wearables</v>
      </c>
      <c r="S713" s="13">
        <f t="shared" si="73"/>
        <v>42678.459120370375</v>
      </c>
      <c r="T713" s="13">
        <f t="shared" si="74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7">
        <f t="shared" si="69"/>
        <v>2.1649484536082476E-3</v>
      </c>
      <c r="P714" s="5">
        <f t="shared" si="70"/>
        <v>26.25</v>
      </c>
      <c r="Q714" t="str">
        <f t="shared" si="71"/>
        <v>technology</v>
      </c>
      <c r="R714" s="6" t="str">
        <f t="shared" si="72"/>
        <v>wearables</v>
      </c>
      <c r="S714" s="13">
        <f t="shared" si="73"/>
        <v>42384.680925925932</v>
      </c>
      <c r="T714" s="13">
        <f t="shared" si="74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7">
        <f t="shared" si="69"/>
        <v>7.9600000000000001E-3</v>
      </c>
      <c r="P715" s="5">
        <f t="shared" si="70"/>
        <v>199</v>
      </c>
      <c r="Q715" t="str">
        <f t="shared" si="71"/>
        <v>technology</v>
      </c>
      <c r="R715" s="6" t="str">
        <f t="shared" si="72"/>
        <v>wearables</v>
      </c>
      <c r="S715" s="13">
        <f t="shared" si="73"/>
        <v>42496.529305555552</v>
      </c>
      <c r="T715" s="13">
        <f t="shared" si="74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7">
        <f t="shared" si="69"/>
        <v>0.14993333333333334</v>
      </c>
      <c r="P716" s="5">
        <f t="shared" si="70"/>
        <v>80.321428571428569</v>
      </c>
      <c r="Q716" t="str">
        <f t="shared" si="71"/>
        <v>technology</v>
      </c>
      <c r="R716" s="6" t="str">
        <f t="shared" si="72"/>
        <v>wearables</v>
      </c>
      <c r="S716" s="13">
        <f t="shared" si="73"/>
        <v>42734.787986111114</v>
      </c>
      <c r="T716" s="13">
        <f t="shared" si="74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7">
        <f t="shared" si="69"/>
        <v>5.0509090909090906E-2</v>
      </c>
      <c r="P717" s="5">
        <f t="shared" si="70"/>
        <v>115.75</v>
      </c>
      <c r="Q717" t="str">
        <f t="shared" si="71"/>
        <v>technology</v>
      </c>
      <c r="R717" s="6" t="str">
        <f t="shared" si="72"/>
        <v>wearables</v>
      </c>
      <c r="S717" s="13">
        <f t="shared" si="73"/>
        <v>42273.090740740736</v>
      </c>
      <c r="T717" s="13">
        <f t="shared" si="74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7">
        <f t="shared" si="69"/>
        <v>0.10214285714285715</v>
      </c>
      <c r="P718" s="5">
        <f t="shared" si="70"/>
        <v>44.6875</v>
      </c>
      <c r="Q718" t="str">
        <f t="shared" si="71"/>
        <v>technology</v>
      </c>
      <c r="R718" s="6" t="str">
        <f t="shared" si="72"/>
        <v>wearables</v>
      </c>
      <c r="S718" s="13">
        <f t="shared" si="73"/>
        <v>41940.658645833333</v>
      </c>
      <c r="T718" s="13">
        <f t="shared" si="74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7">
        <f t="shared" si="69"/>
        <v>3.0500000000000002E-3</v>
      </c>
      <c r="P719" s="5">
        <f t="shared" si="70"/>
        <v>76.25</v>
      </c>
      <c r="Q719" t="str">
        <f t="shared" si="71"/>
        <v>technology</v>
      </c>
      <c r="R719" s="6" t="str">
        <f t="shared" si="72"/>
        <v>wearables</v>
      </c>
      <c r="S719" s="13">
        <f t="shared" si="73"/>
        <v>41857.854189814818</v>
      </c>
      <c r="T719" s="13">
        <f t="shared" si="74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7">
        <f t="shared" si="69"/>
        <v>7.4999999999999997E-3</v>
      </c>
      <c r="P720" s="5">
        <f t="shared" si="70"/>
        <v>22.5</v>
      </c>
      <c r="Q720" t="str">
        <f t="shared" si="71"/>
        <v>technology</v>
      </c>
      <c r="R720" s="6" t="str">
        <f t="shared" si="72"/>
        <v>wearables</v>
      </c>
      <c r="S720" s="13">
        <f t="shared" si="73"/>
        <v>42752.845451388886</v>
      </c>
      <c r="T720" s="13">
        <f t="shared" si="74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7">
        <f t="shared" si="69"/>
        <v>1.2933333333333333E-2</v>
      </c>
      <c r="P721" s="5">
        <f t="shared" si="70"/>
        <v>19.399999999999999</v>
      </c>
      <c r="Q721" t="str">
        <f t="shared" si="71"/>
        <v>technology</v>
      </c>
      <c r="R721" s="6" t="str">
        <f t="shared" si="72"/>
        <v>wearables</v>
      </c>
      <c r="S721" s="13">
        <f t="shared" si="73"/>
        <v>42409.040231481486</v>
      </c>
      <c r="T721" s="13">
        <f t="shared" si="74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7">
        <f t="shared" si="69"/>
        <v>1.4394736842105262</v>
      </c>
      <c r="P722" s="5">
        <f t="shared" si="70"/>
        <v>66.707317073170728</v>
      </c>
      <c r="Q722" t="str">
        <f t="shared" si="71"/>
        <v>publishing</v>
      </c>
      <c r="R722" s="6" t="str">
        <f>RIGHT(N722,10)</f>
        <v>nonfiction</v>
      </c>
      <c r="S722" s="13">
        <f t="shared" si="73"/>
        <v>40909.649201388893</v>
      </c>
      <c r="T722" s="13">
        <f t="shared" si="74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7">
        <f t="shared" si="69"/>
        <v>1.2210975609756098</v>
      </c>
      <c r="P723" s="5">
        <f t="shared" si="70"/>
        <v>84.142857142857139</v>
      </c>
      <c r="Q723" t="str">
        <f t="shared" si="71"/>
        <v>publishing</v>
      </c>
      <c r="R723" s="6" t="str">
        <f t="shared" ref="R723:R761" si="75">RIGHT(N723,10)</f>
        <v>nonfiction</v>
      </c>
      <c r="S723" s="13">
        <f t="shared" si="73"/>
        <v>41807.571840277778</v>
      </c>
      <c r="T723" s="13">
        <f t="shared" si="74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7">
        <f t="shared" si="69"/>
        <v>1.3202400000000001</v>
      </c>
      <c r="P724" s="5">
        <f t="shared" si="70"/>
        <v>215.72549019607843</v>
      </c>
      <c r="Q724" t="str">
        <f t="shared" si="71"/>
        <v>publishing</v>
      </c>
      <c r="R724" s="6" t="str">
        <f t="shared" si="75"/>
        <v>nonfiction</v>
      </c>
      <c r="S724" s="13">
        <f t="shared" si="73"/>
        <v>40977.805300925924</v>
      </c>
      <c r="T724" s="13">
        <f t="shared" si="74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7">
        <f t="shared" si="69"/>
        <v>1.0938000000000001</v>
      </c>
      <c r="P725" s="5">
        <f t="shared" si="70"/>
        <v>54.69</v>
      </c>
      <c r="Q725" t="str">
        <f t="shared" si="71"/>
        <v>publishing</v>
      </c>
      <c r="R725" s="6" t="str">
        <f t="shared" si="75"/>
        <v>nonfiction</v>
      </c>
      <c r="S725" s="13">
        <f t="shared" si="73"/>
        <v>42184.816539351858</v>
      </c>
      <c r="T725" s="13">
        <f t="shared" si="74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7">
        <f t="shared" si="69"/>
        <v>1.0547157142857144</v>
      </c>
      <c r="P726" s="5">
        <f t="shared" si="70"/>
        <v>51.62944055944056</v>
      </c>
      <c r="Q726" t="str">
        <f t="shared" si="71"/>
        <v>publishing</v>
      </c>
      <c r="R726" s="6" t="str">
        <f t="shared" si="75"/>
        <v>nonfiction</v>
      </c>
      <c r="S726" s="13">
        <f t="shared" si="73"/>
        <v>40694.638460648144</v>
      </c>
      <c r="T726" s="13">
        <f t="shared" si="74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7">
        <f t="shared" si="69"/>
        <v>1.0035000000000001</v>
      </c>
      <c r="P727" s="5">
        <f t="shared" si="70"/>
        <v>143.35714285714286</v>
      </c>
      <c r="Q727" t="str">
        <f t="shared" si="71"/>
        <v>publishing</v>
      </c>
      <c r="R727" s="6" t="str">
        <f t="shared" si="75"/>
        <v>nonfiction</v>
      </c>
      <c r="S727" s="13">
        <f t="shared" si="73"/>
        <v>42321.626296296294</v>
      </c>
      <c r="T727" s="13">
        <f t="shared" si="74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7">
        <f t="shared" si="69"/>
        <v>1.014</v>
      </c>
      <c r="P728" s="5">
        <f t="shared" si="70"/>
        <v>72.428571428571431</v>
      </c>
      <c r="Q728" t="str">
        <f t="shared" si="71"/>
        <v>publishing</v>
      </c>
      <c r="R728" s="6" t="str">
        <f t="shared" si="75"/>
        <v>nonfiction</v>
      </c>
      <c r="S728" s="13">
        <f t="shared" si="73"/>
        <v>41346.042673611111</v>
      </c>
      <c r="T728" s="13">
        <f t="shared" si="74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7">
        <f t="shared" si="69"/>
        <v>1.5551428571428572</v>
      </c>
      <c r="P729" s="5">
        <f t="shared" si="70"/>
        <v>36.530201342281877</v>
      </c>
      <c r="Q729" t="str">
        <f t="shared" si="71"/>
        <v>publishing</v>
      </c>
      <c r="R729" s="6" t="str">
        <f t="shared" si="75"/>
        <v>nonfiction</v>
      </c>
      <c r="S729" s="13">
        <f t="shared" si="73"/>
        <v>41247.020243055551</v>
      </c>
      <c r="T729" s="13">
        <f t="shared" si="74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7">
        <f t="shared" si="69"/>
        <v>1.05566</v>
      </c>
      <c r="P730" s="5">
        <f t="shared" si="70"/>
        <v>60.903461538461535</v>
      </c>
      <c r="Q730" t="str">
        <f t="shared" si="71"/>
        <v>publishing</v>
      </c>
      <c r="R730" s="6" t="str">
        <f t="shared" si="75"/>
        <v>nonfiction</v>
      </c>
      <c r="S730" s="13">
        <f t="shared" si="73"/>
        <v>40731.837465277778</v>
      </c>
      <c r="T730" s="13">
        <f t="shared" si="74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7">
        <f t="shared" si="69"/>
        <v>1.3065</v>
      </c>
      <c r="P731" s="5">
        <f t="shared" si="70"/>
        <v>43.55</v>
      </c>
      <c r="Q731" t="str">
        <f t="shared" si="71"/>
        <v>publishing</v>
      </c>
      <c r="R731" s="6" t="str">
        <f t="shared" si="75"/>
        <v>nonfiction</v>
      </c>
      <c r="S731" s="13">
        <f t="shared" si="73"/>
        <v>41111.185891203706</v>
      </c>
      <c r="T731" s="13">
        <f t="shared" si="74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7">
        <f t="shared" si="69"/>
        <v>1.3219000000000001</v>
      </c>
      <c r="P732" s="5">
        <f t="shared" si="70"/>
        <v>99.766037735849054</v>
      </c>
      <c r="Q732" t="str">
        <f t="shared" si="71"/>
        <v>publishing</v>
      </c>
      <c r="R732" s="6" t="str">
        <f t="shared" si="75"/>
        <v>nonfiction</v>
      </c>
      <c r="S732" s="13">
        <f t="shared" si="73"/>
        <v>40854.745266203703</v>
      </c>
      <c r="T732" s="13">
        <f t="shared" si="74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7">
        <f t="shared" si="69"/>
        <v>1.26</v>
      </c>
      <c r="P733" s="5">
        <f t="shared" si="70"/>
        <v>88.732394366197184</v>
      </c>
      <c r="Q733" t="str">
        <f t="shared" si="71"/>
        <v>publishing</v>
      </c>
      <c r="R733" s="6" t="str">
        <f t="shared" si="75"/>
        <v>nonfiction</v>
      </c>
      <c r="S733" s="13">
        <f t="shared" si="73"/>
        <v>40879.795682870368</v>
      </c>
      <c r="T733" s="13">
        <f t="shared" si="74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7">
        <f t="shared" si="69"/>
        <v>1.6</v>
      </c>
      <c r="P734" s="5">
        <f t="shared" si="70"/>
        <v>4.9230769230769234</v>
      </c>
      <c r="Q734" t="str">
        <f t="shared" si="71"/>
        <v>publishing</v>
      </c>
      <c r="R734" s="6" t="str">
        <f t="shared" si="75"/>
        <v>nonfiction</v>
      </c>
      <c r="S734" s="13">
        <f t="shared" si="73"/>
        <v>41486.424317129626</v>
      </c>
      <c r="T734" s="13">
        <f t="shared" si="74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7">
        <f t="shared" si="69"/>
        <v>1.2048000000000001</v>
      </c>
      <c r="P735" s="5">
        <f t="shared" si="70"/>
        <v>17.822485207100591</v>
      </c>
      <c r="Q735" t="str">
        <f t="shared" si="71"/>
        <v>publishing</v>
      </c>
      <c r="R735" s="6" t="str">
        <f t="shared" si="75"/>
        <v>nonfiction</v>
      </c>
      <c r="S735" s="13">
        <f t="shared" si="73"/>
        <v>41598.420046296298</v>
      </c>
      <c r="T735" s="13">
        <f t="shared" si="74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7">
        <f t="shared" si="69"/>
        <v>1.2552941176470589</v>
      </c>
      <c r="P736" s="5">
        <f t="shared" si="70"/>
        <v>187.19298245614036</v>
      </c>
      <c r="Q736" t="str">
        <f t="shared" si="71"/>
        <v>publishing</v>
      </c>
      <c r="R736" s="6" t="str">
        <f t="shared" si="75"/>
        <v>nonfiction</v>
      </c>
      <c r="S736" s="13">
        <f t="shared" si="73"/>
        <v>42102.164583333331</v>
      </c>
      <c r="T736" s="13">
        <f t="shared" si="74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7">
        <f t="shared" si="69"/>
        <v>1.1440638297872341</v>
      </c>
      <c r="P737" s="5">
        <f t="shared" si="70"/>
        <v>234.80786026200875</v>
      </c>
      <c r="Q737" t="str">
        <f t="shared" si="71"/>
        <v>publishing</v>
      </c>
      <c r="R737" s="6" t="str">
        <f t="shared" si="75"/>
        <v>nonfiction</v>
      </c>
      <c r="S737" s="13">
        <f t="shared" si="73"/>
        <v>41946.029467592591</v>
      </c>
      <c r="T737" s="13">
        <f t="shared" si="74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7">
        <f t="shared" si="69"/>
        <v>3.151388888888889</v>
      </c>
      <c r="P738" s="5">
        <f t="shared" si="70"/>
        <v>105.04629629629629</v>
      </c>
      <c r="Q738" t="str">
        <f t="shared" si="71"/>
        <v>publishing</v>
      </c>
      <c r="R738" s="6" t="str">
        <f t="shared" si="75"/>
        <v>nonfiction</v>
      </c>
      <c r="S738" s="13">
        <f t="shared" si="73"/>
        <v>41579.734259259261</v>
      </c>
      <c r="T738" s="13">
        <f t="shared" si="74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7">
        <f t="shared" si="69"/>
        <v>1.224</v>
      </c>
      <c r="P739" s="5">
        <f t="shared" si="70"/>
        <v>56.666666666666664</v>
      </c>
      <c r="Q739" t="str">
        <f t="shared" si="71"/>
        <v>publishing</v>
      </c>
      <c r="R739" s="6" t="str">
        <f t="shared" si="75"/>
        <v>nonfiction</v>
      </c>
      <c r="S739" s="13">
        <f t="shared" si="73"/>
        <v>41667.275312500002</v>
      </c>
      <c r="T739" s="13">
        <f t="shared" si="74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7">
        <f t="shared" si="69"/>
        <v>1.0673333333333332</v>
      </c>
      <c r="P740" s="5">
        <f t="shared" si="70"/>
        <v>39.048780487804876</v>
      </c>
      <c r="Q740" t="str">
        <f t="shared" si="71"/>
        <v>publishing</v>
      </c>
      <c r="R740" s="6" t="str">
        <f t="shared" si="75"/>
        <v>nonfiction</v>
      </c>
      <c r="S740" s="13">
        <f t="shared" si="73"/>
        <v>41943.604097222218</v>
      </c>
      <c r="T740" s="13">
        <f t="shared" si="74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7">
        <f t="shared" si="69"/>
        <v>1.5833333333333333</v>
      </c>
      <c r="P741" s="5">
        <f t="shared" si="70"/>
        <v>68.345323741007192</v>
      </c>
      <c r="Q741" t="str">
        <f t="shared" si="71"/>
        <v>publishing</v>
      </c>
      <c r="R741" s="6" t="str">
        <f t="shared" si="75"/>
        <v>nonfiction</v>
      </c>
      <c r="S741" s="13">
        <f t="shared" si="73"/>
        <v>41829.502650462964</v>
      </c>
      <c r="T741" s="13">
        <f t="shared" si="74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7">
        <f t="shared" si="69"/>
        <v>1.0740000000000001</v>
      </c>
      <c r="P742" s="5">
        <f t="shared" si="70"/>
        <v>169.57894736842104</v>
      </c>
      <c r="Q742" t="str">
        <f t="shared" si="71"/>
        <v>publishing</v>
      </c>
      <c r="R742" s="6" t="str">
        <f t="shared" si="75"/>
        <v>nonfiction</v>
      </c>
      <c r="S742" s="13">
        <f t="shared" si="73"/>
        <v>42162.146782407406</v>
      </c>
      <c r="T742" s="13">
        <f t="shared" si="74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7">
        <f t="shared" si="69"/>
        <v>1.0226</v>
      </c>
      <c r="P743" s="5">
        <f t="shared" si="70"/>
        <v>141.42340425531913</v>
      </c>
      <c r="Q743" t="str">
        <f t="shared" si="71"/>
        <v>publishing</v>
      </c>
      <c r="R743" s="6" t="str">
        <f t="shared" si="75"/>
        <v>nonfiction</v>
      </c>
      <c r="S743" s="13">
        <f t="shared" si="73"/>
        <v>41401.648217592592</v>
      </c>
      <c r="T743" s="13">
        <f t="shared" si="74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7">
        <f t="shared" si="69"/>
        <v>1.1071428571428572</v>
      </c>
      <c r="P744" s="5">
        <f t="shared" si="70"/>
        <v>67.391304347826093</v>
      </c>
      <c r="Q744" t="str">
        <f t="shared" si="71"/>
        <v>publishing</v>
      </c>
      <c r="R744" s="6" t="str">
        <f t="shared" si="75"/>
        <v>nonfiction</v>
      </c>
      <c r="S744" s="13">
        <f t="shared" si="73"/>
        <v>41689.917962962965</v>
      </c>
      <c r="T744" s="13">
        <f t="shared" si="74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7">
        <f t="shared" si="69"/>
        <v>1.48</v>
      </c>
      <c r="P745" s="5">
        <f t="shared" si="70"/>
        <v>54.266666666666666</v>
      </c>
      <c r="Q745" t="str">
        <f t="shared" si="71"/>
        <v>publishing</v>
      </c>
      <c r="R745" s="6" t="str">
        <f t="shared" si="75"/>
        <v>nonfiction</v>
      </c>
      <c r="S745" s="13">
        <f t="shared" si="73"/>
        <v>40990.709317129629</v>
      </c>
      <c r="T745" s="13">
        <f t="shared" si="74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7">
        <f t="shared" si="69"/>
        <v>1.0232000000000001</v>
      </c>
      <c r="P746" s="5">
        <f t="shared" si="70"/>
        <v>82.516129032258064</v>
      </c>
      <c r="Q746" t="str">
        <f t="shared" si="71"/>
        <v>publishing</v>
      </c>
      <c r="R746" s="6" t="str">
        <f t="shared" si="75"/>
        <v>nonfiction</v>
      </c>
      <c r="S746" s="13">
        <f t="shared" si="73"/>
        <v>41226.95721064815</v>
      </c>
      <c r="T746" s="13">
        <f t="shared" si="74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7">
        <f t="shared" si="69"/>
        <v>1.7909909909909909</v>
      </c>
      <c r="P747" s="5">
        <f t="shared" si="70"/>
        <v>53.729729729729726</v>
      </c>
      <c r="Q747" t="str">
        <f t="shared" si="71"/>
        <v>publishing</v>
      </c>
      <c r="R747" s="6" t="str">
        <f t="shared" si="75"/>
        <v>nonfiction</v>
      </c>
      <c r="S747" s="13">
        <f t="shared" si="73"/>
        <v>41367.572280092594</v>
      </c>
      <c r="T747" s="13">
        <f t="shared" si="74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7">
        <f t="shared" si="69"/>
        <v>1.1108135252761968</v>
      </c>
      <c r="P748" s="5">
        <f t="shared" si="70"/>
        <v>34.206185567010309</v>
      </c>
      <c r="Q748" t="str">
        <f t="shared" si="71"/>
        <v>publishing</v>
      </c>
      <c r="R748" s="6" t="str">
        <f t="shared" si="75"/>
        <v>nonfiction</v>
      </c>
      <c r="S748" s="13">
        <f t="shared" si="73"/>
        <v>41157.042928240742</v>
      </c>
      <c r="T748" s="13">
        <f t="shared" si="74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7">
        <f t="shared" si="69"/>
        <v>1.0004285714285714</v>
      </c>
      <c r="P749" s="5">
        <f t="shared" si="70"/>
        <v>127.32727272727273</v>
      </c>
      <c r="Q749" t="str">
        <f t="shared" si="71"/>
        <v>publishing</v>
      </c>
      <c r="R749" s="6" t="str">
        <f t="shared" si="75"/>
        <v>nonfiction</v>
      </c>
      <c r="S749" s="13">
        <f t="shared" si="73"/>
        <v>41988.548831018517</v>
      </c>
      <c r="T749" s="13">
        <f t="shared" si="74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7">
        <f t="shared" si="69"/>
        <v>1.0024999999999999</v>
      </c>
      <c r="P750" s="5">
        <f t="shared" si="70"/>
        <v>45.56818181818182</v>
      </c>
      <c r="Q750" t="str">
        <f t="shared" si="71"/>
        <v>publishing</v>
      </c>
      <c r="R750" s="6" t="str">
        <f t="shared" si="75"/>
        <v>nonfiction</v>
      </c>
      <c r="S750" s="13">
        <f t="shared" si="73"/>
        <v>41831.846828703703</v>
      </c>
      <c r="T750" s="13">
        <f t="shared" si="74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7">
        <f t="shared" si="69"/>
        <v>1.0556000000000001</v>
      </c>
      <c r="P751" s="5">
        <f t="shared" si="70"/>
        <v>95.963636363636368</v>
      </c>
      <c r="Q751" t="str">
        <f t="shared" si="71"/>
        <v>publishing</v>
      </c>
      <c r="R751" s="6" t="str">
        <f t="shared" si="75"/>
        <v>nonfiction</v>
      </c>
      <c r="S751" s="13">
        <f t="shared" si="73"/>
        <v>42733.94131944445</v>
      </c>
      <c r="T751" s="13">
        <f t="shared" si="74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7">
        <f t="shared" si="69"/>
        <v>1.0258775877587758</v>
      </c>
      <c r="P752" s="5">
        <f t="shared" si="70"/>
        <v>77.271186440677965</v>
      </c>
      <c r="Q752" t="str">
        <f t="shared" si="71"/>
        <v>publishing</v>
      </c>
      <c r="R752" s="6" t="str">
        <f t="shared" si="75"/>
        <v>nonfiction</v>
      </c>
      <c r="S752" s="13">
        <f t="shared" si="73"/>
        <v>41299.878148148149</v>
      </c>
      <c r="T752" s="13">
        <f t="shared" si="74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7">
        <f t="shared" si="69"/>
        <v>1.1850000000000001</v>
      </c>
      <c r="P753" s="5">
        <f t="shared" si="70"/>
        <v>57.338709677419352</v>
      </c>
      <c r="Q753" t="str">
        <f t="shared" si="71"/>
        <v>publishing</v>
      </c>
      <c r="R753" s="6" t="str">
        <f t="shared" si="75"/>
        <v>nonfiction</v>
      </c>
      <c r="S753" s="13">
        <f t="shared" si="73"/>
        <v>40713.630497685182</v>
      </c>
      <c r="T753" s="13">
        <f t="shared" si="74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7">
        <f t="shared" si="69"/>
        <v>1.117</v>
      </c>
      <c r="P754" s="5">
        <f t="shared" si="70"/>
        <v>53.19047619047619</v>
      </c>
      <c r="Q754" t="str">
        <f t="shared" si="71"/>
        <v>publishing</v>
      </c>
      <c r="R754" s="6" t="str">
        <f t="shared" si="75"/>
        <v>nonfiction</v>
      </c>
      <c r="S754" s="13">
        <f t="shared" si="73"/>
        <v>42639.421493055561</v>
      </c>
      <c r="T754" s="13">
        <f t="shared" si="74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7">
        <f t="shared" si="69"/>
        <v>1.28</v>
      </c>
      <c r="P755" s="5">
        <f t="shared" si="70"/>
        <v>492.30769230769232</v>
      </c>
      <c r="Q755" t="str">
        <f t="shared" si="71"/>
        <v>publishing</v>
      </c>
      <c r="R755" s="6" t="str">
        <f t="shared" si="75"/>
        <v>nonfiction</v>
      </c>
      <c r="S755" s="13">
        <f t="shared" si="73"/>
        <v>42019.590173611112</v>
      </c>
      <c r="T755" s="13">
        <f t="shared" si="74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7">
        <f t="shared" si="69"/>
        <v>1.0375000000000001</v>
      </c>
      <c r="P756" s="5">
        <f t="shared" si="70"/>
        <v>42.346938775510203</v>
      </c>
      <c r="Q756" t="str">
        <f t="shared" si="71"/>
        <v>publishing</v>
      </c>
      <c r="R756" s="6" t="str">
        <f t="shared" si="75"/>
        <v>nonfiction</v>
      </c>
      <c r="S756" s="13">
        <f t="shared" si="73"/>
        <v>41249.749085648145</v>
      </c>
      <c r="T756" s="13">
        <f t="shared" si="74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7">
        <f t="shared" si="69"/>
        <v>1.0190760000000001</v>
      </c>
      <c r="P757" s="5">
        <f t="shared" si="70"/>
        <v>37.466029411764708</v>
      </c>
      <c r="Q757" t="str">
        <f t="shared" si="71"/>
        <v>publishing</v>
      </c>
      <c r="R757" s="6" t="str">
        <f t="shared" si="75"/>
        <v>nonfiction</v>
      </c>
      <c r="S757" s="13">
        <f t="shared" si="73"/>
        <v>41383.605057870373</v>
      </c>
      <c r="T757" s="13">
        <f t="shared" si="74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7">
        <f t="shared" si="69"/>
        <v>1.177142857142857</v>
      </c>
      <c r="P758" s="5">
        <f t="shared" si="70"/>
        <v>37.454545454545453</v>
      </c>
      <c r="Q758" t="str">
        <f t="shared" si="71"/>
        <v>publishing</v>
      </c>
      <c r="R758" s="6" t="str">
        <f t="shared" si="75"/>
        <v>nonfiction</v>
      </c>
      <c r="S758" s="13">
        <f t="shared" si="73"/>
        <v>40590.766886574071</v>
      </c>
      <c r="T758" s="13">
        <f t="shared" si="74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7">
        <f t="shared" si="69"/>
        <v>2.38</v>
      </c>
      <c r="P759" s="5">
        <f t="shared" si="70"/>
        <v>33.055555555555557</v>
      </c>
      <c r="Q759" t="str">
        <f t="shared" si="71"/>
        <v>publishing</v>
      </c>
      <c r="R759" s="6" t="str">
        <f t="shared" si="75"/>
        <v>nonfiction</v>
      </c>
      <c r="S759" s="13">
        <f t="shared" si="73"/>
        <v>41235.054560185185</v>
      </c>
      <c r="T759" s="13">
        <f t="shared" si="74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7">
        <f t="shared" si="69"/>
        <v>1.02</v>
      </c>
      <c r="P760" s="5">
        <f t="shared" si="70"/>
        <v>134.21052631578948</v>
      </c>
      <c r="Q760" t="str">
        <f t="shared" si="71"/>
        <v>publishing</v>
      </c>
      <c r="R760" s="6" t="str">
        <f t="shared" si="75"/>
        <v>nonfiction</v>
      </c>
      <c r="S760" s="13">
        <f t="shared" si="73"/>
        <v>40429.836435185185</v>
      </c>
      <c r="T760" s="13">
        <f t="shared" si="74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7">
        <f t="shared" si="69"/>
        <v>1.0192000000000001</v>
      </c>
      <c r="P761" s="5">
        <f t="shared" si="70"/>
        <v>51.474747474747474</v>
      </c>
      <c r="Q761" t="str">
        <f t="shared" si="71"/>
        <v>publishing</v>
      </c>
      <c r="R761" s="6" t="str">
        <f t="shared" si="75"/>
        <v>nonfiction</v>
      </c>
      <c r="S761" s="13">
        <f t="shared" si="73"/>
        <v>41789.330312500002</v>
      </c>
      <c r="T761" s="13">
        <f t="shared" si="74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7">
        <f t="shared" si="69"/>
        <v>0</v>
      </c>
      <c r="P762" s="5" t="e">
        <f t="shared" si="70"/>
        <v>#DIV/0!</v>
      </c>
      <c r="Q762" t="str">
        <f t="shared" si="71"/>
        <v>publishing</v>
      </c>
      <c r="R762" s="6" t="str">
        <f>RIGHT(N762,7)</f>
        <v>fiction</v>
      </c>
      <c r="S762" s="13">
        <f t="shared" si="73"/>
        <v>42670.764039351852</v>
      </c>
      <c r="T762" s="13">
        <f t="shared" si="74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7">
        <f t="shared" si="69"/>
        <v>4.7E-2</v>
      </c>
      <c r="P763" s="5">
        <f t="shared" si="70"/>
        <v>39.166666666666664</v>
      </c>
      <c r="Q763" t="str">
        <f t="shared" si="71"/>
        <v>publishing</v>
      </c>
      <c r="R763" s="6" t="str">
        <f t="shared" ref="R763:R781" si="76">RIGHT(N763,7)</f>
        <v>fiction</v>
      </c>
      <c r="S763" s="13">
        <f t="shared" si="73"/>
        <v>41642.751458333332</v>
      </c>
      <c r="T763" s="13">
        <f t="shared" si="74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7">
        <f t="shared" si="69"/>
        <v>0</v>
      </c>
      <c r="P764" s="5" t="e">
        <f t="shared" si="70"/>
        <v>#DIV/0!</v>
      </c>
      <c r="Q764" t="str">
        <f t="shared" si="71"/>
        <v>publishing</v>
      </c>
      <c r="R764" s="6" t="str">
        <f t="shared" si="76"/>
        <v>fiction</v>
      </c>
      <c r="S764" s="13">
        <f t="shared" si="73"/>
        <v>42690.858449074076</v>
      </c>
      <c r="T764" s="13">
        <f t="shared" si="74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7">
        <f t="shared" si="69"/>
        <v>1.1655011655011655E-3</v>
      </c>
      <c r="P765" s="5">
        <f t="shared" si="70"/>
        <v>5</v>
      </c>
      <c r="Q765" t="str">
        <f t="shared" si="71"/>
        <v>publishing</v>
      </c>
      <c r="R765" s="6" t="str">
        <f t="shared" si="76"/>
        <v>fiction</v>
      </c>
      <c r="S765" s="13">
        <f t="shared" si="73"/>
        <v>41471.446851851848</v>
      </c>
      <c r="T765" s="13">
        <f t="shared" si="74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7">
        <f t="shared" si="69"/>
        <v>0</v>
      </c>
      <c r="P766" s="5" t="e">
        <f t="shared" si="70"/>
        <v>#DIV/0!</v>
      </c>
      <c r="Q766" t="str">
        <f t="shared" si="71"/>
        <v>publishing</v>
      </c>
      <c r="R766" s="6" t="str">
        <f t="shared" si="76"/>
        <v>fiction</v>
      </c>
      <c r="S766" s="13">
        <f t="shared" si="73"/>
        <v>42227.173159722224</v>
      </c>
      <c r="T766" s="13">
        <f t="shared" si="74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7">
        <f t="shared" si="69"/>
        <v>0.36014285714285715</v>
      </c>
      <c r="P767" s="5">
        <f t="shared" si="70"/>
        <v>57.295454545454547</v>
      </c>
      <c r="Q767" t="str">
        <f t="shared" si="71"/>
        <v>publishing</v>
      </c>
      <c r="R767" s="6" t="str">
        <f t="shared" si="76"/>
        <v>fiction</v>
      </c>
      <c r="S767" s="13">
        <f t="shared" si="73"/>
        <v>41901.542638888888</v>
      </c>
      <c r="T767" s="13">
        <f t="shared" si="74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7">
        <f t="shared" si="69"/>
        <v>0</v>
      </c>
      <c r="P768" s="5" t="e">
        <f t="shared" si="70"/>
        <v>#DIV/0!</v>
      </c>
      <c r="Q768" t="str">
        <f t="shared" si="71"/>
        <v>publishing</v>
      </c>
      <c r="R768" s="6" t="str">
        <f t="shared" si="76"/>
        <v>fiction</v>
      </c>
      <c r="S768" s="13">
        <f t="shared" si="73"/>
        <v>42021.783368055556</v>
      </c>
      <c r="T768" s="13">
        <f t="shared" si="74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7">
        <f t="shared" si="69"/>
        <v>3.5400000000000001E-2</v>
      </c>
      <c r="P769" s="5">
        <f t="shared" si="70"/>
        <v>59</v>
      </c>
      <c r="Q769" t="str">
        <f t="shared" si="71"/>
        <v>publishing</v>
      </c>
      <c r="R769" s="6" t="str">
        <f t="shared" si="76"/>
        <v>fiction</v>
      </c>
      <c r="S769" s="13">
        <f t="shared" si="73"/>
        <v>42115.143634259264</v>
      </c>
      <c r="T769" s="13">
        <f t="shared" si="74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7">
        <f t="shared" si="69"/>
        <v>0</v>
      </c>
      <c r="P770" s="5" t="e">
        <f t="shared" si="70"/>
        <v>#DIV/0!</v>
      </c>
      <c r="Q770" t="str">
        <f t="shared" si="71"/>
        <v>publishing</v>
      </c>
      <c r="R770" s="6" t="str">
        <f t="shared" si="76"/>
        <v>fiction</v>
      </c>
      <c r="S770" s="13">
        <f t="shared" si="73"/>
        <v>41594.207060185188</v>
      </c>
      <c r="T770" s="13">
        <f t="shared" si="74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7">
        <f t="shared" ref="O771:O834" si="77">E771/D771</f>
        <v>0.41399999999999998</v>
      </c>
      <c r="P771" s="5">
        <f t="shared" ref="P771:P834" si="78">AVERAGE(E771/L771)</f>
        <v>31.846153846153847</v>
      </c>
      <c r="Q771" t="str">
        <f t="shared" ref="Q771:Q834" si="79">LEFT(N771, SEARCH("/",N771,1)-1)</f>
        <v>publishing</v>
      </c>
      <c r="R771" s="6" t="str">
        <f t="shared" si="76"/>
        <v>fiction</v>
      </c>
      <c r="S771" s="13">
        <f t="shared" ref="S771:S834" si="80">(((J771/60)/60)/24)+DATE(1970,1,1)</f>
        <v>41604.996458333335</v>
      </c>
      <c r="T771" s="13">
        <f t="shared" ref="T771:T834" si="8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7">
        <f t="shared" si="77"/>
        <v>0</v>
      </c>
      <c r="P772" s="5" t="e">
        <f t="shared" si="78"/>
        <v>#DIV/0!</v>
      </c>
      <c r="Q772" t="str">
        <f t="shared" si="79"/>
        <v>publishing</v>
      </c>
      <c r="R772" s="6" t="str">
        <f t="shared" si="76"/>
        <v>fiction</v>
      </c>
      <c r="S772" s="13">
        <f t="shared" si="80"/>
        <v>41289.999641203707</v>
      </c>
      <c r="T772" s="13">
        <f t="shared" si="8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7">
        <f t="shared" si="77"/>
        <v>2.631578947368421E-4</v>
      </c>
      <c r="P773" s="5">
        <f t="shared" si="78"/>
        <v>10</v>
      </c>
      <c r="Q773" t="str">
        <f t="shared" si="79"/>
        <v>publishing</v>
      </c>
      <c r="R773" s="6" t="str">
        <f t="shared" si="76"/>
        <v>fiction</v>
      </c>
      <c r="S773" s="13">
        <f t="shared" si="80"/>
        <v>42349.824097222227</v>
      </c>
      <c r="T773" s="13">
        <f t="shared" si="8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7">
        <f t="shared" si="77"/>
        <v>3.3333333333333333E-2</v>
      </c>
      <c r="P774" s="5">
        <f t="shared" si="78"/>
        <v>50</v>
      </c>
      <c r="Q774" t="str">
        <f t="shared" si="79"/>
        <v>publishing</v>
      </c>
      <c r="R774" s="6" t="str">
        <f t="shared" si="76"/>
        <v>fiction</v>
      </c>
      <c r="S774" s="13">
        <f t="shared" si="80"/>
        <v>40068.056932870371</v>
      </c>
      <c r="T774" s="13">
        <f t="shared" si="8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7">
        <f t="shared" si="77"/>
        <v>8.5129023676509714E-3</v>
      </c>
      <c r="P775" s="5">
        <f t="shared" si="78"/>
        <v>16</v>
      </c>
      <c r="Q775" t="str">
        <f t="shared" si="79"/>
        <v>publishing</v>
      </c>
      <c r="R775" s="6" t="str">
        <f t="shared" si="76"/>
        <v>fiction</v>
      </c>
      <c r="S775" s="13">
        <f t="shared" si="80"/>
        <v>42100.735937499994</v>
      </c>
      <c r="T775" s="13">
        <f t="shared" si="8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7">
        <f t="shared" si="77"/>
        <v>0.70199999999999996</v>
      </c>
      <c r="P776" s="5">
        <f t="shared" si="78"/>
        <v>39</v>
      </c>
      <c r="Q776" t="str">
        <f t="shared" si="79"/>
        <v>publishing</v>
      </c>
      <c r="R776" s="6" t="str">
        <f t="shared" si="76"/>
        <v>fiction</v>
      </c>
      <c r="S776" s="13">
        <f t="shared" si="80"/>
        <v>41663.780300925922</v>
      </c>
      <c r="T776" s="13">
        <f t="shared" si="8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7">
        <f t="shared" si="77"/>
        <v>1.7000000000000001E-2</v>
      </c>
      <c r="P777" s="5">
        <f t="shared" si="78"/>
        <v>34</v>
      </c>
      <c r="Q777" t="str">
        <f t="shared" si="79"/>
        <v>publishing</v>
      </c>
      <c r="R777" s="6" t="str">
        <f t="shared" si="76"/>
        <v>fiction</v>
      </c>
      <c r="S777" s="13">
        <f t="shared" si="80"/>
        <v>40863.060127314813</v>
      </c>
      <c r="T777" s="13">
        <f t="shared" si="8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7">
        <f t="shared" si="77"/>
        <v>0.51400000000000001</v>
      </c>
      <c r="P778" s="5">
        <f t="shared" si="78"/>
        <v>63.122807017543863</v>
      </c>
      <c r="Q778" t="str">
        <f t="shared" si="79"/>
        <v>publishing</v>
      </c>
      <c r="R778" s="6" t="str">
        <f t="shared" si="76"/>
        <v>fiction</v>
      </c>
      <c r="S778" s="13">
        <f t="shared" si="80"/>
        <v>42250.685706018514</v>
      </c>
      <c r="T778" s="13">
        <f t="shared" si="8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7">
        <f t="shared" si="77"/>
        <v>7.0000000000000001E-3</v>
      </c>
      <c r="P779" s="5">
        <f t="shared" si="78"/>
        <v>7</v>
      </c>
      <c r="Q779" t="str">
        <f t="shared" si="79"/>
        <v>publishing</v>
      </c>
      <c r="R779" s="6" t="str">
        <f t="shared" si="76"/>
        <v>fiction</v>
      </c>
      <c r="S779" s="13">
        <f t="shared" si="80"/>
        <v>41456.981215277774</v>
      </c>
      <c r="T779" s="13">
        <f t="shared" si="8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7">
        <f t="shared" si="77"/>
        <v>4.0000000000000001E-3</v>
      </c>
      <c r="P780" s="5">
        <f t="shared" si="78"/>
        <v>2</v>
      </c>
      <c r="Q780" t="str">
        <f t="shared" si="79"/>
        <v>publishing</v>
      </c>
      <c r="R780" s="6" t="str">
        <f t="shared" si="76"/>
        <v>fiction</v>
      </c>
      <c r="S780" s="13">
        <f t="shared" si="80"/>
        <v>41729.702314814815</v>
      </c>
      <c r="T780" s="13">
        <f t="shared" si="8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7">
        <f t="shared" si="77"/>
        <v>2.6666666666666668E-2</v>
      </c>
      <c r="P781" s="5">
        <f t="shared" si="78"/>
        <v>66.666666666666671</v>
      </c>
      <c r="Q781" t="str">
        <f t="shared" si="79"/>
        <v>publishing</v>
      </c>
      <c r="R781" s="6" t="str">
        <f t="shared" si="76"/>
        <v>fiction</v>
      </c>
      <c r="S781" s="13">
        <f t="shared" si="80"/>
        <v>40436.68408564815</v>
      </c>
      <c r="T781" s="13">
        <f t="shared" si="8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7">
        <f t="shared" si="77"/>
        <v>1.04</v>
      </c>
      <c r="P782" s="5">
        <f t="shared" si="78"/>
        <v>38.518518518518519</v>
      </c>
      <c r="Q782" t="str">
        <f t="shared" si="79"/>
        <v>music</v>
      </c>
      <c r="R782" s="6" t="str">
        <f>RIGHT(N782,4)</f>
        <v>rock</v>
      </c>
      <c r="S782" s="13">
        <f t="shared" si="80"/>
        <v>40636.673900462964</v>
      </c>
      <c r="T782" s="13">
        <f t="shared" si="8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7">
        <f t="shared" si="77"/>
        <v>1.3315375</v>
      </c>
      <c r="P783" s="5">
        <f t="shared" si="78"/>
        <v>42.609200000000001</v>
      </c>
      <c r="Q783" t="str">
        <f t="shared" si="79"/>
        <v>music</v>
      </c>
      <c r="R783" s="6" t="str">
        <f t="shared" ref="R783:R841" si="82">RIGHT(N783,4)</f>
        <v>rock</v>
      </c>
      <c r="S783" s="13">
        <f t="shared" si="80"/>
        <v>41403.000856481485</v>
      </c>
      <c r="T783" s="13">
        <f t="shared" si="8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7">
        <f t="shared" si="77"/>
        <v>1</v>
      </c>
      <c r="P784" s="5">
        <f t="shared" si="78"/>
        <v>50</v>
      </c>
      <c r="Q784" t="str">
        <f t="shared" si="79"/>
        <v>music</v>
      </c>
      <c r="R784" s="6" t="str">
        <f t="shared" si="82"/>
        <v>rock</v>
      </c>
      <c r="S784" s="13">
        <f t="shared" si="80"/>
        <v>41116.758125</v>
      </c>
      <c r="T784" s="13">
        <f t="shared" si="8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7">
        <f t="shared" si="77"/>
        <v>1.4813333333333334</v>
      </c>
      <c r="P785" s="5">
        <f t="shared" si="78"/>
        <v>63.485714285714288</v>
      </c>
      <c r="Q785" t="str">
        <f t="shared" si="79"/>
        <v>music</v>
      </c>
      <c r="R785" s="6" t="str">
        <f t="shared" si="82"/>
        <v>rock</v>
      </c>
      <c r="S785" s="13">
        <f t="shared" si="80"/>
        <v>40987.773715277777</v>
      </c>
      <c r="T785" s="13">
        <f t="shared" si="8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7">
        <f t="shared" si="77"/>
        <v>1.0249999999999999</v>
      </c>
      <c r="P786" s="5">
        <f t="shared" si="78"/>
        <v>102.5</v>
      </c>
      <c r="Q786" t="str">
        <f t="shared" si="79"/>
        <v>music</v>
      </c>
      <c r="R786" s="6" t="str">
        <f t="shared" si="82"/>
        <v>rock</v>
      </c>
      <c r="S786" s="13">
        <f t="shared" si="80"/>
        <v>41675.149525462963</v>
      </c>
      <c r="T786" s="13">
        <f t="shared" si="8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7">
        <f t="shared" si="77"/>
        <v>1.8062799999999999</v>
      </c>
      <c r="P787" s="5">
        <f t="shared" si="78"/>
        <v>31.142758620689655</v>
      </c>
      <c r="Q787" t="str">
        <f t="shared" si="79"/>
        <v>music</v>
      </c>
      <c r="R787" s="6" t="str">
        <f t="shared" si="82"/>
        <v>rock</v>
      </c>
      <c r="S787" s="13">
        <f t="shared" si="80"/>
        <v>41303.593923611108</v>
      </c>
      <c r="T787" s="13">
        <f t="shared" si="8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7">
        <f t="shared" si="77"/>
        <v>1.4279999999999999</v>
      </c>
      <c r="P788" s="5">
        <f t="shared" si="78"/>
        <v>162.27272727272728</v>
      </c>
      <c r="Q788" t="str">
        <f t="shared" si="79"/>
        <v>music</v>
      </c>
      <c r="R788" s="6" t="str">
        <f t="shared" si="82"/>
        <v>rock</v>
      </c>
      <c r="S788" s="13">
        <f t="shared" si="80"/>
        <v>40983.055949074071</v>
      </c>
      <c r="T788" s="13">
        <f t="shared" si="8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7">
        <f t="shared" si="77"/>
        <v>1.1416666666666666</v>
      </c>
      <c r="P789" s="5">
        <f t="shared" si="78"/>
        <v>80.588235294117652</v>
      </c>
      <c r="Q789" t="str">
        <f t="shared" si="79"/>
        <v>music</v>
      </c>
      <c r="R789" s="6" t="str">
        <f t="shared" si="82"/>
        <v>rock</v>
      </c>
      <c r="S789" s="13">
        <f t="shared" si="80"/>
        <v>41549.627615740741</v>
      </c>
      <c r="T789" s="13">
        <f t="shared" si="8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7">
        <f t="shared" si="77"/>
        <v>2.03505</v>
      </c>
      <c r="P790" s="5">
        <f t="shared" si="78"/>
        <v>59.85441176470588</v>
      </c>
      <c r="Q790" t="str">
        <f t="shared" si="79"/>
        <v>music</v>
      </c>
      <c r="R790" s="6" t="str">
        <f t="shared" si="82"/>
        <v>rock</v>
      </c>
      <c r="S790" s="13">
        <f t="shared" si="80"/>
        <v>41059.006805555553</v>
      </c>
      <c r="T790" s="13">
        <f t="shared" si="8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7">
        <f t="shared" si="77"/>
        <v>1.0941176470588236</v>
      </c>
      <c r="P791" s="5">
        <f t="shared" si="78"/>
        <v>132.85714285714286</v>
      </c>
      <c r="Q791" t="str">
        <f t="shared" si="79"/>
        <v>music</v>
      </c>
      <c r="R791" s="6" t="str">
        <f t="shared" si="82"/>
        <v>rock</v>
      </c>
      <c r="S791" s="13">
        <f t="shared" si="80"/>
        <v>41277.186111111114</v>
      </c>
      <c r="T791" s="13">
        <f t="shared" si="8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7">
        <f t="shared" si="77"/>
        <v>1.443746</v>
      </c>
      <c r="P792" s="5">
        <f t="shared" si="78"/>
        <v>92.547820512820508</v>
      </c>
      <c r="Q792" t="str">
        <f t="shared" si="79"/>
        <v>music</v>
      </c>
      <c r="R792" s="6" t="str">
        <f t="shared" si="82"/>
        <v>rock</v>
      </c>
      <c r="S792" s="13">
        <f t="shared" si="80"/>
        <v>41276.047905092593</v>
      </c>
      <c r="T792" s="13">
        <f t="shared" si="8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7">
        <f t="shared" si="77"/>
        <v>1.0386666666666666</v>
      </c>
      <c r="P793" s="5">
        <f t="shared" si="78"/>
        <v>60.859375</v>
      </c>
      <c r="Q793" t="str">
        <f t="shared" si="79"/>
        <v>music</v>
      </c>
      <c r="R793" s="6" t="str">
        <f t="shared" si="82"/>
        <v>rock</v>
      </c>
      <c r="S793" s="13">
        <f t="shared" si="80"/>
        <v>41557.780624999999</v>
      </c>
      <c r="T793" s="13">
        <f t="shared" si="8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7">
        <f t="shared" si="77"/>
        <v>1.0044440000000001</v>
      </c>
      <c r="P794" s="5">
        <f t="shared" si="78"/>
        <v>41.851833333333339</v>
      </c>
      <c r="Q794" t="str">
        <f t="shared" si="79"/>
        <v>music</v>
      </c>
      <c r="R794" s="6" t="str">
        <f t="shared" si="82"/>
        <v>rock</v>
      </c>
      <c r="S794" s="13">
        <f t="shared" si="80"/>
        <v>41555.873645833337</v>
      </c>
      <c r="T794" s="13">
        <f t="shared" si="8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7">
        <f t="shared" si="77"/>
        <v>1.0277927272727272</v>
      </c>
      <c r="P795" s="5">
        <f t="shared" si="78"/>
        <v>88.325937499999995</v>
      </c>
      <c r="Q795" t="str">
        <f t="shared" si="79"/>
        <v>music</v>
      </c>
      <c r="R795" s="6" t="str">
        <f t="shared" si="82"/>
        <v>rock</v>
      </c>
      <c r="S795" s="13">
        <f t="shared" si="80"/>
        <v>41442.741249999999</v>
      </c>
      <c r="T795" s="13">
        <f t="shared" si="8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7">
        <f t="shared" si="77"/>
        <v>1.0531250000000001</v>
      </c>
      <c r="P796" s="5">
        <f t="shared" si="78"/>
        <v>158.96226415094338</v>
      </c>
      <c r="Q796" t="str">
        <f t="shared" si="79"/>
        <v>music</v>
      </c>
      <c r="R796" s="6" t="str">
        <f t="shared" si="82"/>
        <v>rock</v>
      </c>
      <c r="S796" s="13">
        <f t="shared" si="80"/>
        <v>40736.115011574075</v>
      </c>
      <c r="T796" s="13">
        <f t="shared" si="8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7">
        <f t="shared" si="77"/>
        <v>1.1178571428571429</v>
      </c>
      <c r="P797" s="5">
        <f t="shared" si="78"/>
        <v>85.054347826086953</v>
      </c>
      <c r="Q797" t="str">
        <f t="shared" si="79"/>
        <v>music</v>
      </c>
      <c r="R797" s="6" t="str">
        <f t="shared" si="82"/>
        <v>rock</v>
      </c>
      <c r="S797" s="13">
        <f t="shared" si="80"/>
        <v>40963.613032407404</v>
      </c>
      <c r="T797" s="13">
        <f t="shared" si="8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7">
        <f t="shared" si="77"/>
        <v>1.0135000000000001</v>
      </c>
      <c r="P798" s="5">
        <f t="shared" si="78"/>
        <v>112.61111111111111</v>
      </c>
      <c r="Q798" t="str">
        <f t="shared" si="79"/>
        <v>music</v>
      </c>
      <c r="R798" s="6" t="str">
        <f t="shared" si="82"/>
        <v>rock</v>
      </c>
      <c r="S798" s="13">
        <f t="shared" si="80"/>
        <v>41502.882928240739</v>
      </c>
      <c r="T798" s="13">
        <f t="shared" si="8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7">
        <f t="shared" si="77"/>
        <v>1.0753333333333333</v>
      </c>
      <c r="P799" s="5">
        <f t="shared" si="78"/>
        <v>45.436619718309856</v>
      </c>
      <c r="Q799" t="str">
        <f t="shared" si="79"/>
        <v>music</v>
      </c>
      <c r="R799" s="6" t="str">
        <f t="shared" si="82"/>
        <v>rock</v>
      </c>
      <c r="S799" s="13">
        <f t="shared" si="80"/>
        <v>40996.994074074071</v>
      </c>
      <c r="T799" s="13">
        <f t="shared" si="8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7">
        <f t="shared" si="77"/>
        <v>1.1488571428571428</v>
      </c>
      <c r="P800" s="5">
        <f t="shared" si="78"/>
        <v>46.218390804597703</v>
      </c>
      <c r="Q800" t="str">
        <f t="shared" si="79"/>
        <v>music</v>
      </c>
      <c r="R800" s="6" t="str">
        <f t="shared" si="82"/>
        <v>rock</v>
      </c>
      <c r="S800" s="13">
        <f t="shared" si="80"/>
        <v>41882.590127314819</v>
      </c>
      <c r="T800" s="13">
        <f t="shared" si="8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7">
        <f t="shared" si="77"/>
        <v>1.0002</v>
      </c>
      <c r="P801" s="5">
        <f t="shared" si="78"/>
        <v>178.60714285714286</v>
      </c>
      <c r="Q801" t="str">
        <f t="shared" si="79"/>
        <v>music</v>
      </c>
      <c r="R801" s="6" t="str">
        <f t="shared" si="82"/>
        <v>rock</v>
      </c>
      <c r="S801" s="13">
        <f t="shared" si="80"/>
        <v>40996.667199074072</v>
      </c>
      <c r="T801" s="13">
        <f t="shared" si="8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7">
        <f t="shared" si="77"/>
        <v>1.5213333333333334</v>
      </c>
      <c r="P802" s="5">
        <f t="shared" si="78"/>
        <v>40.75</v>
      </c>
      <c r="Q802" t="str">
        <f t="shared" si="79"/>
        <v>music</v>
      </c>
      <c r="R802" s="6" t="str">
        <f t="shared" si="82"/>
        <v>rock</v>
      </c>
      <c r="S802" s="13">
        <f t="shared" si="80"/>
        <v>41863.433495370373</v>
      </c>
      <c r="T802" s="13">
        <f t="shared" si="8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7">
        <f t="shared" si="77"/>
        <v>1.1152149999999998</v>
      </c>
      <c r="P803" s="5">
        <f t="shared" si="78"/>
        <v>43.733921568627444</v>
      </c>
      <c r="Q803" t="str">
        <f t="shared" si="79"/>
        <v>music</v>
      </c>
      <c r="R803" s="6" t="str">
        <f t="shared" si="82"/>
        <v>rock</v>
      </c>
      <c r="S803" s="13">
        <f t="shared" si="80"/>
        <v>40695.795370370368</v>
      </c>
      <c r="T803" s="13">
        <f t="shared" si="8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7">
        <f t="shared" si="77"/>
        <v>1.0133333333333334</v>
      </c>
      <c r="P804" s="5">
        <f t="shared" si="78"/>
        <v>81.066666666666663</v>
      </c>
      <c r="Q804" t="str">
        <f t="shared" si="79"/>
        <v>music</v>
      </c>
      <c r="R804" s="6" t="str">
        <f t="shared" si="82"/>
        <v>rock</v>
      </c>
      <c r="S804" s="13">
        <f t="shared" si="80"/>
        <v>41123.022268518522</v>
      </c>
      <c r="T804" s="13">
        <f t="shared" si="8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7">
        <f t="shared" si="77"/>
        <v>1.232608695652174</v>
      </c>
      <c r="P805" s="5">
        <f t="shared" si="78"/>
        <v>74.60526315789474</v>
      </c>
      <c r="Q805" t="str">
        <f t="shared" si="79"/>
        <v>music</v>
      </c>
      <c r="R805" s="6" t="str">
        <f t="shared" si="82"/>
        <v>rock</v>
      </c>
      <c r="S805" s="13">
        <f t="shared" si="80"/>
        <v>40665.949976851851</v>
      </c>
      <c r="T805" s="13">
        <f t="shared" si="8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7">
        <f t="shared" si="77"/>
        <v>1</v>
      </c>
      <c r="P806" s="5">
        <f t="shared" si="78"/>
        <v>305.55555555555554</v>
      </c>
      <c r="Q806" t="str">
        <f t="shared" si="79"/>
        <v>music</v>
      </c>
      <c r="R806" s="6" t="str">
        <f t="shared" si="82"/>
        <v>rock</v>
      </c>
      <c r="S806" s="13">
        <f t="shared" si="80"/>
        <v>40730.105625000004</v>
      </c>
      <c r="T806" s="13">
        <f t="shared" si="8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7">
        <f t="shared" si="77"/>
        <v>1.05</v>
      </c>
      <c r="P807" s="5">
        <f t="shared" si="78"/>
        <v>58.333333333333336</v>
      </c>
      <c r="Q807" t="str">
        <f t="shared" si="79"/>
        <v>music</v>
      </c>
      <c r="R807" s="6" t="str">
        <f t="shared" si="82"/>
        <v>rock</v>
      </c>
      <c r="S807" s="13">
        <f t="shared" si="80"/>
        <v>40690.823055555556</v>
      </c>
      <c r="T807" s="13">
        <f t="shared" si="8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7">
        <f t="shared" si="77"/>
        <v>1.0443750000000001</v>
      </c>
      <c r="P808" s="5">
        <f t="shared" si="78"/>
        <v>117.67605633802818</v>
      </c>
      <c r="Q808" t="str">
        <f t="shared" si="79"/>
        <v>music</v>
      </c>
      <c r="R808" s="6" t="str">
        <f t="shared" si="82"/>
        <v>rock</v>
      </c>
      <c r="S808" s="13">
        <f t="shared" si="80"/>
        <v>40763.691423611112</v>
      </c>
      <c r="T808" s="13">
        <f t="shared" si="8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7">
        <f t="shared" si="77"/>
        <v>1.05125</v>
      </c>
      <c r="P809" s="5">
        <f t="shared" si="78"/>
        <v>73.771929824561397</v>
      </c>
      <c r="Q809" t="str">
        <f t="shared" si="79"/>
        <v>music</v>
      </c>
      <c r="R809" s="6" t="str">
        <f t="shared" si="82"/>
        <v>rock</v>
      </c>
      <c r="S809" s="13">
        <f t="shared" si="80"/>
        <v>42759.628599537042</v>
      </c>
      <c r="T809" s="13">
        <f t="shared" si="8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7">
        <f t="shared" si="77"/>
        <v>1</v>
      </c>
      <c r="P810" s="5">
        <f t="shared" si="78"/>
        <v>104.65116279069767</v>
      </c>
      <c r="Q810" t="str">
        <f t="shared" si="79"/>
        <v>music</v>
      </c>
      <c r="R810" s="6" t="str">
        <f t="shared" si="82"/>
        <v>rock</v>
      </c>
      <c r="S810" s="13">
        <f t="shared" si="80"/>
        <v>41962.100532407407</v>
      </c>
      <c r="T810" s="13">
        <f t="shared" si="8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7">
        <f t="shared" si="77"/>
        <v>1.03775</v>
      </c>
      <c r="P811" s="5">
        <f t="shared" si="78"/>
        <v>79.82692307692308</v>
      </c>
      <c r="Q811" t="str">
        <f t="shared" si="79"/>
        <v>music</v>
      </c>
      <c r="R811" s="6" t="str">
        <f t="shared" si="82"/>
        <v>rock</v>
      </c>
      <c r="S811" s="13">
        <f t="shared" si="80"/>
        <v>41628.833680555559</v>
      </c>
      <c r="T811" s="13">
        <f t="shared" si="8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7">
        <f t="shared" si="77"/>
        <v>1.05</v>
      </c>
      <c r="P812" s="5">
        <f t="shared" si="78"/>
        <v>58.333333333333336</v>
      </c>
      <c r="Q812" t="str">
        <f t="shared" si="79"/>
        <v>music</v>
      </c>
      <c r="R812" s="6" t="str">
        <f t="shared" si="82"/>
        <v>rock</v>
      </c>
      <c r="S812" s="13">
        <f t="shared" si="80"/>
        <v>41123.056273148148</v>
      </c>
      <c r="T812" s="13">
        <f t="shared" si="8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7">
        <f t="shared" si="77"/>
        <v>1.04</v>
      </c>
      <c r="P813" s="5">
        <f t="shared" si="78"/>
        <v>86.666666666666671</v>
      </c>
      <c r="Q813" t="str">
        <f t="shared" si="79"/>
        <v>music</v>
      </c>
      <c r="R813" s="6" t="str">
        <f t="shared" si="82"/>
        <v>rock</v>
      </c>
      <c r="S813" s="13">
        <f t="shared" si="80"/>
        <v>41443.643541666665</v>
      </c>
      <c r="T813" s="13">
        <f t="shared" si="8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7">
        <f t="shared" si="77"/>
        <v>1.5183333333333333</v>
      </c>
      <c r="P814" s="5">
        <f t="shared" si="78"/>
        <v>27.606060606060606</v>
      </c>
      <c r="Q814" t="str">
        <f t="shared" si="79"/>
        <v>music</v>
      </c>
      <c r="R814" s="6" t="str">
        <f t="shared" si="82"/>
        <v>rock</v>
      </c>
      <c r="S814" s="13">
        <f t="shared" si="80"/>
        <v>41282.017962962964</v>
      </c>
      <c r="T814" s="13">
        <f t="shared" si="8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7">
        <f t="shared" si="77"/>
        <v>1.59996</v>
      </c>
      <c r="P815" s="5">
        <f t="shared" si="78"/>
        <v>24.999375000000001</v>
      </c>
      <c r="Q815" t="str">
        <f t="shared" si="79"/>
        <v>music</v>
      </c>
      <c r="R815" s="6" t="str">
        <f t="shared" si="82"/>
        <v>rock</v>
      </c>
      <c r="S815" s="13">
        <f t="shared" si="80"/>
        <v>41080.960243055553</v>
      </c>
      <c r="T815" s="13">
        <f t="shared" si="8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7">
        <f t="shared" si="77"/>
        <v>1.2729999999999999</v>
      </c>
      <c r="P816" s="5">
        <f t="shared" si="78"/>
        <v>45.464285714285715</v>
      </c>
      <c r="Q816" t="str">
        <f t="shared" si="79"/>
        <v>music</v>
      </c>
      <c r="R816" s="6" t="str">
        <f t="shared" si="82"/>
        <v>rock</v>
      </c>
      <c r="S816" s="13">
        <f t="shared" si="80"/>
        <v>40679.743067129632</v>
      </c>
      <c r="T816" s="13">
        <f t="shared" si="8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7">
        <f t="shared" si="77"/>
        <v>1.07</v>
      </c>
      <c r="P817" s="5">
        <f t="shared" si="78"/>
        <v>99.534883720930239</v>
      </c>
      <c r="Q817" t="str">
        <f t="shared" si="79"/>
        <v>music</v>
      </c>
      <c r="R817" s="6" t="str">
        <f t="shared" si="82"/>
        <v>rock</v>
      </c>
      <c r="S817" s="13">
        <f t="shared" si="80"/>
        <v>41914.917858796296</v>
      </c>
      <c r="T817" s="13">
        <f t="shared" si="8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7">
        <f t="shared" si="77"/>
        <v>1.1512214285714286</v>
      </c>
      <c r="P818" s="5">
        <f t="shared" si="78"/>
        <v>39.31</v>
      </c>
      <c r="Q818" t="str">
        <f t="shared" si="79"/>
        <v>music</v>
      </c>
      <c r="R818" s="6" t="str">
        <f t="shared" si="82"/>
        <v>rock</v>
      </c>
      <c r="S818" s="13">
        <f t="shared" si="80"/>
        <v>41341.870868055557</v>
      </c>
      <c r="T818" s="13">
        <f t="shared" si="8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7">
        <f t="shared" si="77"/>
        <v>1.3711066666666665</v>
      </c>
      <c r="P819" s="5">
        <f t="shared" si="78"/>
        <v>89.419999999999987</v>
      </c>
      <c r="Q819" t="str">
        <f t="shared" si="79"/>
        <v>music</v>
      </c>
      <c r="R819" s="6" t="str">
        <f t="shared" si="82"/>
        <v>rock</v>
      </c>
      <c r="S819" s="13">
        <f t="shared" si="80"/>
        <v>40925.599664351852</v>
      </c>
      <c r="T819" s="13">
        <f t="shared" si="8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7">
        <f t="shared" si="77"/>
        <v>1.5571428571428572</v>
      </c>
      <c r="P820" s="5">
        <f t="shared" si="78"/>
        <v>28.684210526315791</v>
      </c>
      <c r="Q820" t="str">
        <f t="shared" si="79"/>
        <v>music</v>
      </c>
      <c r="R820" s="6" t="str">
        <f t="shared" si="82"/>
        <v>rock</v>
      </c>
      <c r="S820" s="13">
        <f t="shared" si="80"/>
        <v>41120.882881944446</v>
      </c>
      <c r="T820" s="13">
        <f t="shared" si="8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7">
        <f t="shared" si="77"/>
        <v>1.0874999999999999</v>
      </c>
      <c r="P821" s="5">
        <f t="shared" si="78"/>
        <v>31.071428571428573</v>
      </c>
      <c r="Q821" t="str">
        <f t="shared" si="79"/>
        <v>music</v>
      </c>
      <c r="R821" s="6" t="str">
        <f t="shared" si="82"/>
        <v>rock</v>
      </c>
      <c r="S821" s="13">
        <f t="shared" si="80"/>
        <v>41619.998310185183</v>
      </c>
      <c r="T821" s="13">
        <f t="shared" si="8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7">
        <f t="shared" si="77"/>
        <v>1.3405</v>
      </c>
      <c r="P822" s="5">
        <f t="shared" si="78"/>
        <v>70.55263157894737</v>
      </c>
      <c r="Q822" t="str">
        <f t="shared" si="79"/>
        <v>music</v>
      </c>
      <c r="R822" s="6" t="str">
        <f t="shared" si="82"/>
        <v>rock</v>
      </c>
      <c r="S822" s="13">
        <f t="shared" si="80"/>
        <v>41768.841921296298</v>
      </c>
      <c r="T822" s="13">
        <f t="shared" si="8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7">
        <f t="shared" si="77"/>
        <v>1</v>
      </c>
      <c r="P823" s="5">
        <f t="shared" si="78"/>
        <v>224.12820512820514</v>
      </c>
      <c r="Q823" t="str">
        <f t="shared" si="79"/>
        <v>music</v>
      </c>
      <c r="R823" s="6" t="str">
        <f t="shared" si="82"/>
        <v>rock</v>
      </c>
      <c r="S823" s="13">
        <f t="shared" si="80"/>
        <v>42093.922048611115</v>
      </c>
      <c r="T823" s="13">
        <f t="shared" si="8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7">
        <f t="shared" si="77"/>
        <v>1.1916666666666667</v>
      </c>
      <c r="P824" s="5">
        <f t="shared" si="78"/>
        <v>51.811594202898547</v>
      </c>
      <c r="Q824" t="str">
        <f t="shared" si="79"/>
        <v>music</v>
      </c>
      <c r="R824" s="6" t="str">
        <f t="shared" si="82"/>
        <v>rock</v>
      </c>
      <c r="S824" s="13">
        <f t="shared" si="80"/>
        <v>41157.947337962964</v>
      </c>
      <c r="T824" s="13">
        <f t="shared" si="8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7">
        <f t="shared" si="77"/>
        <v>1.7949999999999999</v>
      </c>
      <c r="P825" s="5">
        <f t="shared" si="78"/>
        <v>43.515151515151516</v>
      </c>
      <c r="Q825" t="str">
        <f t="shared" si="79"/>
        <v>music</v>
      </c>
      <c r="R825" s="6" t="str">
        <f t="shared" si="82"/>
        <v>rock</v>
      </c>
      <c r="S825" s="13">
        <f t="shared" si="80"/>
        <v>42055.972824074073</v>
      </c>
      <c r="T825" s="13">
        <f t="shared" si="8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7">
        <f t="shared" si="77"/>
        <v>1.3438124999999999</v>
      </c>
      <c r="P826" s="5">
        <f t="shared" si="78"/>
        <v>39.816666666666663</v>
      </c>
      <c r="Q826" t="str">
        <f t="shared" si="79"/>
        <v>music</v>
      </c>
      <c r="R826" s="6" t="str">
        <f t="shared" si="82"/>
        <v>rock</v>
      </c>
      <c r="S826" s="13">
        <f t="shared" si="80"/>
        <v>40250.242106481484</v>
      </c>
      <c r="T826" s="13">
        <f t="shared" si="8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7">
        <f t="shared" si="77"/>
        <v>1.0043200000000001</v>
      </c>
      <c r="P827" s="5">
        <f t="shared" si="78"/>
        <v>126.8080808080808</v>
      </c>
      <c r="Q827" t="str">
        <f t="shared" si="79"/>
        <v>music</v>
      </c>
      <c r="R827" s="6" t="str">
        <f t="shared" si="82"/>
        <v>rock</v>
      </c>
      <c r="S827" s="13">
        <f t="shared" si="80"/>
        <v>41186.306527777779</v>
      </c>
      <c r="T827" s="13">
        <f t="shared" si="8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7">
        <f t="shared" si="77"/>
        <v>1.0145454545454546</v>
      </c>
      <c r="P828" s="5">
        <f t="shared" si="78"/>
        <v>113.87755102040816</v>
      </c>
      <c r="Q828" t="str">
        <f t="shared" si="79"/>
        <v>music</v>
      </c>
      <c r="R828" s="6" t="str">
        <f t="shared" si="82"/>
        <v>rock</v>
      </c>
      <c r="S828" s="13">
        <f t="shared" si="80"/>
        <v>40973.038541666669</v>
      </c>
      <c r="T828" s="13">
        <f t="shared" si="8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7">
        <f t="shared" si="77"/>
        <v>1.0333333333333334</v>
      </c>
      <c r="P829" s="5">
        <f t="shared" si="78"/>
        <v>28.181818181818183</v>
      </c>
      <c r="Q829" t="str">
        <f t="shared" si="79"/>
        <v>music</v>
      </c>
      <c r="R829" s="6" t="str">
        <f t="shared" si="82"/>
        <v>rock</v>
      </c>
      <c r="S829" s="13">
        <f t="shared" si="80"/>
        <v>40927.473460648151</v>
      </c>
      <c r="T829" s="13">
        <f t="shared" si="8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7">
        <f t="shared" si="77"/>
        <v>1.07</v>
      </c>
      <c r="P830" s="5">
        <f t="shared" si="78"/>
        <v>36.60526315789474</v>
      </c>
      <c r="Q830" t="str">
        <f t="shared" si="79"/>
        <v>music</v>
      </c>
      <c r="R830" s="6" t="str">
        <f t="shared" si="82"/>
        <v>rock</v>
      </c>
      <c r="S830" s="13">
        <f t="shared" si="80"/>
        <v>41073.050717592596</v>
      </c>
      <c r="T830" s="13">
        <f t="shared" si="8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7">
        <f t="shared" si="77"/>
        <v>1.04</v>
      </c>
      <c r="P831" s="5">
        <f t="shared" si="78"/>
        <v>32.5</v>
      </c>
      <c r="Q831" t="str">
        <f t="shared" si="79"/>
        <v>music</v>
      </c>
      <c r="R831" s="6" t="str">
        <f t="shared" si="82"/>
        <v>rock</v>
      </c>
      <c r="S831" s="13">
        <f t="shared" si="80"/>
        <v>42504.801388888889</v>
      </c>
      <c r="T831" s="13">
        <f t="shared" si="8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7">
        <f t="shared" si="77"/>
        <v>1.0783333333333334</v>
      </c>
      <c r="P832" s="5">
        <f t="shared" si="78"/>
        <v>60.65625</v>
      </c>
      <c r="Q832" t="str">
        <f t="shared" si="79"/>
        <v>music</v>
      </c>
      <c r="R832" s="6" t="str">
        <f t="shared" si="82"/>
        <v>rock</v>
      </c>
      <c r="S832" s="13">
        <f t="shared" si="80"/>
        <v>41325.525752314818</v>
      </c>
      <c r="T832" s="13">
        <f t="shared" si="8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7">
        <f t="shared" si="77"/>
        <v>2.3333333333333335</v>
      </c>
      <c r="P833" s="5">
        <f t="shared" si="78"/>
        <v>175</v>
      </c>
      <c r="Q833" t="str">
        <f t="shared" si="79"/>
        <v>music</v>
      </c>
      <c r="R833" s="6" t="str">
        <f t="shared" si="82"/>
        <v>rock</v>
      </c>
      <c r="S833" s="13">
        <f t="shared" si="80"/>
        <v>40996.646921296298</v>
      </c>
      <c r="T833" s="13">
        <f t="shared" si="8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7">
        <f t="shared" si="77"/>
        <v>1.0060706666666666</v>
      </c>
      <c r="P834" s="5">
        <f t="shared" si="78"/>
        <v>97.993896103896105</v>
      </c>
      <c r="Q834" t="str">
        <f t="shared" si="79"/>
        <v>music</v>
      </c>
      <c r="R834" s="6" t="str">
        <f t="shared" si="82"/>
        <v>rock</v>
      </c>
      <c r="S834" s="13">
        <f t="shared" si="80"/>
        <v>40869.675173611111</v>
      </c>
      <c r="T834" s="13">
        <f t="shared" si="8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7">
        <f t="shared" ref="O835:O898" si="83">E835/D835</f>
        <v>1.0166666666666666</v>
      </c>
      <c r="P835" s="5">
        <f t="shared" ref="P835:P898" si="84">AVERAGE(E835/L835)</f>
        <v>148.78048780487805</v>
      </c>
      <c r="Q835" t="str">
        <f t="shared" ref="Q835:Q898" si="85">LEFT(N835, SEARCH("/",N835,1)-1)</f>
        <v>music</v>
      </c>
      <c r="R835" s="6" t="str">
        <f t="shared" si="82"/>
        <v>rock</v>
      </c>
      <c r="S835" s="13">
        <f t="shared" ref="S835:S898" si="86">(((J835/60)/60)/24)+DATE(1970,1,1)</f>
        <v>41718.878182870372</v>
      </c>
      <c r="T835" s="13">
        <f t="shared" ref="T835:T898" si="8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7">
        <f t="shared" si="83"/>
        <v>1.3101818181818181</v>
      </c>
      <c r="P836" s="5">
        <f t="shared" si="84"/>
        <v>96.08</v>
      </c>
      <c r="Q836" t="str">
        <f t="shared" si="85"/>
        <v>music</v>
      </c>
      <c r="R836" s="6" t="str">
        <f t="shared" si="82"/>
        <v>rock</v>
      </c>
      <c r="S836" s="13">
        <f t="shared" si="86"/>
        <v>41422.822824074072</v>
      </c>
      <c r="T836" s="13">
        <f t="shared" si="8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7">
        <f t="shared" si="83"/>
        <v>1.1725000000000001</v>
      </c>
      <c r="P837" s="5">
        <f t="shared" si="84"/>
        <v>58.625</v>
      </c>
      <c r="Q837" t="str">
        <f t="shared" si="85"/>
        <v>music</v>
      </c>
      <c r="R837" s="6" t="str">
        <f t="shared" si="82"/>
        <v>rock</v>
      </c>
      <c r="S837" s="13">
        <f t="shared" si="86"/>
        <v>41005.45784722222</v>
      </c>
      <c r="T837" s="13">
        <f t="shared" si="8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7">
        <f t="shared" si="83"/>
        <v>1.009304</v>
      </c>
      <c r="P838" s="5">
        <f t="shared" si="84"/>
        <v>109.70695652173914</v>
      </c>
      <c r="Q838" t="str">
        <f t="shared" si="85"/>
        <v>music</v>
      </c>
      <c r="R838" s="6" t="str">
        <f t="shared" si="82"/>
        <v>rock</v>
      </c>
      <c r="S838" s="13">
        <f t="shared" si="86"/>
        <v>41524.056921296295</v>
      </c>
      <c r="T838" s="13">
        <f t="shared" si="8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7">
        <f t="shared" si="83"/>
        <v>1.218</v>
      </c>
      <c r="P839" s="5">
        <f t="shared" si="84"/>
        <v>49.112903225806448</v>
      </c>
      <c r="Q839" t="str">
        <f t="shared" si="85"/>
        <v>music</v>
      </c>
      <c r="R839" s="6" t="str">
        <f t="shared" si="82"/>
        <v>rock</v>
      </c>
      <c r="S839" s="13">
        <f t="shared" si="86"/>
        <v>41730.998402777775</v>
      </c>
      <c r="T839" s="13">
        <f t="shared" si="8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7">
        <f t="shared" si="83"/>
        <v>1.454</v>
      </c>
      <c r="P840" s="5">
        <f t="shared" si="84"/>
        <v>47.672131147540981</v>
      </c>
      <c r="Q840" t="str">
        <f t="shared" si="85"/>
        <v>music</v>
      </c>
      <c r="R840" s="6" t="str">
        <f t="shared" si="82"/>
        <v>rock</v>
      </c>
      <c r="S840" s="13">
        <f t="shared" si="86"/>
        <v>40895.897974537038</v>
      </c>
      <c r="T840" s="13">
        <f t="shared" si="8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7">
        <f t="shared" si="83"/>
        <v>1.166166</v>
      </c>
      <c r="P841" s="5">
        <f t="shared" si="84"/>
        <v>60.737812499999997</v>
      </c>
      <c r="Q841" t="str">
        <f t="shared" si="85"/>
        <v>music</v>
      </c>
      <c r="R841" s="6" t="str">
        <f t="shared" si="82"/>
        <v>rock</v>
      </c>
      <c r="S841" s="13">
        <f t="shared" si="86"/>
        <v>41144.763379629629</v>
      </c>
      <c r="T841" s="13">
        <f t="shared" si="8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7">
        <f t="shared" si="83"/>
        <v>1.2041660000000001</v>
      </c>
      <c r="P842" s="5">
        <f t="shared" si="84"/>
        <v>63.37715789473684</v>
      </c>
      <c r="Q842" t="str">
        <f t="shared" si="85"/>
        <v>music</v>
      </c>
      <c r="R842" s="6" t="str">
        <f>RIGHT(N842,5)</f>
        <v>metal</v>
      </c>
      <c r="S842" s="13">
        <f t="shared" si="86"/>
        <v>42607.226701388892</v>
      </c>
      <c r="T842" s="13">
        <f t="shared" si="8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7">
        <f t="shared" si="83"/>
        <v>1.0132000000000001</v>
      </c>
      <c r="P843" s="5">
        <f t="shared" si="84"/>
        <v>53.893617021276597</v>
      </c>
      <c r="Q843" t="str">
        <f t="shared" si="85"/>
        <v>music</v>
      </c>
      <c r="R843" s="6" t="str">
        <f t="shared" ref="R843:R861" si="88">RIGHT(N843,5)</f>
        <v>metal</v>
      </c>
      <c r="S843" s="13">
        <f t="shared" si="86"/>
        <v>41923.838692129626</v>
      </c>
      <c r="T843" s="13">
        <f t="shared" si="8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7">
        <f t="shared" si="83"/>
        <v>1.0431999999999999</v>
      </c>
      <c r="P844" s="5">
        <f t="shared" si="84"/>
        <v>66.871794871794876</v>
      </c>
      <c r="Q844" t="str">
        <f t="shared" si="85"/>
        <v>music</v>
      </c>
      <c r="R844" s="6" t="str">
        <f t="shared" si="88"/>
        <v>metal</v>
      </c>
      <c r="S844" s="13">
        <f t="shared" si="86"/>
        <v>41526.592395833337</v>
      </c>
      <c r="T844" s="13">
        <f t="shared" si="8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7">
        <f t="shared" si="83"/>
        <v>2.6713333333333331</v>
      </c>
      <c r="P845" s="5">
        <f t="shared" si="84"/>
        <v>63.102362204724407</v>
      </c>
      <c r="Q845" t="str">
        <f t="shared" si="85"/>
        <v>music</v>
      </c>
      <c r="R845" s="6" t="str">
        <f t="shared" si="88"/>
        <v>metal</v>
      </c>
      <c r="S845" s="13">
        <f t="shared" si="86"/>
        <v>42695.257870370369</v>
      </c>
      <c r="T845" s="13">
        <f t="shared" si="8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7">
        <f t="shared" si="83"/>
        <v>1.9413333333333334</v>
      </c>
      <c r="P846" s="5">
        <f t="shared" si="84"/>
        <v>36.628930817610062</v>
      </c>
      <c r="Q846" t="str">
        <f t="shared" si="85"/>
        <v>music</v>
      </c>
      <c r="R846" s="6" t="str">
        <f t="shared" si="88"/>
        <v>metal</v>
      </c>
      <c r="S846" s="13">
        <f t="shared" si="86"/>
        <v>41905.684629629628</v>
      </c>
      <c r="T846" s="13">
        <f t="shared" si="8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7">
        <f t="shared" si="83"/>
        <v>1.203802</v>
      </c>
      <c r="P847" s="5">
        <f t="shared" si="84"/>
        <v>34.005706214689269</v>
      </c>
      <c r="Q847" t="str">
        <f t="shared" si="85"/>
        <v>music</v>
      </c>
      <c r="R847" s="6" t="str">
        <f t="shared" si="88"/>
        <v>metal</v>
      </c>
      <c r="S847" s="13">
        <f t="shared" si="86"/>
        <v>42578.205972222218</v>
      </c>
      <c r="T847" s="13">
        <f t="shared" si="8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7">
        <f t="shared" si="83"/>
        <v>1.2200090909090908</v>
      </c>
      <c r="P848" s="5">
        <f t="shared" si="84"/>
        <v>28.553404255319148</v>
      </c>
      <c r="Q848" t="str">
        <f t="shared" si="85"/>
        <v>music</v>
      </c>
      <c r="R848" s="6" t="str">
        <f t="shared" si="88"/>
        <v>metal</v>
      </c>
      <c r="S848" s="13">
        <f t="shared" si="86"/>
        <v>41694.391840277778</v>
      </c>
      <c r="T848" s="13">
        <f t="shared" si="8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7">
        <f t="shared" si="83"/>
        <v>1</v>
      </c>
      <c r="P849" s="5">
        <f t="shared" si="84"/>
        <v>10</v>
      </c>
      <c r="Q849" t="str">
        <f t="shared" si="85"/>
        <v>music</v>
      </c>
      <c r="R849" s="6" t="str">
        <f t="shared" si="88"/>
        <v>metal</v>
      </c>
      <c r="S849" s="13">
        <f t="shared" si="86"/>
        <v>42165.79833333334</v>
      </c>
      <c r="T849" s="13">
        <f t="shared" si="8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7">
        <f t="shared" si="83"/>
        <v>1</v>
      </c>
      <c r="P850" s="5">
        <f t="shared" si="84"/>
        <v>18.75</v>
      </c>
      <c r="Q850" t="str">
        <f t="shared" si="85"/>
        <v>music</v>
      </c>
      <c r="R850" s="6" t="str">
        <f t="shared" si="88"/>
        <v>metal</v>
      </c>
      <c r="S850" s="13">
        <f t="shared" si="86"/>
        <v>42078.792048611111</v>
      </c>
      <c r="T850" s="13">
        <f t="shared" si="8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7">
        <f t="shared" si="83"/>
        <v>1.1990000000000001</v>
      </c>
      <c r="P851" s="5">
        <f t="shared" si="84"/>
        <v>41.704347826086959</v>
      </c>
      <c r="Q851" t="str">
        <f t="shared" si="85"/>
        <v>music</v>
      </c>
      <c r="R851" s="6" t="str">
        <f t="shared" si="88"/>
        <v>metal</v>
      </c>
      <c r="S851" s="13">
        <f t="shared" si="86"/>
        <v>42051.148888888885</v>
      </c>
      <c r="T851" s="13">
        <f t="shared" si="8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7">
        <f t="shared" si="83"/>
        <v>1.55175</v>
      </c>
      <c r="P852" s="5">
        <f t="shared" si="84"/>
        <v>46.669172932330824</v>
      </c>
      <c r="Q852" t="str">
        <f t="shared" si="85"/>
        <v>music</v>
      </c>
      <c r="R852" s="6" t="str">
        <f t="shared" si="88"/>
        <v>metal</v>
      </c>
      <c r="S852" s="13">
        <f t="shared" si="86"/>
        <v>42452.827743055561</v>
      </c>
      <c r="T852" s="13">
        <f t="shared" si="8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7">
        <f t="shared" si="83"/>
        <v>1.3045</v>
      </c>
      <c r="P853" s="5">
        <f t="shared" si="84"/>
        <v>37.271428571428572</v>
      </c>
      <c r="Q853" t="str">
        <f t="shared" si="85"/>
        <v>music</v>
      </c>
      <c r="R853" s="6" t="str">
        <f t="shared" si="88"/>
        <v>metal</v>
      </c>
      <c r="S853" s="13">
        <f t="shared" si="86"/>
        <v>42522.880243055552</v>
      </c>
      <c r="T853" s="13">
        <f t="shared" si="8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7">
        <f t="shared" si="83"/>
        <v>1.0497142857142858</v>
      </c>
      <c r="P854" s="5">
        <f t="shared" si="84"/>
        <v>59.258064516129032</v>
      </c>
      <c r="Q854" t="str">
        <f t="shared" si="85"/>
        <v>music</v>
      </c>
      <c r="R854" s="6" t="str">
        <f t="shared" si="88"/>
        <v>metal</v>
      </c>
      <c r="S854" s="13">
        <f t="shared" si="86"/>
        <v>42656.805497685185</v>
      </c>
      <c r="T854" s="13">
        <f t="shared" si="8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7">
        <f t="shared" si="83"/>
        <v>1</v>
      </c>
      <c r="P855" s="5">
        <f t="shared" si="84"/>
        <v>30</v>
      </c>
      <c r="Q855" t="str">
        <f t="shared" si="85"/>
        <v>music</v>
      </c>
      <c r="R855" s="6" t="str">
        <f t="shared" si="88"/>
        <v>metal</v>
      </c>
      <c r="S855" s="13">
        <f t="shared" si="86"/>
        <v>42021.832280092596</v>
      </c>
      <c r="T855" s="13">
        <f t="shared" si="8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7">
        <f t="shared" si="83"/>
        <v>1.1822050359712231</v>
      </c>
      <c r="P856" s="5">
        <f t="shared" si="84"/>
        <v>65.8623246492986</v>
      </c>
      <c r="Q856" t="str">
        <f t="shared" si="85"/>
        <v>music</v>
      </c>
      <c r="R856" s="6" t="str">
        <f t="shared" si="88"/>
        <v>metal</v>
      </c>
      <c r="S856" s="13">
        <f t="shared" si="86"/>
        <v>42702.212337962963</v>
      </c>
      <c r="T856" s="13">
        <f t="shared" si="8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7">
        <f t="shared" si="83"/>
        <v>1.0344827586206897</v>
      </c>
      <c r="P857" s="5">
        <f t="shared" si="84"/>
        <v>31.914893617021278</v>
      </c>
      <c r="Q857" t="str">
        <f t="shared" si="85"/>
        <v>music</v>
      </c>
      <c r="R857" s="6" t="str">
        <f t="shared" si="88"/>
        <v>metal</v>
      </c>
      <c r="S857" s="13">
        <f t="shared" si="86"/>
        <v>42545.125196759262</v>
      </c>
      <c r="T857" s="13">
        <f t="shared" si="8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7">
        <f t="shared" si="83"/>
        <v>2.1800000000000002</v>
      </c>
      <c r="P858" s="5">
        <f t="shared" si="84"/>
        <v>19.464285714285715</v>
      </c>
      <c r="Q858" t="str">
        <f t="shared" si="85"/>
        <v>music</v>
      </c>
      <c r="R858" s="6" t="str">
        <f t="shared" si="88"/>
        <v>metal</v>
      </c>
      <c r="S858" s="13">
        <f t="shared" si="86"/>
        <v>42609.311990740738</v>
      </c>
      <c r="T858" s="13">
        <f t="shared" si="8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7">
        <f t="shared" si="83"/>
        <v>1</v>
      </c>
      <c r="P859" s="5">
        <f t="shared" si="84"/>
        <v>50</v>
      </c>
      <c r="Q859" t="str">
        <f t="shared" si="85"/>
        <v>music</v>
      </c>
      <c r="R859" s="6" t="str">
        <f t="shared" si="88"/>
        <v>metal</v>
      </c>
      <c r="S859" s="13">
        <f t="shared" si="86"/>
        <v>42291.581377314811</v>
      </c>
      <c r="T859" s="13">
        <f t="shared" si="8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7">
        <f t="shared" si="83"/>
        <v>1.4400583333333332</v>
      </c>
      <c r="P860" s="5">
        <f t="shared" si="84"/>
        <v>22.737763157894737</v>
      </c>
      <c r="Q860" t="str">
        <f t="shared" si="85"/>
        <v>music</v>
      </c>
      <c r="R860" s="6" t="str">
        <f t="shared" si="88"/>
        <v>metal</v>
      </c>
      <c r="S860" s="13">
        <f t="shared" si="86"/>
        <v>42079.745578703703</v>
      </c>
      <c r="T860" s="13">
        <f t="shared" si="8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7">
        <f t="shared" si="83"/>
        <v>1.0467500000000001</v>
      </c>
      <c r="P861" s="5">
        <f t="shared" si="84"/>
        <v>42.724489795918366</v>
      </c>
      <c r="Q861" t="str">
        <f t="shared" si="85"/>
        <v>music</v>
      </c>
      <c r="R861" s="6" t="str">
        <f t="shared" si="88"/>
        <v>metal</v>
      </c>
      <c r="S861" s="13">
        <f t="shared" si="86"/>
        <v>42128.820231481484</v>
      </c>
      <c r="T861" s="13">
        <f t="shared" si="8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7">
        <f t="shared" si="83"/>
        <v>0.18142857142857144</v>
      </c>
      <c r="P862" s="5">
        <f t="shared" si="84"/>
        <v>52.916666666666664</v>
      </c>
      <c r="Q862" t="str">
        <f t="shared" si="85"/>
        <v>music</v>
      </c>
      <c r="R862" s="6" t="str">
        <f>RIGHT(N862,4)</f>
        <v>jazz</v>
      </c>
      <c r="S862" s="13">
        <f t="shared" si="86"/>
        <v>41570.482789351852</v>
      </c>
      <c r="T862" s="13">
        <f t="shared" si="8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7">
        <f t="shared" si="83"/>
        <v>2.2444444444444444E-2</v>
      </c>
      <c r="P863" s="5">
        <f t="shared" si="84"/>
        <v>50.5</v>
      </c>
      <c r="Q863" t="str">
        <f t="shared" si="85"/>
        <v>music</v>
      </c>
      <c r="R863" s="6" t="str">
        <f t="shared" ref="R863:R881" si="89">RIGHT(N863,4)</f>
        <v>jazz</v>
      </c>
      <c r="S863" s="13">
        <f t="shared" si="86"/>
        <v>42599.965324074074</v>
      </c>
      <c r="T863" s="13">
        <f t="shared" si="8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7">
        <f t="shared" si="83"/>
        <v>3.3999999999999998E-3</v>
      </c>
      <c r="P864" s="5">
        <f t="shared" si="84"/>
        <v>42.5</v>
      </c>
      <c r="Q864" t="str">
        <f t="shared" si="85"/>
        <v>music</v>
      </c>
      <c r="R864" s="6" t="str">
        <f t="shared" si="89"/>
        <v>jazz</v>
      </c>
      <c r="S864" s="13">
        <f t="shared" si="86"/>
        <v>41559.5549537037</v>
      </c>
      <c r="T864" s="13">
        <f t="shared" si="8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7">
        <f t="shared" si="83"/>
        <v>4.4999999999999998E-2</v>
      </c>
      <c r="P865" s="5">
        <f t="shared" si="84"/>
        <v>18</v>
      </c>
      <c r="Q865" t="str">
        <f t="shared" si="85"/>
        <v>music</v>
      </c>
      <c r="R865" s="6" t="str">
        <f t="shared" si="89"/>
        <v>jazz</v>
      </c>
      <c r="S865" s="13">
        <f t="shared" si="86"/>
        <v>40921.117662037039</v>
      </c>
      <c r="T865" s="13">
        <f t="shared" si="8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7">
        <f t="shared" si="83"/>
        <v>0.41538461538461541</v>
      </c>
      <c r="P866" s="5">
        <f t="shared" si="84"/>
        <v>34.177215189873415</v>
      </c>
      <c r="Q866" t="str">
        <f t="shared" si="85"/>
        <v>music</v>
      </c>
      <c r="R866" s="6" t="str">
        <f t="shared" si="89"/>
        <v>jazz</v>
      </c>
      <c r="S866" s="13">
        <f t="shared" si="86"/>
        <v>41541.106921296298</v>
      </c>
      <c r="T866" s="13">
        <f t="shared" si="8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7">
        <f t="shared" si="83"/>
        <v>2.0454545454545454E-2</v>
      </c>
      <c r="P867" s="5">
        <f t="shared" si="84"/>
        <v>22.5</v>
      </c>
      <c r="Q867" t="str">
        <f t="shared" si="85"/>
        <v>music</v>
      </c>
      <c r="R867" s="6" t="str">
        <f t="shared" si="89"/>
        <v>jazz</v>
      </c>
      <c r="S867" s="13">
        <f t="shared" si="86"/>
        <v>41230.77311342593</v>
      </c>
      <c r="T867" s="13">
        <f t="shared" si="8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7">
        <f t="shared" si="83"/>
        <v>0.18285714285714286</v>
      </c>
      <c r="P868" s="5">
        <f t="shared" si="84"/>
        <v>58.18181818181818</v>
      </c>
      <c r="Q868" t="str">
        <f t="shared" si="85"/>
        <v>music</v>
      </c>
      <c r="R868" s="6" t="str">
        <f t="shared" si="89"/>
        <v>jazz</v>
      </c>
      <c r="S868" s="13">
        <f t="shared" si="86"/>
        <v>42025.637939814813</v>
      </c>
      <c r="T868" s="13">
        <f t="shared" si="8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7">
        <f t="shared" si="83"/>
        <v>0.2402</v>
      </c>
      <c r="P869" s="5">
        <f t="shared" si="84"/>
        <v>109.18181818181819</v>
      </c>
      <c r="Q869" t="str">
        <f t="shared" si="85"/>
        <v>music</v>
      </c>
      <c r="R869" s="6" t="str">
        <f t="shared" si="89"/>
        <v>jazz</v>
      </c>
      <c r="S869" s="13">
        <f t="shared" si="86"/>
        <v>40088.105393518519</v>
      </c>
      <c r="T869" s="13">
        <f t="shared" si="8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7">
        <f t="shared" si="83"/>
        <v>1.1111111111111111E-3</v>
      </c>
      <c r="P870" s="5">
        <f t="shared" si="84"/>
        <v>50</v>
      </c>
      <c r="Q870" t="str">
        <f t="shared" si="85"/>
        <v>music</v>
      </c>
      <c r="R870" s="6" t="str">
        <f t="shared" si="89"/>
        <v>jazz</v>
      </c>
      <c r="S870" s="13">
        <f t="shared" si="86"/>
        <v>41616.027754629627</v>
      </c>
      <c r="T870" s="13">
        <f t="shared" si="8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7">
        <f t="shared" si="83"/>
        <v>0.11818181818181818</v>
      </c>
      <c r="P871" s="5">
        <f t="shared" si="84"/>
        <v>346.66666666666669</v>
      </c>
      <c r="Q871" t="str">
        <f t="shared" si="85"/>
        <v>music</v>
      </c>
      <c r="R871" s="6" t="str">
        <f t="shared" si="89"/>
        <v>jazz</v>
      </c>
      <c r="S871" s="13">
        <f t="shared" si="86"/>
        <v>41342.845567129632</v>
      </c>
      <c r="T871" s="13">
        <f t="shared" si="8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7">
        <f t="shared" si="83"/>
        <v>3.0999999999999999E-3</v>
      </c>
      <c r="P872" s="5">
        <f t="shared" si="84"/>
        <v>12.4</v>
      </c>
      <c r="Q872" t="str">
        <f t="shared" si="85"/>
        <v>music</v>
      </c>
      <c r="R872" s="6" t="str">
        <f t="shared" si="89"/>
        <v>jazz</v>
      </c>
      <c r="S872" s="13">
        <f t="shared" si="86"/>
        <v>41488.022256944445</v>
      </c>
      <c r="T872" s="13">
        <f t="shared" si="8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7">
        <f t="shared" si="83"/>
        <v>5.4166666666666669E-2</v>
      </c>
      <c r="P873" s="5">
        <f t="shared" si="84"/>
        <v>27.083333333333332</v>
      </c>
      <c r="Q873" t="str">
        <f t="shared" si="85"/>
        <v>music</v>
      </c>
      <c r="R873" s="6" t="str">
        <f t="shared" si="89"/>
        <v>jazz</v>
      </c>
      <c r="S873" s="13">
        <f t="shared" si="86"/>
        <v>41577.561284722222</v>
      </c>
      <c r="T873" s="13">
        <f t="shared" si="8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7">
        <f t="shared" si="83"/>
        <v>8.1250000000000003E-3</v>
      </c>
      <c r="P874" s="5">
        <f t="shared" si="84"/>
        <v>32.5</v>
      </c>
      <c r="Q874" t="str">
        <f t="shared" si="85"/>
        <v>music</v>
      </c>
      <c r="R874" s="6" t="str">
        <f t="shared" si="89"/>
        <v>jazz</v>
      </c>
      <c r="S874" s="13">
        <f t="shared" si="86"/>
        <v>40567.825543981482</v>
      </c>
      <c r="T874" s="13">
        <f t="shared" si="8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7">
        <f t="shared" si="83"/>
        <v>1.2857142857142857E-2</v>
      </c>
      <c r="P875" s="5">
        <f t="shared" si="84"/>
        <v>9</v>
      </c>
      <c r="Q875" t="str">
        <f t="shared" si="85"/>
        <v>music</v>
      </c>
      <c r="R875" s="6" t="str">
        <f t="shared" si="89"/>
        <v>jazz</v>
      </c>
      <c r="S875" s="13">
        <f t="shared" si="86"/>
        <v>41184.167129629634</v>
      </c>
      <c r="T875" s="13">
        <f t="shared" si="8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7">
        <f t="shared" si="83"/>
        <v>0.24333333333333335</v>
      </c>
      <c r="P876" s="5">
        <f t="shared" si="84"/>
        <v>34.761904761904759</v>
      </c>
      <c r="Q876" t="str">
        <f t="shared" si="85"/>
        <v>music</v>
      </c>
      <c r="R876" s="6" t="str">
        <f t="shared" si="89"/>
        <v>jazz</v>
      </c>
      <c r="S876" s="13">
        <f t="shared" si="86"/>
        <v>41368.583726851852</v>
      </c>
      <c r="T876" s="13">
        <f t="shared" si="8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7">
        <f t="shared" si="83"/>
        <v>0</v>
      </c>
      <c r="P877" s="5" t="e">
        <f t="shared" si="84"/>
        <v>#DIV/0!</v>
      </c>
      <c r="Q877" t="str">
        <f t="shared" si="85"/>
        <v>music</v>
      </c>
      <c r="R877" s="6" t="str">
        <f t="shared" si="89"/>
        <v>jazz</v>
      </c>
      <c r="S877" s="13">
        <f t="shared" si="86"/>
        <v>42248.723738425921</v>
      </c>
      <c r="T877" s="13">
        <f t="shared" si="8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7">
        <f t="shared" si="83"/>
        <v>0.40799492385786801</v>
      </c>
      <c r="P878" s="5">
        <f t="shared" si="84"/>
        <v>28.577777777777779</v>
      </c>
      <c r="Q878" t="str">
        <f t="shared" si="85"/>
        <v>music</v>
      </c>
      <c r="R878" s="6" t="str">
        <f t="shared" si="89"/>
        <v>jazz</v>
      </c>
      <c r="S878" s="13">
        <f t="shared" si="86"/>
        <v>41276.496840277774</v>
      </c>
      <c r="T878" s="13">
        <f t="shared" si="8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7">
        <f t="shared" si="83"/>
        <v>0.67549999999999999</v>
      </c>
      <c r="P879" s="5">
        <f t="shared" si="84"/>
        <v>46.586206896551722</v>
      </c>
      <c r="Q879" t="str">
        <f t="shared" si="85"/>
        <v>music</v>
      </c>
      <c r="R879" s="6" t="str">
        <f t="shared" si="89"/>
        <v>jazz</v>
      </c>
      <c r="S879" s="13">
        <f t="shared" si="86"/>
        <v>41597.788888888892</v>
      </c>
      <c r="T879" s="13">
        <f t="shared" si="8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7">
        <f t="shared" si="83"/>
        <v>1.2999999999999999E-2</v>
      </c>
      <c r="P880" s="5">
        <f t="shared" si="84"/>
        <v>32.5</v>
      </c>
      <c r="Q880" t="str">
        <f t="shared" si="85"/>
        <v>music</v>
      </c>
      <c r="R880" s="6" t="str">
        <f t="shared" si="89"/>
        <v>jazz</v>
      </c>
      <c r="S880" s="13">
        <f t="shared" si="86"/>
        <v>40505.232916666668</v>
      </c>
      <c r="T880" s="13">
        <f t="shared" si="8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7">
        <f t="shared" si="83"/>
        <v>0.30666666666666664</v>
      </c>
      <c r="P881" s="5">
        <f t="shared" si="84"/>
        <v>21.466666666666665</v>
      </c>
      <c r="Q881" t="str">
        <f t="shared" si="85"/>
        <v>music</v>
      </c>
      <c r="R881" s="6" t="str">
        <f t="shared" si="89"/>
        <v>jazz</v>
      </c>
      <c r="S881" s="13">
        <f t="shared" si="86"/>
        <v>41037.829918981479</v>
      </c>
      <c r="T881" s="13">
        <f t="shared" si="8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7">
        <f t="shared" si="83"/>
        <v>2.9894179894179893E-2</v>
      </c>
      <c r="P882" s="5">
        <f t="shared" si="84"/>
        <v>14.125</v>
      </c>
      <c r="Q882" t="str">
        <f t="shared" si="85"/>
        <v>music</v>
      </c>
      <c r="R882" s="6" t="str">
        <f>RIGHT(N882,10)</f>
        <v>indie rock</v>
      </c>
      <c r="S882" s="13">
        <f t="shared" si="86"/>
        <v>41179.32104166667</v>
      </c>
      <c r="T882" s="13">
        <f t="shared" si="8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7">
        <f t="shared" si="83"/>
        <v>8.0000000000000002E-3</v>
      </c>
      <c r="P883" s="5">
        <f t="shared" si="84"/>
        <v>30</v>
      </c>
      <c r="Q883" t="str">
        <f t="shared" si="85"/>
        <v>music</v>
      </c>
      <c r="R883" s="6" t="str">
        <f t="shared" ref="R883:R901" si="90">RIGHT(N883,10)</f>
        <v>indie rock</v>
      </c>
      <c r="S883" s="13">
        <f t="shared" si="86"/>
        <v>40877.25099537037</v>
      </c>
      <c r="T883" s="13">
        <f t="shared" si="8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7">
        <f t="shared" si="83"/>
        <v>0.20133333333333334</v>
      </c>
      <c r="P884" s="5">
        <f t="shared" si="84"/>
        <v>21.571428571428573</v>
      </c>
      <c r="Q884" t="str">
        <f t="shared" si="85"/>
        <v>music</v>
      </c>
      <c r="R884" s="6" t="str">
        <f t="shared" si="90"/>
        <v>indie rock</v>
      </c>
      <c r="S884" s="13">
        <f t="shared" si="86"/>
        <v>40759.860532407409</v>
      </c>
      <c r="T884" s="13">
        <f t="shared" si="8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7">
        <f t="shared" si="83"/>
        <v>0.4002</v>
      </c>
      <c r="P885" s="5">
        <f t="shared" si="84"/>
        <v>83.375</v>
      </c>
      <c r="Q885" t="str">
        <f t="shared" si="85"/>
        <v>music</v>
      </c>
      <c r="R885" s="6" t="str">
        <f t="shared" si="90"/>
        <v>indie rock</v>
      </c>
      <c r="S885" s="13">
        <f t="shared" si="86"/>
        <v>42371.935590277775</v>
      </c>
      <c r="T885" s="13">
        <f t="shared" si="8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7">
        <f t="shared" si="83"/>
        <v>0.01</v>
      </c>
      <c r="P886" s="5">
        <f t="shared" si="84"/>
        <v>10</v>
      </c>
      <c r="Q886" t="str">
        <f t="shared" si="85"/>
        <v>music</v>
      </c>
      <c r="R886" s="6" t="str">
        <f t="shared" si="90"/>
        <v>indie rock</v>
      </c>
      <c r="S886" s="13">
        <f t="shared" si="86"/>
        <v>40981.802615740737</v>
      </c>
      <c r="T886" s="13">
        <f t="shared" si="8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7">
        <f t="shared" si="83"/>
        <v>0.75</v>
      </c>
      <c r="P887" s="5">
        <f t="shared" si="84"/>
        <v>35.714285714285715</v>
      </c>
      <c r="Q887" t="str">
        <f t="shared" si="85"/>
        <v>music</v>
      </c>
      <c r="R887" s="6" t="str">
        <f t="shared" si="90"/>
        <v>indie rock</v>
      </c>
      <c r="S887" s="13">
        <f t="shared" si="86"/>
        <v>42713.941099537042</v>
      </c>
      <c r="T887" s="13">
        <f t="shared" si="8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7">
        <f t="shared" si="83"/>
        <v>0.41</v>
      </c>
      <c r="P888" s="5">
        <f t="shared" si="84"/>
        <v>29.285714285714285</v>
      </c>
      <c r="Q888" t="str">
        <f t="shared" si="85"/>
        <v>music</v>
      </c>
      <c r="R888" s="6" t="str">
        <f t="shared" si="90"/>
        <v>indie rock</v>
      </c>
      <c r="S888" s="13">
        <f t="shared" si="86"/>
        <v>42603.870520833334</v>
      </c>
      <c r="T888" s="13">
        <f t="shared" si="8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7">
        <f t="shared" si="83"/>
        <v>0</v>
      </c>
      <c r="P889" s="5" t="e">
        <f t="shared" si="84"/>
        <v>#DIV/0!</v>
      </c>
      <c r="Q889" t="str">
        <f t="shared" si="85"/>
        <v>music</v>
      </c>
      <c r="R889" s="6" t="str">
        <f t="shared" si="90"/>
        <v>indie rock</v>
      </c>
      <c r="S889" s="13">
        <f t="shared" si="86"/>
        <v>41026.958969907406</v>
      </c>
      <c r="T889" s="13">
        <f t="shared" si="8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7">
        <f t="shared" si="83"/>
        <v>7.1999999999999995E-2</v>
      </c>
      <c r="P890" s="5">
        <f t="shared" si="84"/>
        <v>18</v>
      </c>
      <c r="Q890" t="str">
        <f t="shared" si="85"/>
        <v>music</v>
      </c>
      <c r="R890" s="6" t="str">
        <f t="shared" si="90"/>
        <v>indie rock</v>
      </c>
      <c r="S890" s="13">
        <f t="shared" si="86"/>
        <v>40751.753298611111</v>
      </c>
      <c r="T890" s="13">
        <f t="shared" si="8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7">
        <f t="shared" si="83"/>
        <v>9.4412800000000005E-2</v>
      </c>
      <c r="P891" s="5">
        <f t="shared" si="84"/>
        <v>73.760000000000005</v>
      </c>
      <c r="Q891" t="str">
        <f t="shared" si="85"/>
        <v>music</v>
      </c>
      <c r="R891" s="6" t="str">
        <f t="shared" si="90"/>
        <v>indie rock</v>
      </c>
      <c r="S891" s="13">
        <f t="shared" si="86"/>
        <v>41887.784062500003</v>
      </c>
      <c r="T891" s="13">
        <f t="shared" si="8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7">
        <f t="shared" si="83"/>
        <v>4.1666666666666664E-2</v>
      </c>
      <c r="P892" s="5">
        <f t="shared" si="84"/>
        <v>31.25</v>
      </c>
      <c r="Q892" t="str">
        <f t="shared" si="85"/>
        <v>music</v>
      </c>
      <c r="R892" s="6" t="str">
        <f t="shared" si="90"/>
        <v>indie rock</v>
      </c>
      <c r="S892" s="13">
        <f t="shared" si="86"/>
        <v>41569.698831018519</v>
      </c>
      <c r="T892" s="13">
        <f t="shared" si="8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7">
        <f t="shared" si="83"/>
        <v>3.2500000000000001E-2</v>
      </c>
      <c r="P893" s="5">
        <f t="shared" si="84"/>
        <v>28.888888888888889</v>
      </c>
      <c r="Q893" t="str">
        <f t="shared" si="85"/>
        <v>music</v>
      </c>
      <c r="R893" s="6" t="str">
        <f t="shared" si="90"/>
        <v>indie rock</v>
      </c>
      <c r="S893" s="13">
        <f t="shared" si="86"/>
        <v>41842.031597222223</v>
      </c>
      <c r="T893" s="13">
        <f t="shared" si="8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7">
        <f t="shared" si="83"/>
        <v>0.40749999999999997</v>
      </c>
      <c r="P894" s="5">
        <f t="shared" si="84"/>
        <v>143.8235294117647</v>
      </c>
      <c r="Q894" t="str">
        <f t="shared" si="85"/>
        <v>music</v>
      </c>
      <c r="R894" s="6" t="str">
        <f t="shared" si="90"/>
        <v>indie rock</v>
      </c>
      <c r="S894" s="13">
        <f t="shared" si="86"/>
        <v>40304.20003472222</v>
      </c>
      <c r="T894" s="13">
        <f t="shared" si="8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7">
        <f t="shared" si="83"/>
        <v>0.1</v>
      </c>
      <c r="P895" s="5">
        <f t="shared" si="84"/>
        <v>40</v>
      </c>
      <c r="Q895" t="str">
        <f t="shared" si="85"/>
        <v>music</v>
      </c>
      <c r="R895" s="6" t="str">
        <f t="shared" si="90"/>
        <v>indie rock</v>
      </c>
      <c r="S895" s="13">
        <f t="shared" si="86"/>
        <v>42065.897719907407</v>
      </c>
      <c r="T895" s="13">
        <f t="shared" si="8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7">
        <f t="shared" si="83"/>
        <v>0.39169999999999999</v>
      </c>
      <c r="P896" s="5">
        <f t="shared" si="84"/>
        <v>147.81132075471697</v>
      </c>
      <c r="Q896" t="str">
        <f t="shared" si="85"/>
        <v>music</v>
      </c>
      <c r="R896" s="6" t="str">
        <f t="shared" si="90"/>
        <v>indie rock</v>
      </c>
      <c r="S896" s="13">
        <f t="shared" si="86"/>
        <v>42496.981597222228</v>
      </c>
      <c r="T896" s="13">
        <f t="shared" si="8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7">
        <f t="shared" si="83"/>
        <v>2.4375000000000001E-2</v>
      </c>
      <c r="P897" s="5">
        <f t="shared" si="84"/>
        <v>27.857142857142858</v>
      </c>
      <c r="Q897" t="str">
        <f t="shared" si="85"/>
        <v>music</v>
      </c>
      <c r="R897" s="6" t="str">
        <f t="shared" si="90"/>
        <v>indie rock</v>
      </c>
      <c r="S897" s="13">
        <f t="shared" si="86"/>
        <v>40431.127650462964</v>
      </c>
      <c r="T897" s="13">
        <f t="shared" si="8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7">
        <f t="shared" si="83"/>
        <v>0.4</v>
      </c>
      <c r="P898" s="5">
        <f t="shared" si="84"/>
        <v>44.444444444444443</v>
      </c>
      <c r="Q898" t="str">
        <f t="shared" si="85"/>
        <v>music</v>
      </c>
      <c r="R898" s="6" t="str">
        <f t="shared" si="90"/>
        <v>indie rock</v>
      </c>
      <c r="S898" s="13">
        <f t="shared" si="86"/>
        <v>42218.872986111113</v>
      </c>
      <c r="T898" s="13">
        <f t="shared" si="8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7">
        <f t="shared" ref="O899:O962" si="91">E899/D899</f>
        <v>0</v>
      </c>
      <c r="P899" s="5" t="e">
        <f t="shared" ref="P899:P962" si="92">AVERAGE(E899/L899)</f>
        <v>#DIV/0!</v>
      </c>
      <c r="Q899" t="str">
        <f t="shared" ref="Q899:Q962" si="93">LEFT(N899, SEARCH("/",N899,1)-1)</f>
        <v>music</v>
      </c>
      <c r="R899" s="6" t="str">
        <f t="shared" si="90"/>
        <v>indie rock</v>
      </c>
      <c r="S899" s="13">
        <f t="shared" ref="S899:S962" si="94">(((J899/60)/60)/24)+DATE(1970,1,1)</f>
        <v>41211.688750000001</v>
      </c>
      <c r="T899" s="13">
        <f t="shared" ref="T899:T962" si="95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7">
        <f t="shared" si="91"/>
        <v>2.8000000000000001E-2</v>
      </c>
      <c r="P900" s="5">
        <f t="shared" si="92"/>
        <v>35</v>
      </c>
      <c r="Q900" t="str">
        <f t="shared" si="93"/>
        <v>music</v>
      </c>
      <c r="R900" s="6" t="str">
        <f t="shared" si="90"/>
        <v>indie rock</v>
      </c>
      <c r="S900" s="13">
        <f t="shared" si="94"/>
        <v>40878.758217592593</v>
      </c>
      <c r="T900" s="13">
        <f t="shared" si="9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7">
        <f t="shared" si="91"/>
        <v>0.37333333333333335</v>
      </c>
      <c r="P901" s="5">
        <f t="shared" si="92"/>
        <v>35</v>
      </c>
      <c r="Q901" t="str">
        <f t="shared" si="93"/>
        <v>music</v>
      </c>
      <c r="R901" s="6" t="str">
        <f t="shared" si="90"/>
        <v>indie rock</v>
      </c>
      <c r="S901" s="13">
        <f t="shared" si="94"/>
        <v>40646.099097222221</v>
      </c>
      <c r="T901" s="13">
        <f t="shared" si="9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7">
        <f t="shared" si="91"/>
        <v>4.1999999999999997E-3</v>
      </c>
      <c r="P902" s="5">
        <f t="shared" si="92"/>
        <v>10.5</v>
      </c>
      <c r="Q902" t="str">
        <f t="shared" si="93"/>
        <v>music</v>
      </c>
      <c r="R902" s="6" t="str">
        <f>RIGHT(N902,4)</f>
        <v>jazz</v>
      </c>
      <c r="S902" s="13">
        <f t="shared" si="94"/>
        <v>42429.84956018519</v>
      </c>
      <c r="T902" s="13">
        <f t="shared" si="95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7">
        <f t="shared" si="91"/>
        <v>0</v>
      </c>
      <c r="P903" s="5" t="e">
        <f t="shared" si="92"/>
        <v>#DIV/0!</v>
      </c>
      <c r="Q903" t="str">
        <f t="shared" si="93"/>
        <v>music</v>
      </c>
      <c r="R903" s="6" t="str">
        <f t="shared" ref="R903:R941" si="96">RIGHT(N903,4)</f>
        <v>jazz</v>
      </c>
      <c r="S903" s="13">
        <f t="shared" si="94"/>
        <v>40291.81150462963</v>
      </c>
      <c r="T903" s="13">
        <f t="shared" si="95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7">
        <f t="shared" si="91"/>
        <v>3.0000000000000001E-3</v>
      </c>
      <c r="P904" s="5">
        <f t="shared" si="92"/>
        <v>30</v>
      </c>
      <c r="Q904" t="str">
        <f t="shared" si="93"/>
        <v>music</v>
      </c>
      <c r="R904" s="6" t="str">
        <f t="shared" si="96"/>
        <v>jazz</v>
      </c>
      <c r="S904" s="13">
        <f t="shared" si="94"/>
        <v>41829.965532407405</v>
      </c>
      <c r="T904" s="13">
        <f t="shared" si="95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7">
        <f t="shared" si="91"/>
        <v>3.2000000000000001E-2</v>
      </c>
      <c r="P905" s="5">
        <f t="shared" si="92"/>
        <v>40</v>
      </c>
      <c r="Q905" t="str">
        <f t="shared" si="93"/>
        <v>music</v>
      </c>
      <c r="R905" s="6" t="str">
        <f t="shared" si="96"/>
        <v>jazz</v>
      </c>
      <c r="S905" s="13">
        <f t="shared" si="94"/>
        <v>41149.796064814815</v>
      </c>
      <c r="T905" s="13">
        <f t="shared" si="95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7">
        <f t="shared" si="91"/>
        <v>3.0200000000000001E-3</v>
      </c>
      <c r="P906" s="5">
        <f t="shared" si="92"/>
        <v>50.333333333333336</v>
      </c>
      <c r="Q906" t="str">
        <f t="shared" si="93"/>
        <v>music</v>
      </c>
      <c r="R906" s="6" t="str">
        <f t="shared" si="96"/>
        <v>jazz</v>
      </c>
      <c r="S906" s="13">
        <f t="shared" si="94"/>
        <v>42342.080289351856</v>
      </c>
      <c r="T906" s="13">
        <f t="shared" si="95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7">
        <f t="shared" si="91"/>
        <v>3.0153846153846153E-2</v>
      </c>
      <c r="P907" s="5">
        <f t="shared" si="92"/>
        <v>32.666666666666664</v>
      </c>
      <c r="Q907" t="str">
        <f t="shared" si="93"/>
        <v>music</v>
      </c>
      <c r="R907" s="6" t="str">
        <f t="shared" si="96"/>
        <v>jazz</v>
      </c>
      <c r="S907" s="13">
        <f t="shared" si="94"/>
        <v>40507.239884259259</v>
      </c>
      <c r="T907" s="13">
        <f t="shared" si="95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7">
        <f t="shared" si="91"/>
        <v>0</v>
      </c>
      <c r="P908" s="5" t="e">
        <f t="shared" si="92"/>
        <v>#DIV/0!</v>
      </c>
      <c r="Q908" t="str">
        <f t="shared" si="93"/>
        <v>music</v>
      </c>
      <c r="R908" s="6" t="str">
        <f t="shared" si="96"/>
        <v>jazz</v>
      </c>
      <c r="S908" s="13">
        <f t="shared" si="94"/>
        <v>41681.189699074072</v>
      </c>
      <c r="T908" s="13">
        <f t="shared" si="95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7">
        <f t="shared" si="91"/>
        <v>0</v>
      </c>
      <c r="P909" s="5" t="e">
        <f t="shared" si="92"/>
        <v>#DIV/0!</v>
      </c>
      <c r="Q909" t="str">
        <f t="shared" si="93"/>
        <v>music</v>
      </c>
      <c r="R909" s="6" t="str">
        <f t="shared" si="96"/>
        <v>jazz</v>
      </c>
      <c r="S909" s="13">
        <f t="shared" si="94"/>
        <v>40767.192395833335</v>
      </c>
      <c r="T909" s="13">
        <f t="shared" si="95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7">
        <f t="shared" si="91"/>
        <v>0</v>
      </c>
      <c r="P910" s="5" t="e">
        <f t="shared" si="92"/>
        <v>#DIV/0!</v>
      </c>
      <c r="Q910" t="str">
        <f t="shared" si="93"/>
        <v>music</v>
      </c>
      <c r="R910" s="6" t="str">
        <f t="shared" si="96"/>
        <v>jazz</v>
      </c>
      <c r="S910" s="13">
        <f t="shared" si="94"/>
        <v>40340.801562499997</v>
      </c>
      <c r="T910" s="13">
        <f t="shared" si="95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7">
        <f t="shared" si="91"/>
        <v>3.2500000000000001E-2</v>
      </c>
      <c r="P911" s="5">
        <f t="shared" si="92"/>
        <v>65</v>
      </c>
      <c r="Q911" t="str">
        <f t="shared" si="93"/>
        <v>music</v>
      </c>
      <c r="R911" s="6" t="str">
        <f t="shared" si="96"/>
        <v>jazz</v>
      </c>
      <c r="S911" s="13">
        <f t="shared" si="94"/>
        <v>41081.69027777778</v>
      </c>
      <c r="T911" s="13">
        <f t="shared" si="95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7">
        <f t="shared" si="91"/>
        <v>0.22363636363636363</v>
      </c>
      <c r="P912" s="5">
        <f t="shared" si="92"/>
        <v>24.6</v>
      </c>
      <c r="Q912" t="str">
        <f t="shared" si="93"/>
        <v>music</v>
      </c>
      <c r="R912" s="6" t="str">
        <f t="shared" si="96"/>
        <v>jazz</v>
      </c>
      <c r="S912" s="13">
        <f t="shared" si="94"/>
        <v>42737.545358796298</v>
      </c>
      <c r="T912" s="13">
        <f t="shared" si="95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7">
        <f t="shared" si="91"/>
        <v>0</v>
      </c>
      <c r="P913" s="5" t="e">
        <f t="shared" si="92"/>
        <v>#DIV/0!</v>
      </c>
      <c r="Q913" t="str">
        <f t="shared" si="93"/>
        <v>music</v>
      </c>
      <c r="R913" s="6" t="str">
        <f t="shared" si="96"/>
        <v>jazz</v>
      </c>
      <c r="S913" s="13">
        <f t="shared" si="94"/>
        <v>41642.005150462966</v>
      </c>
      <c r="T913" s="13">
        <f t="shared" si="95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7">
        <f t="shared" si="91"/>
        <v>8.5714285714285719E-3</v>
      </c>
      <c r="P914" s="5">
        <f t="shared" si="92"/>
        <v>15</v>
      </c>
      <c r="Q914" t="str">
        <f t="shared" si="93"/>
        <v>music</v>
      </c>
      <c r="R914" s="6" t="str">
        <f t="shared" si="96"/>
        <v>jazz</v>
      </c>
      <c r="S914" s="13">
        <f t="shared" si="94"/>
        <v>41194.109340277777</v>
      </c>
      <c r="T914" s="13">
        <f t="shared" si="95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7">
        <f t="shared" si="91"/>
        <v>6.6066666666666662E-2</v>
      </c>
      <c r="P915" s="5">
        <f t="shared" si="92"/>
        <v>82.583333333333329</v>
      </c>
      <c r="Q915" t="str">
        <f t="shared" si="93"/>
        <v>music</v>
      </c>
      <c r="R915" s="6" t="str">
        <f t="shared" si="96"/>
        <v>jazz</v>
      </c>
      <c r="S915" s="13">
        <f t="shared" si="94"/>
        <v>41004.139108796298</v>
      </c>
      <c r="T915" s="13">
        <f t="shared" si="95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7">
        <f t="shared" si="91"/>
        <v>0</v>
      </c>
      <c r="P916" s="5" t="e">
        <f t="shared" si="92"/>
        <v>#DIV/0!</v>
      </c>
      <c r="Q916" t="str">
        <f t="shared" si="93"/>
        <v>music</v>
      </c>
      <c r="R916" s="6" t="str">
        <f t="shared" si="96"/>
        <v>jazz</v>
      </c>
      <c r="S916" s="13">
        <f t="shared" si="94"/>
        <v>41116.763275462967</v>
      </c>
      <c r="T916" s="13">
        <f t="shared" si="95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7">
        <f t="shared" si="91"/>
        <v>5.7692307692307696E-2</v>
      </c>
      <c r="P917" s="5">
        <f t="shared" si="92"/>
        <v>41.666666666666664</v>
      </c>
      <c r="Q917" t="str">
        <f t="shared" si="93"/>
        <v>music</v>
      </c>
      <c r="R917" s="6" t="str">
        <f t="shared" si="96"/>
        <v>jazz</v>
      </c>
      <c r="S917" s="13">
        <f t="shared" si="94"/>
        <v>40937.679560185185</v>
      </c>
      <c r="T917" s="13">
        <f t="shared" si="95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7">
        <f t="shared" si="91"/>
        <v>0</v>
      </c>
      <c r="P918" s="5" t="e">
        <f t="shared" si="92"/>
        <v>#DIV/0!</v>
      </c>
      <c r="Q918" t="str">
        <f t="shared" si="93"/>
        <v>music</v>
      </c>
      <c r="R918" s="6" t="str">
        <f t="shared" si="96"/>
        <v>jazz</v>
      </c>
      <c r="S918" s="13">
        <f t="shared" si="94"/>
        <v>40434.853402777779</v>
      </c>
      <c r="T918" s="13">
        <f t="shared" si="95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7">
        <f t="shared" si="91"/>
        <v>6.0000000000000001E-3</v>
      </c>
      <c r="P919" s="5">
        <f t="shared" si="92"/>
        <v>30</v>
      </c>
      <c r="Q919" t="str">
        <f t="shared" si="93"/>
        <v>music</v>
      </c>
      <c r="R919" s="6" t="str">
        <f t="shared" si="96"/>
        <v>jazz</v>
      </c>
      <c r="S919" s="13">
        <f t="shared" si="94"/>
        <v>41802.94363425926</v>
      </c>
      <c r="T919" s="13">
        <f t="shared" si="95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7">
        <f t="shared" si="91"/>
        <v>5.0256410256410255E-2</v>
      </c>
      <c r="P920" s="5">
        <f t="shared" si="92"/>
        <v>19.600000000000001</v>
      </c>
      <c r="Q920" t="str">
        <f t="shared" si="93"/>
        <v>music</v>
      </c>
      <c r="R920" s="6" t="str">
        <f t="shared" si="96"/>
        <v>jazz</v>
      </c>
      <c r="S920" s="13">
        <f t="shared" si="94"/>
        <v>41944.916215277779</v>
      </c>
      <c r="T920" s="13">
        <f t="shared" si="95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7">
        <f t="shared" si="91"/>
        <v>5.0000000000000001E-3</v>
      </c>
      <c r="P921" s="5">
        <f t="shared" si="92"/>
        <v>100</v>
      </c>
      <c r="Q921" t="str">
        <f t="shared" si="93"/>
        <v>music</v>
      </c>
      <c r="R921" s="6" t="str">
        <f t="shared" si="96"/>
        <v>jazz</v>
      </c>
      <c r="S921" s="13">
        <f t="shared" si="94"/>
        <v>41227.641724537039</v>
      </c>
      <c r="T921" s="13">
        <f t="shared" si="95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7">
        <f t="shared" si="91"/>
        <v>0</v>
      </c>
      <c r="P922" s="5" t="e">
        <f t="shared" si="92"/>
        <v>#DIV/0!</v>
      </c>
      <c r="Q922" t="str">
        <f t="shared" si="93"/>
        <v>music</v>
      </c>
      <c r="R922" s="6" t="str">
        <f t="shared" si="96"/>
        <v>jazz</v>
      </c>
      <c r="S922" s="13">
        <f t="shared" si="94"/>
        <v>41562.67155092593</v>
      </c>
      <c r="T922" s="13">
        <f t="shared" si="95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7">
        <f t="shared" si="91"/>
        <v>0.309</v>
      </c>
      <c r="P923" s="5">
        <f t="shared" si="92"/>
        <v>231.75</v>
      </c>
      <c r="Q923" t="str">
        <f t="shared" si="93"/>
        <v>music</v>
      </c>
      <c r="R923" s="6" t="str">
        <f t="shared" si="96"/>
        <v>jazz</v>
      </c>
      <c r="S923" s="13">
        <f t="shared" si="94"/>
        <v>40847.171018518515</v>
      </c>
      <c r="T923" s="13">
        <f t="shared" si="95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7">
        <f t="shared" si="91"/>
        <v>0.21037037037037037</v>
      </c>
      <c r="P924" s="5">
        <f t="shared" si="92"/>
        <v>189.33333333333334</v>
      </c>
      <c r="Q924" t="str">
        <f t="shared" si="93"/>
        <v>music</v>
      </c>
      <c r="R924" s="6" t="str">
        <f t="shared" si="96"/>
        <v>jazz</v>
      </c>
      <c r="S924" s="13">
        <f t="shared" si="94"/>
        <v>41878.530011574076</v>
      </c>
      <c r="T924" s="13">
        <f t="shared" si="95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7">
        <f t="shared" si="91"/>
        <v>2.1999999999999999E-2</v>
      </c>
      <c r="P925" s="5">
        <f t="shared" si="92"/>
        <v>55</v>
      </c>
      <c r="Q925" t="str">
        <f t="shared" si="93"/>
        <v>music</v>
      </c>
      <c r="R925" s="6" t="str">
        <f t="shared" si="96"/>
        <v>jazz</v>
      </c>
      <c r="S925" s="13">
        <f t="shared" si="94"/>
        <v>41934.959756944445</v>
      </c>
      <c r="T925" s="13">
        <f t="shared" si="95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7">
        <f t="shared" si="91"/>
        <v>0.109</v>
      </c>
      <c r="P926" s="5">
        <f t="shared" si="92"/>
        <v>21.8</v>
      </c>
      <c r="Q926" t="str">
        <f t="shared" si="93"/>
        <v>music</v>
      </c>
      <c r="R926" s="6" t="str">
        <f t="shared" si="96"/>
        <v>jazz</v>
      </c>
      <c r="S926" s="13">
        <f t="shared" si="94"/>
        <v>41288.942928240744</v>
      </c>
      <c r="T926" s="13">
        <f t="shared" si="95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7">
        <f t="shared" si="91"/>
        <v>2.6666666666666668E-2</v>
      </c>
      <c r="P927" s="5">
        <f t="shared" si="92"/>
        <v>32</v>
      </c>
      <c r="Q927" t="str">
        <f t="shared" si="93"/>
        <v>music</v>
      </c>
      <c r="R927" s="6" t="str">
        <f t="shared" si="96"/>
        <v>jazz</v>
      </c>
      <c r="S927" s="13">
        <f t="shared" si="94"/>
        <v>41575.880914351852</v>
      </c>
      <c r="T927" s="13">
        <f t="shared" si="95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7">
        <f t="shared" si="91"/>
        <v>0</v>
      </c>
      <c r="P928" s="5" t="e">
        <f t="shared" si="92"/>
        <v>#DIV/0!</v>
      </c>
      <c r="Q928" t="str">
        <f t="shared" si="93"/>
        <v>music</v>
      </c>
      <c r="R928" s="6" t="str">
        <f t="shared" si="96"/>
        <v>jazz</v>
      </c>
      <c r="S928" s="13">
        <f t="shared" si="94"/>
        <v>40338.02002314815</v>
      </c>
      <c r="T928" s="13">
        <f t="shared" si="95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7">
        <f t="shared" si="91"/>
        <v>0</v>
      </c>
      <c r="P929" s="5" t="e">
        <f t="shared" si="92"/>
        <v>#DIV/0!</v>
      </c>
      <c r="Q929" t="str">
        <f t="shared" si="93"/>
        <v>music</v>
      </c>
      <c r="R929" s="6" t="str">
        <f t="shared" si="96"/>
        <v>jazz</v>
      </c>
      <c r="S929" s="13">
        <f t="shared" si="94"/>
        <v>41013.822858796295</v>
      </c>
      <c r="T929" s="13">
        <f t="shared" si="95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7">
        <f t="shared" si="91"/>
        <v>0.10862068965517241</v>
      </c>
      <c r="P930" s="5">
        <f t="shared" si="92"/>
        <v>56.25</v>
      </c>
      <c r="Q930" t="str">
        <f t="shared" si="93"/>
        <v>music</v>
      </c>
      <c r="R930" s="6" t="str">
        <f t="shared" si="96"/>
        <v>jazz</v>
      </c>
      <c r="S930" s="13">
        <f t="shared" si="94"/>
        <v>41180.86241898148</v>
      </c>
      <c r="T930" s="13">
        <f t="shared" si="95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7">
        <f t="shared" si="91"/>
        <v>0</v>
      </c>
      <c r="P931" s="5" t="e">
        <f t="shared" si="92"/>
        <v>#DIV/0!</v>
      </c>
      <c r="Q931" t="str">
        <f t="shared" si="93"/>
        <v>music</v>
      </c>
      <c r="R931" s="6" t="str">
        <f t="shared" si="96"/>
        <v>jazz</v>
      </c>
      <c r="S931" s="13">
        <f t="shared" si="94"/>
        <v>40978.238067129627</v>
      </c>
      <c r="T931" s="13">
        <f t="shared" si="95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7">
        <f t="shared" si="91"/>
        <v>0.38333333333333336</v>
      </c>
      <c r="P932" s="5">
        <f t="shared" si="92"/>
        <v>69</v>
      </c>
      <c r="Q932" t="str">
        <f t="shared" si="93"/>
        <v>music</v>
      </c>
      <c r="R932" s="6" t="str">
        <f t="shared" si="96"/>
        <v>jazz</v>
      </c>
      <c r="S932" s="13">
        <f t="shared" si="94"/>
        <v>40312.915578703702</v>
      </c>
      <c r="T932" s="13">
        <f t="shared" si="95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7">
        <f t="shared" si="91"/>
        <v>6.5500000000000003E-2</v>
      </c>
      <c r="P933" s="5">
        <f t="shared" si="92"/>
        <v>18.714285714285715</v>
      </c>
      <c r="Q933" t="str">
        <f t="shared" si="93"/>
        <v>music</v>
      </c>
      <c r="R933" s="6" t="str">
        <f t="shared" si="96"/>
        <v>jazz</v>
      </c>
      <c r="S933" s="13">
        <f t="shared" si="94"/>
        <v>41680.359976851854</v>
      </c>
      <c r="T933" s="13">
        <f t="shared" si="95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7">
        <f t="shared" si="91"/>
        <v>0.14536842105263159</v>
      </c>
      <c r="P934" s="5">
        <f t="shared" si="92"/>
        <v>46.033333333333331</v>
      </c>
      <c r="Q934" t="str">
        <f t="shared" si="93"/>
        <v>music</v>
      </c>
      <c r="R934" s="6" t="str">
        <f t="shared" si="96"/>
        <v>jazz</v>
      </c>
      <c r="S934" s="13">
        <f t="shared" si="94"/>
        <v>41310.969270833331</v>
      </c>
      <c r="T934" s="13">
        <f t="shared" si="95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7">
        <f t="shared" si="91"/>
        <v>0.06</v>
      </c>
      <c r="P935" s="5">
        <f t="shared" si="92"/>
        <v>60</v>
      </c>
      <c r="Q935" t="str">
        <f t="shared" si="93"/>
        <v>music</v>
      </c>
      <c r="R935" s="6" t="str">
        <f t="shared" si="96"/>
        <v>jazz</v>
      </c>
      <c r="S935" s="13">
        <f t="shared" si="94"/>
        <v>41711.169085648151</v>
      </c>
      <c r="T935" s="13">
        <f t="shared" si="95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7">
        <f t="shared" si="91"/>
        <v>0.30399999999999999</v>
      </c>
      <c r="P936" s="5">
        <f t="shared" si="92"/>
        <v>50.666666666666664</v>
      </c>
      <c r="Q936" t="str">
        <f t="shared" si="93"/>
        <v>music</v>
      </c>
      <c r="R936" s="6" t="str">
        <f t="shared" si="96"/>
        <v>jazz</v>
      </c>
      <c r="S936" s="13">
        <f t="shared" si="94"/>
        <v>41733.737083333333</v>
      </c>
      <c r="T936" s="13">
        <f t="shared" si="95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7">
        <f t="shared" si="91"/>
        <v>1.4285714285714285E-2</v>
      </c>
      <c r="P937" s="5">
        <f t="shared" si="92"/>
        <v>25</v>
      </c>
      <c r="Q937" t="str">
        <f t="shared" si="93"/>
        <v>music</v>
      </c>
      <c r="R937" s="6" t="str">
        <f t="shared" si="96"/>
        <v>jazz</v>
      </c>
      <c r="S937" s="13">
        <f t="shared" si="94"/>
        <v>42368.333668981482</v>
      </c>
      <c r="T937" s="13">
        <f t="shared" si="95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7">
        <f t="shared" si="91"/>
        <v>0</v>
      </c>
      <c r="P938" s="5" t="e">
        <f t="shared" si="92"/>
        <v>#DIV/0!</v>
      </c>
      <c r="Q938" t="str">
        <f t="shared" si="93"/>
        <v>music</v>
      </c>
      <c r="R938" s="6" t="str">
        <f t="shared" si="96"/>
        <v>jazz</v>
      </c>
      <c r="S938" s="13">
        <f t="shared" si="94"/>
        <v>40883.024178240739</v>
      </c>
      <c r="T938" s="13">
        <f t="shared" si="95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7">
        <f t="shared" si="91"/>
        <v>1.1428571428571429E-2</v>
      </c>
      <c r="P939" s="5">
        <f t="shared" si="92"/>
        <v>20</v>
      </c>
      <c r="Q939" t="str">
        <f t="shared" si="93"/>
        <v>music</v>
      </c>
      <c r="R939" s="6" t="str">
        <f t="shared" si="96"/>
        <v>jazz</v>
      </c>
      <c r="S939" s="13">
        <f t="shared" si="94"/>
        <v>41551.798113425924</v>
      </c>
      <c r="T939" s="13">
        <f t="shared" si="95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7">
        <f t="shared" si="91"/>
        <v>3.5714285714285713E-3</v>
      </c>
      <c r="P940" s="5">
        <f t="shared" si="92"/>
        <v>25</v>
      </c>
      <c r="Q940" t="str">
        <f t="shared" si="93"/>
        <v>music</v>
      </c>
      <c r="R940" s="6" t="str">
        <f t="shared" si="96"/>
        <v>jazz</v>
      </c>
      <c r="S940" s="13">
        <f t="shared" si="94"/>
        <v>41124.479722222226</v>
      </c>
      <c r="T940" s="13">
        <f t="shared" si="95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7">
        <f t="shared" si="91"/>
        <v>1.4545454545454545E-2</v>
      </c>
      <c r="P941" s="5">
        <f t="shared" si="92"/>
        <v>20</v>
      </c>
      <c r="Q941" t="str">
        <f t="shared" si="93"/>
        <v>music</v>
      </c>
      <c r="R941" s="6" t="str">
        <f t="shared" si="96"/>
        <v>jazz</v>
      </c>
      <c r="S941" s="13">
        <f t="shared" si="94"/>
        <v>41416.763171296298</v>
      </c>
      <c r="T941" s="13">
        <f t="shared" si="95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7">
        <f t="shared" si="91"/>
        <v>0.17155555555555554</v>
      </c>
      <c r="P942" s="5">
        <f t="shared" si="92"/>
        <v>110.28571428571429</v>
      </c>
      <c r="Q942" t="str">
        <f t="shared" si="93"/>
        <v>technology</v>
      </c>
      <c r="R942" s="6" t="str">
        <f>RIGHT(N942,9)</f>
        <v>wearables</v>
      </c>
      <c r="S942" s="13">
        <f t="shared" si="94"/>
        <v>42182.008402777778</v>
      </c>
      <c r="T942" s="13">
        <f t="shared" si="95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7">
        <f t="shared" si="91"/>
        <v>2.3220000000000001E-2</v>
      </c>
      <c r="P943" s="5">
        <f t="shared" si="92"/>
        <v>37.451612903225808</v>
      </c>
      <c r="Q943" t="str">
        <f t="shared" si="93"/>
        <v>technology</v>
      </c>
      <c r="R943" s="6" t="str">
        <f t="shared" ref="R943:R1006" si="97">RIGHT(N943,9)</f>
        <v>wearables</v>
      </c>
      <c r="S943" s="13">
        <f t="shared" si="94"/>
        <v>42746.096585648149</v>
      </c>
      <c r="T943" s="13">
        <f t="shared" si="95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7">
        <f t="shared" si="91"/>
        <v>8.9066666666666669E-2</v>
      </c>
      <c r="P944" s="5">
        <f t="shared" si="92"/>
        <v>41.75</v>
      </c>
      <c r="Q944" t="str">
        <f t="shared" si="93"/>
        <v>technology</v>
      </c>
      <c r="R944" s="6" t="str">
        <f t="shared" si="97"/>
        <v>wearables</v>
      </c>
      <c r="S944" s="13">
        <f t="shared" si="94"/>
        <v>42382.843287037031</v>
      </c>
      <c r="T944" s="13">
        <f t="shared" si="95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7">
        <f t="shared" si="91"/>
        <v>9.633333333333334E-2</v>
      </c>
      <c r="P945" s="5">
        <f t="shared" si="92"/>
        <v>24.083333333333332</v>
      </c>
      <c r="Q945" t="str">
        <f t="shared" si="93"/>
        <v>technology</v>
      </c>
      <c r="R945" s="6" t="str">
        <f t="shared" si="97"/>
        <v>wearables</v>
      </c>
      <c r="S945" s="13">
        <f t="shared" si="94"/>
        <v>42673.66788194445</v>
      </c>
      <c r="T945" s="13">
        <f t="shared" si="95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7">
        <f t="shared" si="91"/>
        <v>0.13325999999999999</v>
      </c>
      <c r="P946" s="5">
        <f t="shared" si="92"/>
        <v>69.40625</v>
      </c>
      <c r="Q946" t="str">
        <f t="shared" si="93"/>
        <v>technology</v>
      </c>
      <c r="R946" s="6" t="str">
        <f t="shared" si="97"/>
        <v>wearables</v>
      </c>
      <c r="S946" s="13">
        <f t="shared" si="94"/>
        <v>42444.583912037036</v>
      </c>
      <c r="T946" s="13">
        <f t="shared" si="95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7">
        <f t="shared" si="91"/>
        <v>2.4840000000000001E-2</v>
      </c>
      <c r="P947" s="5">
        <f t="shared" si="92"/>
        <v>155.25</v>
      </c>
      <c r="Q947" t="str">
        <f t="shared" si="93"/>
        <v>technology</v>
      </c>
      <c r="R947" s="6" t="str">
        <f t="shared" si="97"/>
        <v>wearables</v>
      </c>
      <c r="S947" s="13">
        <f t="shared" si="94"/>
        <v>42732.872986111113</v>
      </c>
      <c r="T947" s="13">
        <f t="shared" si="95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7">
        <f t="shared" si="91"/>
        <v>1.9066666666666666E-2</v>
      </c>
      <c r="P948" s="5">
        <f t="shared" si="92"/>
        <v>57.2</v>
      </c>
      <c r="Q948" t="str">
        <f t="shared" si="93"/>
        <v>technology</v>
      </c>
      <c r="R948" s="6" t="str">
        <f t="shared" si="97"/>
        <v>wearables</v>
      </c>
      <c r="S948" s="13">
        <f t="shared" si="94"/>
        <v>42592.750555555554</v>
      </c>
      <c r="T948" s="13">
        <f t="shared" si="95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7">
        <f t="shared" si="91"/>
        <v>0</v>
      </c>
      <c r="P949" s="5" t="e">
        <f t="shared" si="92"/>
        <v>#DIV/0!</v>
      </c>
      <c r="Q949" t="str">
        <f t="shared" si="93"/>
        <v>technology</v>
      </c>
      <c r="R949" s="6" t="str">
        <f t="shared" si="97"/>
        <v>wearables</v>
      </c>
      <c r="S949" s="13">
        <f t="shared" si="94"/>
        <v>42491.781319444446</v>
      </c>
      <c r="T949" s="13">
        <f t="shared" si="95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7">
        <f t="shared" si="91"/>
        <v>0.12</v>
      </c>
      <c r="P950" s="5">
        <f t="shared" si="92"/>
        <v>60</v>
      </c>
      <c r="Q950" t="str">
        <f t="shared" si="93"/>
        <v>technology</v>
      </c>
      <c r="R950" s="6" t="str">
        <f t="shared" si="97"/>
        <v>wearables</v>
      </c>
      <c r="S950" s="13">
        <f t="shared" si="94"/>
        <v>42411.828287037039</v>
      </c>
      <c r="T950" s="13">
        <f t="shared" si="95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7">
        <f t="shared" si="91"/>
        <v>1.3650000000000001E-2</v>
      </c>
      <c r="P951" s="5">
        <f t="shared" si="92"/>
        <v>39</v>
      </c>
      <c r="Q951" t="str">
        <f t="shared" si="93"/>
        <v>technology</v>
      </c>
      <c r="R951" s="6" t="str">
        <f t="shared" si="97"/>
        <v>wearables</v>
      </c>
      <c r="S951" s="13">
        <f t="shared" si="94"/>
        <v>42361.043703703705</v>
      </c>
      <c r="T951" s="13">
        <f t="shared" si="95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7">
        <f t="shared" si="91"/>
        <v>0.28039999999999998</v>
      </c>
      <c r="P952" s="5">
        <f t="shared" si="92"/>
        <v>58.416666666666664</v>
      </c>
      <c r="Q952" t="str">
        <f t="shared" si="93"/>
        <v>technology</v>
      </c>
      <c r="R952" s="6" t="str">
        <f t="shared" si="97"/>
        <v>wearables</v>
      </c>
      <c r="S952" s="13">
        <f t="shared" si="94"/>
        <v>42356.750706018516</v>
      </c>
      <c r="T952" s="13">
        <f t="shared" si="95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7">
        <f t="shared" si="91"/>
        <v>0.38390000000000002</v>
      </c>
      <c r="P953" s="5">
        <f t="shared" si="92"/>
        <v>158.63636363636363</v>
      </c>
      <c r="Q953" t="str">
        <f t="shared" si="93"/>
        <v>technology</v>
      </c>
      <c r="R953" s="6" t="str">
        <f t="shared" si="97"/>
        <v>wearables</v>
      </c>
      <c r="S953" s="13">
        <f t="shared" si="94"/>
        <v>42480.653611111105</v>
      </c>
      <c r="T953" s="13">
        <f t="shared" si="95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7">
        <f t="shared" si="91"/>
        <v>0.39942857142857141</v>
      </c>
      <c r="P954" s="5">
        <f t="shared" si="92"/>
        <v>99.857142857142861</v>
      </c>
      <c r="Q954" t="str">
        <f t="shared" si="93"/>
        <v>technology</v>
      </c>
      <c r="R954" s="6" t="str">
        <f t="shared" si="97"/>
        <v>wearables</v>
      </c>
      <c r="S954" s="13">
        <f t="shared" si="94"/>
        <v>42662.613564814819</v>
      </c>
      <c r="T954" s="13">
        <f t="shared" si="95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7">
        <f t="shared" si="91"/>
        <v>8.3999999999999995E-3</v>
      </c>
      <c r="P955" s="5">
        <f t="shared" si="92"/>
        <v>25.2</v>
      </c>
      <c r="Q955" t="str">
        <f t="shared" si="93"/>
        <v>technology</v>
      </c>
      <c r="R955" s="6" t="str">
        <f t="shared" si="97"/>
        <v>wearables</v>
      </c>
      <c r="S955" s="13">
        <f t="shared" si="94"/>
        <v>41999.164340277777</v>
      </c>
      <c r="T955" s="13">
        <f t="shared" si="95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7">
        <f t="shared" si="91"/>
        <v>0.43406666666666666</v>
      </c>
      <c r="P956" s="5">
        <f t="shared" si="92"/>
        <v>89.191780821917803</v>
      </c>
      <c r="Q956" t="str">
        <f t="shared" si="93"/>
        <v>technology</v>
      </c>
      <c r="R956" s="6" t="str">
        <f t="shared" si="97"/>
        <v>wearables</v>
      </c>
      <c r="S956" s="13">
        <f t="shared" si="94"/>
        <v>42194.833784722221</v>
      </c>
      <c r="T956" s="13">
        <f t="shared" si="95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7">
        <f t="shared" si="91"/>
        <v>5.6613333333333335E-2</v>
      </c>
      <c r="P957" s="5">
        <f t="shared" si="92"/>
        <v>182.6236559139785</v>
      </c>
      <c r="Q957" t="str">
        <f t="shared" si="93"/>
        <v>technology</v>
      </c>
      <c r="R957" s="6" t="str">
        <f t="shared" si="97"/>
        <v>wearables</v>
      </c>
      <c r="S957" s="13">
        <f t="shared" si="94"/>
        <v>42586.295138888891</v>
      </c>
      <c r="T957" s="13">
        <f t="shared" si="95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7">
        <f t="shared" si="91"/>
        <v>1.7219999999999999E-2</v>
      </c>
      <c r="P958" s="5">
        <f t="shared" si="92"/>
        <v>50.647058823529413</v>
      </c>
      <c r="Q958" t="str">
        <f t="shared" si="93"/>
        <v>technology</v>
      </c>
      <c r="R958" s="6" t="str">
        <f t="shared" si="97"/>
        <v>wearables</v>
      </c>
      <c r="S958" s="13">
        <f t="shared" si="94"/>
        <v>42060.913877314815</v>
      </c>
      <c r="T958" s="13">
        <f t="shared" si="95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7">
        <f t="shared" si="91"/>
        <v>1.9416666666666665E-2</v>
      </c>
      <c r="P959" s="5">
        <f t="shared" si="92"/>
        <v>33.285714285714285</v>
      </c>
      <c r="Q959" t="str">
        <f t="shared" si="93"/>
        <v>technology</v>
      </c>
      <c r="R959" s="6" t="str">
        <f t="shared" si="97"/>
        <v>wearables</v>
      </c>
      <c r="S959" s="13">
        <f t="shared" si="94"/>
        <v>42660.552465277782</v>
      </c>
      <c r="T959" s="13">
        <f t="shared" si="95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7">
        <f t="shared" si="91"/>
        <v>0.11328275684711328</v>
      </c>
      <c r="P960" s="5">
        <f t="shared" si="92"/>
        <v>51.823529411764703</v>
      </c>
      <c r="Q960" t="str">
        <f t="shared" si="93"/>
        <v>technology</v>
      </c>
      <c r="R960" s="6" t="str">
        <f t="shared" si="97"/>
        <v>wearables</v>
      </c>
      <c r="S960" s="13">
        <f t="shared" si="94"/>
        <v>42082.802812499998</v>
      </c>
      <c r="T960" s="13">
        <f t="shared" si="95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7">
        <f t="shared" si="91"/>
        <v>0.3886</v>
      </c>
      <c r="P961" s="5">
        <f t="shared" si="92"/>
        <v>113.62573099415205</v>
      </c>
      <c r="Q961" t="str">
        <f t="shared" si="93"/>
        <v>technology</v>
      </c>
      <c r="R961" s="6" t="str">
        <f t="shared" si="97"/>
        <v>wearables</v>
      </c>
      <c r="S961" s="13">
        <f t="shared" si="94"/>
        <v>41993.174363425926</v>
      </c>
      <c r="T961" s="13">
        <f t="shared" si="95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7">
        <f t="shared" si="91"/>
        <v>0.46100628930817611</v>
      </c>
      <c r="P962" s="5">
        <f t="shared" si="92"/>
        <v>136.46276595744681</v>
      </c>
      <c r="Q962" t="str">
        <f t="shared" si="93"/>
        <v>technology</v>
      </c>
      <c r="R962" s="6" t="str">
        <f t="shared" si="97"/>
        <v>wearables</v>
      </c>
      <c r="S962" s="13">
        <f t="shared" si="94"/>
        <v>42766.626793981486</v>
      </c>
      <c r="T962" s="13">
        <f t="shared" si="95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7">
        <f t="shared" ref="O963:O1026" si="98">E963/D963</f>
        <v>0.42188421052631581</v>
      </c>
      <c r="P963" s="5">
        <f t="shared" ref="P963:P1026" si="99">AVERAGE(E963/L963)</f>
        <v>364.35454545454547</v>
      </c>
      <c r="Q963" t="str">
        <f t="shared" ref="Q963:Q1026" si="100">LEFT(N963, SEARCH("/",N963,1)-1)</f>
        <v>technology</v>
      </c>
      <c r="R963" s="6" t="str">
        <f t="shared" si="97"/>
        <v>wearables</v>
      </c>
      <c r="S963" s="13">
        <f t="shared" ref="S963:S1026" si="101">(((J963/60)/60)/24)+DATE(1970,1,1)</f>
        <v>42740.693692129629</v>
      </c>
      <c r="T963" s="13">
        <f t="shared" ref="T963:T1026" si="10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7">
        <f t="shared" si="98"/>
        <v>0.2848</v>
      </c>
      <c r="P964" s="5">
        <f t="shared" si="99"/>
        <v>19.243243243243242</v>
      </c>
      <c r="Q964" t="str">
        <f t="shared" si="100"/>
        <v>technology</v>
      </c>
      <c r="R964" s="6" t="str">
        <f t="shared" si="97"/>
        <v>wearables</v>
      </c>
      <c r="S964" s="13">
        <f t="shared" si="101"/>
        <v>42373.712418981479</v>
      </c>
      <c r="T964" s="13">
        <f t="shared" si="10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7">
        <f t="shared" si="98"/>
        <v>1.0771428571428571E-2</v>
      </c>
      <c r="P965" s="5">
        <f t="shared" si="99"/>
        <v>41.888888888888886</v>
      </c>
      <c r="Q965" t="str">
        <f t="shared" si="100"/>
        <v>technology</v>
      </c>
      <c r="R965" s="6" t="str">
        <f t="shared" si="97"/>
        <v>wearables</v>
      </c>
      <c r="S965" s="13">
        <f t="shared" si="101"/>
        <v>42625.635636574079</v>
      </c>
      <c r="T965" s="13">
        <f t="shared" si="10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7">
        <f t="shared" si="98"/>
        <v>7.9909090909090902E-3</v>
      </c>
      <c r="P966" s="5">
        <f t="shared" si="99"/>
        <v>30.310344827586206</v>
      </c>
      <c r="Q966" t="str">
        <f t="shared" si="100"/>
        <v>technology</v>
      </c>
      <c r="R966" s="6" t="str">
        <f t="shared" si="97"/>
        <v>wearables</v>
      </c>
      <c r="S966" s="13">
        <f t="shared" si="101"/>
        <v>42208.628692129627</v>
      </c>
      <c r="T966" s="13">
        <f t="shared" si="10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7">
        <f t="shared" si="98"/>
        <v>1.192E-2</v>
      </c>
      <c r="P967" s="5">
        <f t="shared" si="99"/>
        <v>49.666666666666664</v>
      </c>
      <c r="Q967" t="str">
        <f t="shared" si="100"/>
        <v>technology</v>
      </c>
      <c r="R967" s="6" t="str">
        <f t="shared" si="97"/>
        <v>wearables</v>
      </c>
      <c r="S967" s="13">
        <f t="shared" si="101"/>
        <v>42637.016736111109</v>
      </c>
      <c r="T967" s="13">
        <f t="shared" si="10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7">
        <f t="shared" si="98"/>
        <v>0.14799999999999999</v>
      </c>
      <c r="P968" s="5">
        <f t="shared" si="99"/>
        <v>59.2</v>
      </c>
      <c r="Q968" t="str">
        <f t="shared" si="100"/>
        <v>technology</v>
      </c>
      <c r="R968" s="6" t="str">
        <f t="shared" si="97"/>
        <v>wearables</v>
      </c>
      <c r="S968" s="13">
        <f t="shared" si="101"/>
        <v>42619.635787037041</v>
      </c>
      <c r="T968" s="13">
        <f t="shared" si="10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7">
        <f t="shared" si="98"/>
        <v>0.17810000000000001</v>
      </c>
      <c r="P969" s="5">
        <f t="shared" si="99"/>
        <v>43.97530864197531</v>
      </c>
      <c r="Q969" t="str">
        <f t="shared" si="100"/>
        <v>technology</v>
      </c>
      <c r="R969" s="6" t="str">
        <f t="shared" si="97"/>
        <v>wearables</v>
      </c>
      <c r="S969" s="13">
        <f t="shared" si="101"/>
        <v>42422.254328703704</v>
      </c>
      <c r="T969" s="13">
        <f t="shared" si="10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7">
        <f t="shared" si="98"/>
        <v>1.325E-2</v>
      </c>
      <c r="P970" s="5">
        <f t="shared" si="99"/>
        <v>26.5</v>
      </c>
      <c r="Q970" t="str">
        <f t="shared" si="100"/>
        <v>technology</v>
      </c>
      <c r="R970" s="6" t="str">
        <f t="shared" si="97"/>
        <v>wearables</v>
      </c>
      <c r="S970" s="13">
        <f t="shared" si="101"/>
        <v>41836.847615740742</v>
      </c>
      <c r="T970" s="13">
        <f t="shared" si="10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7">
        <f t="shared" si="98"/>
        <v>0.46666666666666667</v>
      </c>
      <c r="P971" s="5">
        <f t="shared" si="99"/>
        <v>1272.7272727272727</v>
      </c>
      <c r="Q971" t="str">
        <f t="shared" si="100"/>
        <v>technology</v>
      </c>
      <c r="R971" s="6" t="str">
        <f t="shared" si="97"/>
        <v>wearables</v>
      </c>
      <c r="S971" s="13">
        <f t="shared" si="101"/>
        <v>42742.30332175926</v>
      </c>
      <c r="T971" s="13">
        <f t="shared" si="10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7">
        <f t="shared" si="98"/>
        <v>0.4592</v>
      </c>
      <c r="P972" s="5">
        <f t="shared" si="99"/>
        <v>164</v>
      </c>
      <c r="Q972" t="str">
        <f t="shared" si="100"/>
        <v>technology</v>
      </c>
      <c r="R972" s="6" t="str">
        <f t="shared" si="97"/>
        <v>wearables</v>
      </c>
      <c r="S972" s="13">
        <f t="shared" si="101"/>
        <v>42721.220520833333</v>
      </c>
      <c r="T972" s="13">
        <f t="shared" si="10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7">
        <f t="shared" si="98"/>
        <v>2.2599999999999999E-3</v>
      </c>
      <c r="P973" s="5">
        <f t="shared" si="99"/>
        <v>45.2</v>
      </c>
      <c r="Q973" t="str">
        <f t="shared" si="100"/>
        <v>technology</v>
      </c>
      <c r="R973" s="6" t="str">
        <f t="shared" si="97"/>
        <v>wearables</v>
      </c>
      <c r="S973" s="13">
        <f t="shared" si="101"/>
        <v>42111.709027777775</v>
      </c>
      <c r="T973" s="13">
        <f t="shared" si="10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7">
        <f t="shared" si="98"/>
        <v>0.34625</v>
      </c>
      <c r="P974" s="5">
        <f t="shared" si="99"/>
        <v>153.88888888888889</v>
      </c>
      <c r="Q974" t="str">
        <f t="shared" si="100"/>
        <v>technology</v>
      </c>
      <c r="R974" s="6" t="str">
        <f t="shared" si="97"/>
        <v>wearables</v>
      </c>
      <c r="S974" s="13">
        <f t="shared" si="101"/>
        <v>41856.865717592591</v>
      </c>
      <c r="T974" s="13">
        <f t="shared" si="10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7">
        <f t="shared" si="98"/>
        <v>2.0549999999999999E-2</v>
      </c>
      <c r="P975" s="5">
        <f t="shared" si="99"/>
        <v>51.375</v>
      </c>
      <c r="Q975" t="str">
        <f t="shared" si="100"/>
        <v>technology</v>
      </c>
      <c r="R975" s="6" t="str">
        <f t="shared" si="97"/>
        <v>wearables</v>
      </c>
      <c r="S975" s="13">
        <f t="shared" si="101"/>
        <v>42257.014965277776</v>
      </c>
      <c r="T975" s="13">
        <f t="shared" si="10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7">
        <f t="shared" si="98"/>
        <v>5.5999999999999999E-3</v>
      </c>
      <c r="P976" s="5">
        <f t="shared" si="99"/>
        <v>93.333333333333329</v>
      </c>
      <c r="Q976" t="str">
        <f t="shared" si="100"/>
        <v>technology</v>
      </c>
      <c r="R976" s="6" t="str">
        <f t="shared" si="97"/>
        <v>wearables</v>
      </c>
      <c r="S976" s="13">
        <f t="shared" si="101"/>
        <v>42424.749490740738</v>
      </c>
      <c r="T976" s="13">
        <f t="shared" si="10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7">
        <f t="shared" si="98"/>
        <v>2.6069999999999999E-2</v>
      </c>
      <c r="P977" s="5">
        <f t="shared" si="99"/>
        <v>108.625</v>
      </c>
      <c r="Q977" t="str">
        <f t="shared" si="100"/>
        <v>technology</v>
      </c>
      <c r="R977" s="6" t="str">
        <f t="shared" si="97"/>
        <v>wearables</v>
      </c>
      <c r="S977" s="13">
        <f t="shared" si="101"/>
        <v>42489.696585648147</v>
      </c>
      <c r="T977" s="13">
        <f t="shared" si="10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7">
        <f t="shared" si="98"/>
        <v>1.9259999999999999E-2</v>
      </c>
      <c r="P978" s="5">
        <f t="shared" si="99"/>
        <v>160.5</v>
      </c>
      <c r="Q978" t="str">
        <f t="shared" si="100"/>
        <v>technology</v>
      </c>
      <c r="R978" s="6" t="str">
        <f t="shared" si="97"/>
        <v>wearables</v>
      </c>
      <c r="S978" s="13">
        <f t="shared" si="101"/>
        <v>42185.058993055558</v>
      </c>
      <c r="T978" s="13">
        <f t="shared" si="10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7">
        <f t="shared" si="98"/>
        <v>0.33666666666666667</v>
      </c>
      <c r="P979" s="5">
        <f t="shared" si="99"/>
        <v>75.75</v>
      </c>
      <c r="Q979" t="str">
        <f t="shared" si="100"/>
        <v>technology</v>
      </c>
      <c r="R979" s="6" t="str">
        <f t="shared" si="97"/>
        <v>wearables</v>
      </c>
      <c r="S979" s="13">
        <f t="shared" si="101"/>
        <v>42391.942094907412</v>
      </c>
      <c r="T979" s="13">
        <f t="shared" si="10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7">
        <f t="shared" si="98"/>
        <v>0.5626326718299024</v>
      </c>
      <c r="P980" s="5">
        <f t="shared" si="99"/>
        <v>790.83739837398377</v>
      </c>
      <c r="Q980" t="str">
        <f t="shared" si="100"/>
        <v>technology</v>
      </c>
      <c r="R980" s="6" t="str">
        <f t="shared" si="97"/>
        <v>wearables</v>
      </c>
      <c r="S980" s="13">
        <f t="shared" si="101"/>
        <v>42395.309039351851</v>
      </c>
      <c r="T980" s="13">
        <f t="shared" si="10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7">
        <f t="shared" si="98"/>
        <v>0.82817600000000002</v>
      </c>
      <c r="P981" s="5">
        <f t="shared" si="99"/>
        <v>301.93916666666667</v>
      </c>
      <c r="Q981" t="str">
        <f t="shared" si="100"/>
        <v>technology</v>
      </c>
      <c r="R981" s="6" t="str">
        <f t="shared" si="97"/>
        <v>wearables</v>
      </c>
      <c r="S981" s="13">
        <f t="shared" si="101"/>
        <v>42506.416990740734</v>
      </c>
      <c r="T981" s="13">
        <f t="shared" si="10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7">
        <f t="shared" si="98"/>
        <v>0.14860000000000001</v>
      </c>
      <c r="P982" s="5">
        <f t="shared" si="99"/>
        <v>47.935483870967744</v>
      </c>
      <c r="Q982" t="str">
        <f t="shared" si="100"/>
        <v>technology</v>
      </c>
      <c r="R982" s="6" t="str">
        <f t="shared" si="97"/>
        <v>wearables</v>
      </c>
      <c r="S982" s="13">
        <f t="shared" si="101"/>
        <v>41928.904189814813</v>
      </c>
      <c r="T982" s="13">
        <f t="shared" si="10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7">
        <f t="shared" si="98"/>
        <v>1.2375123751237513E-4</v>
      </c>
      <c r="P983" s="5">
        <f t="shared" si="99"/>
        <v>2.75</v>
      </c>
      <c r="Q983" t="str">
        <f t="shared" si="100"/>
        <v>technology</v>
      </c>
      <c r="R983" s="6" t="str">
        <f t="shared" si="97"/>
        <v>wearables</v>
      </c>
      <c r="S983" s="13">
        <f t="shared" si="101"/>
        <v>41830.947013888886</v>
      </c>
      <c r="T983" s="13">
        <f t="shared" si="10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7">
        <f t="shared" si="98"/>
        <v>1.7142857142857143E-4</v>
      </c>
      <c r="P984" s="5">
        <f t="shared" si="99"/>
        <v>1</v>
      </c>
      <c r="Q984" t="str">
        <f t="shared" si="100"/>
        <v>technology</v>
      </c>
      <c r="R984" s="6" t="str">
        <f t="shared" si="97"/>
        <v>wearables</v>
      </c>
      <c r="S984" s="13">
        <f t="shared" si="101"/>
        <v>42615.753310185188</v>
      </c>
      <c r="T984" s="13">
        <f t="shared" si="10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7">
        <f t="shared" si="98"/>
        <v>0.2950613611721471</v>
      </c>
      <c r="P985" s="5">
        <f t="shared" si="99"/>
        <v>171.79329608938548</v>
      </c>
      <c r="Q985" t="str">
        <f t="shared" si="100"/>
        <v>technology</v>
      </c>
      <c r="R985" s="6" t="str">
        <f t="shared" si="97"/>
        <v>wearables</v>
      </c>
      <c r="S985" s="13">
        <f t="shared" si="101"/>
        <v>42574.667650462965</v>
      </c>
      <c r="T985" s="13">
        <f t="shared" si="10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7">
        <f t="shared" si="98"/>
        <v>1.06E-2</v>
      </c>
      <c r="P986" s="5">
        <f t="shared" si="99"/>
        <v>35.333333333333336</v>
      </c>
      <c r="Q986" t="str">
        <f t="shared" si="100"/>
        <v>technology</v>
      </c>
      <c r="R986" s="6" t="str">
        <f t="shared" si="97"/>
        <v>wearables</v>
      </c>
      <c r="S986" s="13">
        <f t="shared" si="101"/>
        <v>42061.11583333333</v>
      </c>
      <c r="T986" s="13">
        <f t="shared" si="10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7">
        <f t="shared" si="98"/>
        <v>6.2933333333333327E-2</v>
      </c>
      <c r="P987" s="5">
        <f t="shared" si="99"/>
        <v>82.086956521739125</v>
      </c>
      <c r="Q987" t="str">
        <f t="shared" si="100"/>
        <v>technology</v>
      </c>
      <c r="R987" s="6" t="str">
        <f t="shared" si="97"/>
        <v>wearables</v>
      </c>
      <c r="S987" s="13">
        <f t="shared" si="101"/>
        <v>42339.967708333337</v>
      </c>
      <c r="T987" s="13">
        <f t="shared" si="10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7">
        <f t="shared" si="98"/>
        <v>0.1275</v>
      </c>
      <c r="P988" s="5">
        <f t="shared" si="99"/>
        <v>110.8695652173913</v>
      </c>
      <c r="Q988" t="str">
        <f t="shared" si="100"/>
        <v>technology</v>
      </c>
      <c r="R988" s="6" t="str">
        <f t="shared" si="97"/>
        <v>wearables</v>
      </c>
      <c r="S988" s="13">
        <f t="shared" si="101"/>
        <v>42324.767361111109</v>
      </c>
      <c r="T988" s="13">
        <f t="shared" si="10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7">
        <f t="shared" si="98"/>
        <v>0.13220000000000001</v>
      </c>
      <c r="P989" s="5">
        <f t="shared" si="99"/>
        <v>161.21951219512195</v>
      </c>
      <c r="Q989" t="str">
        <f t="shared" si="100"/>
        <v>technology</v>
      </c>
      <c r="R989" s="6" t="str">
        <f t="shared" si="97"/>
        <v>wearables</v>
      </c>
      <c r="S989" s="13">
        <f t="shared" si="101"/>
        <v>41773.294560185182</v>
      </c>
      <c r="T989" s="13">
        <f t="shared" si="10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7">
        <f t="shared" si="98"/>
        <v>0</v>
      </c>
      <c r="P990" s="5" t="e">
        <f t="shared" si="99"/>
        <v>#DIV/0!</v>
      </c>
      <c r="Q990" t="str">
        <f t="shared" si="100"/>
        <v>technology</v>
      </c>
      <c r="R990" s="6" t="str">
        <f t="shared" si="97"/>
        <v>wearables</v>
      </c>
      <c r="S990" s="13">
        <f t="shared" si="101"/>
        <v>42614.356770833328</v>
      </c>
      <c r="T990" s="13">
        <f t="shared" si="10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7">
        <f t="shared" si="98"/>
        <v>0.16769999999999999</v>
      </c>
      <c r="P991" s="5">
        <f t="shared" si="99"/>
        <v>52.40625</v>
      </c>
      <c r="Q991" t="str">
        <f t="shared" si="100"/>
        <v>technology</v>
      </c>
      <c r="R991" s="6" t="str">
        <f t="shared" si="97"/>
        <v>wearables</v>
      </c>
      <c r="S991" s="13">
        <f t="shared" si="101"/>
        <v>42611.933969907404</v>
      </c>
      <c r="T991" s="13">
        <f t="shared" si="10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7">
        <f t="shared" si="98"/>
        <v>1.0399999999999999E-3</v>
      </c>
      <c r="P992" s="5">
        <f t="shared" si="99"/>
        <v>13</v>
      </c>
      <c r="Q992" t="str">
        <f t="shared" si="100"/>
        <v>technology</v>
      </c>
      <c r="R992" s="6" t="str">
        <f t="shared" si="97"/>
        <v>wearables</v>
      </c>
      <c r="S992" s="13">
        <f t="shared" si="101"/>
        <v>41855.784305555557</v>
      </c>
      <c r="T992" s="13">
        <f t="shared" si="10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7">
        <f t="shared" si="98"/>
        <v>4.24E-2</v>
      </c>
      <c r="P993" s="5">
        <f t="shared" si="99"/>
        <v>30.285714285714285</v>
      </c>
      <c r="Q993" t="str">
        <f t="shared" si="100"/>
        <v>technology</v>
      </c>
      <c r="R993" s="6" t="str">
        <f t="shared" si="97"/>
        <v>wearables</v>
      </c>
      <c r="S993" s="13">
        <f t="shared" si="101"/>
        <v>42538.75680555556</v>
      </c>
      <c r="T993" s="13">
        <f t="shared" si="10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7">
        <f t="shared" si="98"/>
        <v>4.6699999999999997E-3</v>
      </c>
      <c r="P994" s="5">
        <f t="shared" si="99"/>
        <v>116.75</v>
      </c>
      <c r="Q994" t="str">
        <f t="shared" si="100"/>
        <v>technology</v>
      </c>
      <c r="R994" s="6" t="str">
        <f t="shared" si="97"/>
        <v>wearables</v>
      </c>
      <c r="S994" s="13">
        <f t="shared" si="101"/>
        <v>42437.924988425926</v>
      </c>
      <c r="T994" s="13">
        <f t="shared" si="10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7">
        <f t="shared" si="98"/>
        <v>0.25087142857142858</v>
      </c>
      <c r="P995" s="5">
        <f t="shared" si="99"/>
        <v>89.59693877551021</v>
      </c>
      <c r="Q995" t="str">
        <f t="shared" si="100"/>
        <v>technology</v>
      </c>
      <c r="R995" s="6" t="str">
        <f t="shared" si="97"/>
        <v>wearables</v>
      </c>
      <c r="S995" s="13">
        <f t="shared" si="101"/>
        <v>42652.964907407411</v>
      </c>
      <c r="T995" s="13">
        <f t="shared" si="10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7">
        <f t="shared" si="98"/>
        <v>2.3345000000000001E-2</v>
      </c>
      <c r="P996" s="5">
        <f t="shared" si="99"/>
        <v>424.45454545454544</v>
      </c>
      <c r="Q996" t="str">
        <f t="shared" si="100"/>
        <v>technology</v>
      </c>
      <c r="R996" s="6" t="str">
        <f t="shared" si="97"/>
        <v>wearables</v>
      </c>
      <c r="S996" s="13">
        <f t="shared" si="101"/>
        <v>41921.263078703705</v>
      </c>
      <c r="T996" s="13">
        <f t="shared" si="10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7">
        <f t="shared" si="98"/>
        <v>7.2599999999999998E-2</v>
      </c>
      <c r="P997" s="5">
        <f t="shared" si="99"/>
        <v>80.666666666666671</v>
      </c>
      <c r="Q997" t="str">
        <f t="shared" si="100"/>
        <v>technology</v>
      </c>
      <c r="R997" s="6" t="str">
        <f t="shared" si="97"/>
        <v>wearables</v>
      </c>
      <c r="S997" s="13">
        <f t="shared" si="101"/>
        <v>41947.940740740742</v>
      </c>
      <c r="T997" s="13">
        <f t="shared" si="10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7">
        <f t="shared" si="98"/>
        <v>1.6250000000000001E-2</v>
      </c>
      <c r="P998" s="5">
        <f t="shared" si="99"/>
        <v>13</v>
      </c>
      <c r="Q998" t="str">
        <f t="shared" si="100"/>
        <v>technology</v>
      </c>
      <c r="R998" s="6" t="str">
        <f t="shared" si="97"/>
        <v>wearables</v>
      </c>
      <c r="S998" s="13">
        <f t="shared" si="101"/>
        <v>41817.866435185184</v>
      </c>
      <c r="T998" s="13">
        <f t="shared" si="10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7">
        <f t="shared" si="98"/>
        <v>1.2999999999999999E-2</v>
      </c>
      <c r="P999" s="5">
        <f t="shared" si="99"/>
        <v>8.125</v>
      </c>
      <c r="Q999" t="str">
        <f t="shared" si="100"/>
        <v>technology</v>
      </c>
      <c r="R999" s="6" t="str">
        <f t="shared" si="97"/>
        <v>wearables</v>
      </c>
      <c r="S999" s="13">
        <f t="shared" si="101"/>
        <v>41941.10297453704</v>
      </c>
      <c r="T999" s="13">
        <f t="shared" si="10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7">
        <f t="shared" si="98"/>
        <v>0.58558333333333334</v>
      </c>
      <c r="P1000" s="5">
        <f t="shared" si="99"/>
        <v>153.42794759825327</v>
      </c>
      <c r="Q1000" t="str">
        <f t="shared" si="100"/>
        <v>technology</v>
      </c>
      <c r="R1000" s="6" t="str">
        <f t="shared" si="97"/>
        <v>wearables</v>
      </c>
      <c r="S1000" s="13">
        <f t="shared" si="101"/>
        <v>42282.168993055559</v>
      </c>
      <c r="T1000" s="13">
        <f t="shared" si="10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7">
        <f t="shared" si="98"/>
        <v>7.7886666666666673E-2</v>
      </c>
      <c r="P1001" s="5">
        <f t="shared" si="99"/>
        <v>292.07499999999999</v>
      </c>
      <c r="Q1001" t="str">
        <f t="shared" si="100"/>
        <v>technology</v>
      </c>
      <c r="R1001" s="6" t="str">
        <f t="shared" si="97"/>
        <v>wearables</v>
      </c>
      <c r="S1001" s="13">
        <f t="shared" si="101"/>
        <v>41926.29965277778</v>
      </c>
      <c r="T1001" s="13">
        <f t="shared" si="10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7">
        <f t="shared" si="98"/>
        <v>2.2157147647256063E-2</v>
      </c>
      <c r="P1002" s="5">
        <f t="shared" si="99"/>
        <v>3304</v>
      </c>
      <c r="Q1002" t="str">
        <f t="shared" si="100"/>
        <v>technology</v>
      </c>
      <c r="R1002" s="6" t="str">
        <f t="shared" si="97"/>
        <v>wearables</v>
      </c>
      <c r="S1002" s="13">
        <f t="shared" si="101"/>
        <v>42749.059722222228</v>
      </c>
      <c r="T1002" s="13">
        <f t="shared" si="10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7">
        <f t="shared" si="98"/>
        <v>1.04</v>
      </c>
      <c r="P1003" s="5">
        <f t="shared" si="99"/>
        <v>1300</v>
      </c>
      <c r="Q1003" t="str">
        <f t="shared" si="100"/>
        <v>technology</v>
      </c>
      <c r="R1003" s="6" t="str">
        <f t="shared" si="97"/>
        <v>wearables</v>
      </c>
      <c r="S1003" s="13">
        <f t="shared" si="101"/>
        <v>42720.720057870371</v>
      </c>
      <c r="T1003" s="13">
        <f t="shared" si="10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7">
        <f t="shared" si="98"/>
        <v>0.29602960296029601</v>
      </c>
      <c r="P1004" s="5">
        <f t="shared" si="99"/>
        <v>134.54545454545453</v>
      </c>
      <c r="Q1004" t="str">
        <f t="shared" si="100"/>
        <v>technology</v>
      </c>
      <c r="R1004" s="6" t="str">
        <f t="shared" si="97"/>
        <v>wearables</v>
      </c>
      <c r="S1004" s="13">
        <f t="shared" si="101"/>
        <v>42325.684189814812</v>
      </c>
      <c r="T1004" s="13">
        <f t="shared" si="10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7">
        <f t="shared" si="98"/>
        <v>0.16055</v>
      </c>
      <c r="P1005" s="5">
        <f t="shared" si="99"/>
        <v>214.06666666666666</v>
      </c>
      <c r="Q1005" t="str">
        <f t="shared" si="100"/>
        <v>technology</v>
      </c>
      <c r="R1005" s="6" t="str">
        <f t="shared" si="97"/>
        <v>wearables</v>
      </c>
      <c r="S1005" s="13">
        <f t="shared" si="101"/>
        <v>42780.709039351852</v>
      </c>
      <c r="T1005" s="13">
        <f t="shared" si="10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7">
        <f t="shared" si="98"/>
        <v>0.82208000000000003</v>
      </c>
      <c r="P1006" s="5">
        <f t="shared" si="99"/>
        <v>216.33684210526314</v>
      </c>
      <c r="Q1006" t="str">
        <f t="shared" si="100"/>
        <v>technology</v>
      </c>
      <c r="R1006" s="6" t="str">
        <f t="shared" si="97"/>
        <v>wearables</v>
      </c>
      <c r="S1006" s="13">
        <f t="shared" si="101"/>
        <v>42388.708645833336</v>
      </c>
      <c r="T1006" s="13">
        <f t="shared" si="10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7">
        <f t="shared" si="98"/>
        <v>0.75051000000000001</v>
      </c>
      <c r="P1007" s="5">
        <f t="shared" si="99"/>
        <v>932.31055900621118</v>
      </c>
      <c r="Q1007" t="str">
        <f t="shared" si="100"/>
        <v>technology</v>
      </c>
      <c r="R1007" s="6" t="str">
        <f t="shared" ref="R1007:R1021" si="103">RIGHT(N1007,9)</f>
        <v>wearables</v>
      </c>
      <c r="S1007" s="13">
        <f t="shared" si="101"/>
        <v>42276.624803240738</v>
      </c>
      <c r="T1007" s="13">
        <f t="shared" si="10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7">
        <f t="shared" si="98"/>
        <v>5.8500000000000003E-2</v>
      </c>
      <c r="P1008" s="5">
        <f t="shared" si="99"/>
        <v>29.25</v>
      </c>
      <c r="Q1008" t="str">
        <f t="shared" si="100"/>
        <v>technology</v>
      </c>
      <c r="R1008" s="6" t="str">
        <f t="shared" si="103"/>
        <v>wearables</v>
      </c>
      <c r="S1008" s="13">
        <f t="shared" si="101"/>
        <v>41977.040185185186</v>
      </c>
      <c r="T1008" s="13">
        <f t="shared" si="10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7">
        <f t="shared" si="98"/>
        <v>0.44319999999999998</v>
      </c>
      <c r="P1009" s="5">
        <f t="shared" si="99"/>
        <v>174.94736842105263</v>
      </c>
      <c r="Q1009" t="str">
        <f t="shared" si="100"/>
        <v>technology</v>
      </c>
      <c r="R1009" s="6" t="str">
        <f t="shared" si="103"/>
        <v>wearables</v>
      </c>
      <c r="S1009" s="13">
        <f t="shared" si="101"/>
        <v>42676.583599537036</v>
      </c>
      <c r="T1009" s="13">
        <f t="shared" si="10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7">
        <f t="shared" si="98"/>
        <v>2.6737967914438501E-3</v>
      </c>
      <c r="P1010" s="5">
        <f t="shared" si="99"/>
        <v>250</v>
      </c>
      <c r="Q1010" t="str">
        <f t="shared" si="100"/>
        <v>technology</v>
      </c>
      <c r="R1010" s="6" t="str">
        <f t="shared" si="103"/>
        <v>wearables</v>
      </c>
      <c r="S1010" s="13">
        <f t="shared" si="101"/>
        <v>42702.809201388889</v>
      </c>
      <c r="T1010" s="13">
        <f t="shared" si="10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7">
        <f t="shared" si="98"/>
        <v>0.1313</v>
      </c>
      <c r="P1011" s="5">
        <f t="shared" si="99"/>
        <v>65</v>
      </c>
      <c r="Q1011" t="str">
        <f t="shared" si="100"/>
        <v>technology</v>
      </c>
      <c r="R1011" s="6" t="str">
        <f t="shared" si="103"/>
        <v>wearables</v>
      </c>
      <c r="S1011" s="13">
        <f t="shared" si="101"/>
        <v>42510.604699074072</v>
      </c>
      <c r="T1011" s="13">
        <f t="shared" si="10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7">
        <f t="shared" si="98"/>
        <v>1.9088937093275488E-3</v>
      </c>
      <c r="P1012" s="5">
        <f t="shared" si="99"/>
        <v>55</v>
      </c>
      <c r="Q1012" t="str">
        <f t="shared" si="100"/>
        <v>technology</v>
      </c>
      <c r="R1012" s="6" t="str">
        <f t="shared" si="103"/>
        <v>wearables</v>
      </c>
      <c r="S1012" s="13">
        <f t="shared" si="101"/>
        <v>42561.829421296294</v>
      </c>
      <c r="T1012" s="13">
        <f t="shared" si="10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7">
        <f t="shared" si="98"/>
        <v>3.7499999999999999E-3</v>
      </c>
      <c r="P1013" s="5">
        <f t="shared" si="99"/>
        <v>75</v>
      </c>
      <c r="Q1013" t="str">
        <f t="shared" si="100"/>
        <v>technology</v>
      </c>
      <c r="R1013" s="6" t="str">
        <f t="shared" si="103"/>
        <v>wearables</v>
      </c>
      <c r="S1013" s="13">
        <f t="shared" si="101"/>
        <v>41946.898090277777</v>
      </c>
      <c r="T1013" s="13">
        <f t="shared" si="10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7">
        <f t="shared" si="98"/>
        <v>215.35021</v>
      </c>
      <c r="P1014" s="5">
        <f t="shared" si="99"/>
        <v>1389.3561935483872</v>
      </c>
      <c r="Q1014" t="str">
        <f t="shared" si="100"/>
        <v>technology</v>
      </c>
      <c r="R1014" s="6" t="str">
        <f t="shared" si="103"/>
        <v>wearables</v>
      </c>
      <c r="S1014" s="13">
        <f t="shared" si="101"/>
        <v>42714.440416666665</v>
      </c>
      <c r="T1014" s="13">
        <f t="shared" si="10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7">
        <f t="shared" si="98"/>
        <v>0.34527999999999998</v>
      </c>
      <c r="P1015" s="5">
        <f t="shared" si="99"/>
        <v>95.911111111111111</v>
      </c>
      <c r="Q1015" t="str">
        <f t="shared" si="100"/>
        <v>technology</v>
      </c>
      <c r="R1015" s="6" t="str">
        <f t="shared" si="103"/>
        <v>wearables</v>
      </c>
      <c r="S1015" s="13">
        <f t="shared" si="101"/>
        <v>42339.833981481483</v>
      </c>
      <c r="T1015" s="13">
        <f t="shared" si="10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7">
        <f t="shared" si="98"/>
        <v>0.30599999999999999</v>
      </c>
      <c r="P1016" s="5">
        <f t="shared" si="99"/>
        <v>191.25</v>
      </c>
      <c r="Q1016" t="str">
        <f t="shared" si="100"/>
        <v>technology</v>
      </c>
      <c r="R1016" s="6" t="str">
        <f t="shared" si="103"/>
        <v>wearables</v>
      </c>
      <c r="S1016" s="13">
        <f t="shared" si="101"/>
        <v>41955.002488425926</v>
      </c>
      <c r="T1016" s="13">
        <f t="shared" si="10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7">
        <f t="shared" si="98"/>
        <v>2.6666666666666668E-2</v>
      </c>
      <c r="P1017" s="5">
        <f t="shared" si="99"/>
        <v>40</v>
      </c>
      <c r="Q1017" t="str">
        <f t="shared" si="100"/>
        <v>technology</v>
      </c>
      <c r="R1017" s="6" t="str">
        <f t="shared" si="103"/>
        <v>wearables</v>
      </c>
      <c r="S1017" s="13">
        <f t="shared" si="101"/>
        <v>42303.878414351857</v>
      </c>
      <c r="T1017" s="13">
        <f t="shared" si="10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7">
        <f t="shared" si="98"/>
        <v>2.8420000000000001E-2</v>
      </c>
      <c r="P1018" s="5">
        <f t="shared" si="99"/>
        <v>74.78947368421052</v>
      </c>
      <c r="Q1018" t="str">
        <f t="shared" si="100"/>
        <v>technology</v>
      </c>
      <c r="R1018" s="6" t="str">
        <f t="shared" si="103"/>
        <v>wearables</v>
      </c>
      <c r="S1018" s="13">
        <f t="shared" si="101"/>
        <v>42422.107129629629</v>
      </c>
      <c r="T1018" s="13">
        <f t="shared" si="10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7">
        <f t="shared" si="98"/>
        <v>0.22878799999999999</v>
      </c>
      <c r="P1019" s="5">
        <f t="shared" si="99"/>
        <v>161.11830985915492</v>
      </c>
      <c r="Q1019" t="str">
        <f t="shared" si="100"/>
        <v>technology</v>
      </c>
      <c r="R1019" s="6" t="str">
        <f t="shared" si="103"/>
        <v>wearables</v>
      </c>
      <c r="S1019" s="13">
        <f t="shared" si="101"/>
        <v>42289.675173611111</v>
      </c>
      <c r="T1019" s="13">
        <f t="shared" si="10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7">
        <f t="shared" si="98"/>
        <v>3.1050000000000001E-2</v>
      </c>
      <c r="P1020" s="5">
        <f t="shared" si="99"/>
        <v>88.714285714285708</v>
      </c>
      <c r="Q1020" t="str">
        <f t="shared" si="100"/>
        <v>technology</v>
      </c>
      <c r="R1020" s="6" t="str">
        <f t="shared" si="103"/>
        <v>wearables</v>
      </c>
      <c r="S1020" s="13">
        <f t="shared" si="101"/>
        <v>42535.492280092592</v>
      </c>
      <c r="T1020" s="13">
        <f t="shared" si="10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7">
        <f t="shared" si="98"/>
        <v>0.47333333333333333</v>
      </c>
      <c r="P1021" s="5">
        <f t="shared" si="99"/>
        <v>53.25</v>
      </c>
      <c r="Q1021" t="str">
        <f t="shared" si="100"/>
        <v>technology</v>
      </c>
      <c r="R1021" s="6" t="str">
        <f t="shared" si="103"/>
        <v>wearables</v>
      </c>
      <c r="S1021" s="13">
        <f t="shared" si="101"/>
        <v>42009.973946759259</v>
      </c>
      <c r="T1021" s="13">
        <f t="shared" si="10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7">
        <f t="shared" si="98"/>
        <v>2.0554838709677421</v>
      </c>
      <c r="P1022" s="5">
        <f t="shared" si="99"/>
        <v>106.2</v>
      </c>
      <c r="Q1022" t="str">
        <f t="shared" si="100"/>
        <v>music</v>
      </c>
      <c r="R1022" s="6" t="str">
        <f>RIGHT(N1022,16)</f>
        <v>electronic music</v>
      </c>
      <c r="S1022" s="13">
        <f t="shared" si="101"/>
        <v>42127.069548611107</v>
      </c>
      <c r="T1022" s="13">
        <f t="shared" si="10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7">
        <f t="shared" si="98"/>
        <v>3.5180366666666667</v>
      </c>
      <c r="P1023" s="5">
        <f t="shared" si="99"/>
        <v>22.079728033472804</v>
      </c>
      <c r="Q1023" t="str">
        <f t="shared" si="100"/>
        <v>music</v>
      </c>
      <c r="R1023" s="6" t="str">
        <f t="shared" ref="R1023:R1041" si="104">RIGHT(N1023,16)</f>
        <v>electronic music</v>
      </c>
      <c r="S1023" s="13">
        <f t="shared" si="101"/>
        <v>42271.251979166671</v>
      </c>
      <c r="T1023" s="13">
        <f t="shared" si="10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7">
        <f t="shared" si="98"/>
        <v>1.149</v>
      </c>
      <c r="P1024" s="5">
        <f t="shared" si="99"/>
        <v>31.054054054054053</v>
      </c>
      <c r="Q1024" t="str">
        <f t="shared" si="100"/>
        <v>music</v>
      </c>
      <c r="R1024" s="6" t="str">
        <f t="shared" si="104"/>
        <v>electronic music</v>
      </c>
      <c r="S1024" s="13">
        <f t="shared" si="101"/>
        <v>42111.646724537044</v>
      </c>
      <c r="T1024" s="13">
        <f t="shared" si="10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7">
        <f t="shared" si="98"/>
        <v>2.3715000000000002</v>
      </c>
      <c r="P1025" s="5">
        <f t="shared" si="99"/>
        <v>36.206106870229007</v>
      </c>
      <c r="Q1025" t="str">
        <f t="shared" si="100"/>
        <v>music</v>
      </c>
      <c r="R1025" s="6" t="str">
        <f t="shared" si="104"/>
        <v>electronic music</v>
      </c>
      <c r="S1025" s="13">
        <f t="shared" si="101"/>
        <v>42145.919687500005</v>
      </c>
      <c r="T1025" s="13">
        <f t="shared" si="10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7">
        <f t="shared" si="98"/>
        <v>1.1863774999999999</v>
      </c>
      <c r="P1026" s="5">
        <f t="shared" si="99"/>
        <v>388.9762295081967</v>
      </c>
      <c r="Q1026" t="str">
        <f t="shared" si="100"/>
        <v>music</v>
      </c>
      <c r="R1026" s="6" t="str">
        <f t="shared" si="104"/>
        <v>electronic music</v>
      </c>
      <c r="S1026" s="13">
        <f t="shared" si="101"/>
        <v>42370.580590277779</v>
      </c>
      <c r="T1026" s="13">
        <f t="shared" si="10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7">
        <f t="shared" ref="O1027:O1090" si="105">E1027/D1027</f>
        <v>1.099283142857143</v>
      </c>
      <c r="P1027" s="5">
        <f t="shared" ref="P1027:P1090" si="106">AVERAGE(E1027/L1027)</f>
        <v>71.848571428571432</v>
      </c>
      <c r="Q1027" t="str">
        <f t="shared" ref="Q1027:Q1090" si="107">LEFT(N1027, SEARCH("/",N1027,1)-1)</f>
        <v>music</v>
      </c>
      <c r="R1027" s="6" t="str">
        <f t="shared" si="104"/>
        <v>electronic music</v>
      </c>
      <c r="S1027" s="13">
        <f t="shared" ref="S1027:S1090" si="108">(((J1027/60)/60)/24)+DATE(1970,1,1)</f>
        <v>42049.833761574075</v>
      </c>
      <c r="T1027" s="13">
        <f t="shared" ref="T1027:T1090" si="109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7">
        <f t="shared" si="105"/>
        <v>1.0000828571428571</v>
      </c>
      <c r="P1028" s="5">
        <f t="shared" si="106"/>
        <v>57.381803278688523</v>
      </c>
      <c r="Q1028" t="str">
        <f t="shared" si="107"/>
        <v>music</v>
      </c>
      <c r="R1028" s="6" t="str">
        <f t="shared" si="104"/>
        <v>electronic music</v>
      </c>
      <c r="S1028" s="13">
        <f t="shared" si="108"/>
        <v>42426.407592592594</v>
      </c>
      <c r="T1028" s="13">
        <f t="shared" si="10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7">
        <f t="shared" si="105"/>
        <v>1.0309292094387414</v>
      </c>
      <c r="P1029" s="5">
        <f t="shared" si="106"/>
        <v>69.666666666666671</v>
      </c>
      <c r="Q1029" t="str">
        <f t="shared" si="107"/>
        <v>music</v>
      </c>
      <c r="R1029" s="6" t="str">
        <f t="shared" si="104"/>
        <v>electronic music</v>
      </c>
      <c r="S1029" s="13">
        <f t="shared" si="108"/>
        <v>41905.034108796295</v>
      </c>
      <c r="T1029" s="13">
        <f t="shared" si="10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7">
        <f t="shared" si="105"/>
        <v>1.1727000000000001</v>
      </c>
      <c r="P1030" s="5">
        <f t="shared" si="106"/>
        <v>45.988235294117644</v>
      </c>
      <c r="Q1030" t="str">
        <f t="shared" si="107"/>
        <v>music</v>
      </c>
      <c r="R1030" s="6" t="str">
        <f t="shared" si="104"/>
        <v>electronic music</v>
      </c>
      <c r="S1030" s="13">
        <f t="shared" si="108"/>
        <v>42755.627372685187</v>
      </c>
      <c r="T1030" s="13">
        <f t="shared" si="10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7">
        <f t="shared" si="105"/>
        <v>1.1175999999999999</v>
      </c>
      <c r="P1031" s="5">
        <f t="shared" si="106"/>
        <v>79.262411347517727</v>
      </c>
      <c r="Q1031" t="str">
        <f t="shared" si="107"/>
        <v>music</v>
      </c>
      <c r="R1031" s="6" t="str">
        <f t="shared" si="104"/>
        <v>electronic music</v>
      </c>
      <c r="S1031" s="13">
        <f t="shared" si="108"/>
        <v>42044.711886574078</v>
      </c>
      <c r="T1031" s="13">
        <f t="shared" si="10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7">
        <f t="shared" si="105"/>
        <v>3.4209999999999998</v>
      </c>
      <c r="P1032" s="5">
        <f t="shared" si="106"/>
        <v>43.031446540880502</v>
      </c>
      <c r="Q1032" t="str">
        <f t="shared" si="107"/>
        <v>music</v>
      </c>
      <c r="R1032" s="6" t="str">
        <f t="shared" si="104"/>
        <v>electronic music</v>
      </c>
      <c r="S1032" s="13">
        <f t="shared" si="108"/>
        <v>42611.483206018514</v>
      </c>
      <c r="T1032" s="13">
        <f t="shared" si="10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7">
        <f t="shared" si="105"/>
        <v>1.0740000000000001</v>
      </c>
      <c r="P1033" s="5">
        <f t="shared" si="106"/>
        <v>108.48484848484848</v>
      </c>
      <c r="Q1033" t="str">
        <f t="shared" si="107"/>
        <v>music</v>
      </c>
      <c r="R1033" s="6" t="str">
        <f t="shared" si="104"/>
        <v>electronic music</v>
      </c>
      <c r="S1033" s="13">
        <f t="shared" si="108"/>
        <v>42324.764004629629</v>
      </c>
      <c r="T1033" s="13">
        <f t="shared" si="10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7">
        <f t="shared" si="105"/>
        <v>1.0849703703703704</v>
      </c>
      <c r="P1034" s="5">
        <f t="shared" si="106"/>
        <v>61.029583333333335</v>
      </c>
      <c r="Q1034" t="str">
        <f t="shared" si="107"/>
        <v>music</v>
      </c>
      <c r="R1034" s="6" t="str">
        <f t="shared" si="104"/>
        <v>electronic music</v>
      </c>
      <c r="S1034" s="13">
        <f t="shared" si="108"/>
        <v>42514.666956018518</v>
      </c>
      <c r="T1034" s="13">
        <f t="shared" si="10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7">
        <f t="shared" si="105"/>
        <v>1.0286144578313252</v>
      </c>
      <c r="P1035" s="5">
        <f t="shared" si="106"/>
        <v>50.592592592592595</v>
      </c>
      <c r="Q1035" t="str">
        <f t="shared" si="107"/>
        <v>music</v>
      </c>
      <c r="R1035" s="6" t="str">
        <f t="shared" si="104"/>
        <v>electronic music</v>
      </c>
      <c r="S1035" s="13">
        <f t="shared" si="108"/>
        <v>42688.732407407413</v>
      </c>
      <c r="T1035" s="13">
        <f t="shared" si="10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7">
        <f t="shared" si="105"/>
        <v>1.3000180000000001</v>
      </c>
      <c r="P1036" s="5">
        <f t="shared" si="106"/>
        <v>39.157168674698795</v>
      </c>
      <c r="Q1036" t="str">
        <f t="shared" si="107"/>
        <v>music</v>
      </c>
      <c r="R1036" s="6" t="str">
        <f t="shared" si="104"/>
        <v>electronic music</v>
      </c>
      <c r="S1036" s="13">
        <f t="shared" si="108"/>
        <v>42555.166712962964</v>
      </c>
      <c r="T1036" s="13">
        <f t="shared" si="10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7">
        <f t="shared" si="105"/>
        <v>1.0765217391304347</v>
      </c>
      <c r="P1037" s="5">
        <f t="shared" si="106"/>
        <v>65.15789473684211</v>
      </c>
      <c r="Q1037" t="str">
        <f t="shared" si="107"/>
        <v>music</v>
      </c>
      <c r="R1037" s="6" t="str">
        <f t="shared" si="104"/>
        <v>electronic music</v>
      </c>
      <c r="S1037" s="13">
        <f t="shared" si="108"/>
        <v>42016.641435185185</v>
      </c>
      <c r="T1037" s="13">
        <f t="shared" si="10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7">
        <f t="shared" si="105"/>
        <v>1.1236044444444444</v>
      </c>
      <c r="P1038" s="5">
        <f t="shared" si="106"/>
        <v>23.963127962085309</v>
      </c>
      <c r="Q1038" t="str">
        <f t="shared" si="107"/>
        <v>music</v>
      </c>
      <c r="R1038" s="6" t="str">
        <f t="shared" si="104"/>
        <v>electronic music</v>
      </c>
      <c r="S1038" s="13">
        <f t="shared" si="108"/>
        <v>41249.448958333334</v>
      </c>
      <c r="T1038" s="13">
        <f t="shared" si="10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7">
        <f t="shared" si="105"/>
        <v>1.0209999999999999</v>
      </c>
      <c r="P1039" s="5">
        <f t="shared" si="106"/>
        <v>48.61904761904762</v>
      </c>
      <c r="Q1039" t="str">
        <f t="shared" si="107"/>
        <v>music</v>
      </c>
      <c r="R1039" s="6" t="str">
        <f t="shared" si="104"/>
        <v>electronic music</v>
      </c>
      <c r="S1039" s="13">
        <f t="shared" si="108"/>
        <v>42119.822476851856</v>
      </c>
      <c r="T1039" s="13">
        <f t="shared" si="10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7">
        <f t="shared" si="105"/>
        <v>1.4533333333333334</v>
      </c>
      <c r="P1040" s="5">
        <f t="shared" si="106"/>
        <v>35.73770491803279</v>
      </c>
      <c r="Q1040" t="str">
        <f t="shared" si="107"/>
        <v>music</v>
      </c>
      <c r="R1040" s="6" t="str">
        <f t="shared" si="104"/>
        <v>electronic music</v>
      </c>
      <c r="S1040" s="13">
        <f t="shared" si="108"/>
        <v>42418.231747685189</v>
      </c>
      <c r="T1040" s="13">
        <f t="shared" si="10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7">
        <f t="shared" si="105"/>
        <v>1.282</v>
      </c>
      <c r="P1041" s="5">
        <f t="shared" si="106"/>
        <v>21.366666666666667</v>
      </c>
      <c r="Q1041" t="str">
        <f t="shared" si="107"/>
        <v>music</v>
      </c>
      <c r="R1041" s="6" t="str">
        <f t="shared" si="104"/>
        <v>electronic music</v>
      </c>
      <c r="S1041" s="13">
        <f t="shared" si="108"/>
        <v>42692.109328703707</v>
      </c>
      <c r="T1041" s="13">
        <f t="shared" si="10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7">
        <f t="shared" si="105"/>
        <v>2.9411764705882353E-3</v>
      </c>
      <c r="P1042" s="5">
        <f t="shared" si="106"/>
        <v>250</v>
      </c>
      <c r="Q1042" t="str">
        <f t="shared" si="107"/>
        <v>journalism</v>
      </c>
      <c r="R1042" s="6" t="str">
        <f>RIGHT(N1042,5)</f>
        <v>audio</v>
      </c>
      <c r="S1042" s="13">
        <f t="shared" si="108"/>
        <v>42579.708437499998</v>
      </c>
      <c r="T1042" s="13">
        <f t="shared" si="10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7">
        <f t="shared" si="105"/>
        <v>0</v>
      </c>
      <c r="P1043" s="5" t="e">
        <f t="shared" si="106"/>
        <v>#DIV/0!</v>
      </c>
      <c r="Q1043" t="str">
        <f t="shared" si="107"/>
        <v>journalism</v>
      </c>
      <c r="R1043" s="6" t="str">
        <f t="shared" ref="R1043:R1065" si="110">RIGHT(N1043,5)</f>
        <v>audio</v>
      </c>
      <c r="S1043" s="13">
        <f t="shared" si="108"/>
        <v>41831.060092592597</v>
      </c>
      <c r="T1043" s="13">
        <f t="shared" si="10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7">
        <f t="shared" si="105"/>
        <v>1.5384615384615385E-2</v>
      </c>
      <c r="P1044" s="5">
        <f t="shared" si="106"/>
        <v>10</v>
      </c>
      <c r="Q1044" t="str">
        <f t="shared" si="107"/>
        <v>journalism</v>
      </c>
      <c r="R1044" s="6" t="str">
        <f t="shared" si="110"/>
        <v>audio</v>
      </c>
      <c r="S1044" s="13">
        <f t="shared" si="108"/>
        <v>41851.696157407408</v>
      </c>
      <c r="T1044" s="13">
        <f t="shared" si="10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7">
        <f t="shared" si="105"/>
        <v>8.5370000000000001E-2</v>
      </c>
      <c r="P1045" s="5">
        <f t="shared" si="106"/>
        <v>29.236301369863014</v>
      </c>
      <c r="Q1045" t="str">
        <f t="shared" si="107"/>
        <v>journalism</v>
      </c>
      <c r="R1045" s="6" t="str">
        <f t="shared" si="110"/>
        <v>audio</v>
      </c>
      <c r="S1045" s="13">
        <f t="shared" si="108"/>
        <v>42114.252951388888</v>
      </c>
      <c r="T1045" s="13">
        <f t="shared" si="10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7">
        <f t="shared" si="105"/>
        <v>8.571428571428571E-4</v>
      </c>
      <c r="P1046" s="5">
        <f t="shared" si="106"/>
        <v>3</v>
      </c>
      <c r="Q1046" t="str">
        <f t="shared" si="107"/>
        <v>journalism</v>
      </c>
      <c r="R1046" s="6" t="str">
        <f t="shared" si="110"/>
        <v>audio</v>
      </c>
      <c r="S1046" s="13">
        <f t="shared" si="108"/>
        <v>42011.925937499997</v>
      </c>
      <c r="T1046" s="13">
        <f t="shared" si="10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7">
        <f t="shared" si="105"/>
        <v>2.6599999999999999E-2</v>
      </c>
      <c r="P1047" s="5">
        <f t="shared" si="106"/>
        <v>33.25</v>
      </c>
      <c r="Q1047" t="str">
        <f t="shared" si="107"/>
        <v>journalism</v>
      </c>
      <c r="R1047" s="6" t="str">
        <f t="shared" si="110"/>
        <v>audio</v>
      </c>
      <c r="S1047" s="13">
        <f t="shared" si="108"/>
        <v>41844.874421296299</v>
      </c>
      <c r="T1047" s="13">
        <f t="shared" si="10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7">
        <f t="shared" si="105"/>
        <v>0</v>
      </c>
      <c r="P1048" s="5" t="e">
        <f t="shared" si="106"/>
        <v>#DIV/0!</v>
      </c>
      <c r="Q1048" t="str">
        <f t="shared" si="107"/>
        <v>journalism</v>
      </c>
      <c r="R1048" s="6" t="str">
        <f t="shared" si="110"/>
        <v>audio</v>
      </c>
      <c r="S1048" s="13">
        <f t="shared" si="108"/>
        <v>42319.851388888885</v>
      </c>
      <c r="T1048" s="13">
        <f t="shared" si="10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7">
        <f t="shared" si="105"/>
        <v>5.0000000000000001E-4</v>
      </c>
      <c r="P1049" s="5">
        <f t="shared" si="106"/>
        <v>1</v>
      </c>
      <c r="Q1049" t="str">
        <f t="shared" si="107"/>
        <v>journalism</v>
      </c>
      <c r="R1049" s="6" t="str">
        <f t="shared" si="110"/>
        <v>audio</v>
      </c>
      <c r="S1049" s="13">
        <f t="shared" si="108"/>
        <v>41918.818460648145</v>
      </c>
      <c r="T1049" s="13">
        <f t="shared" si="10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7">
        <f t="shared" si="105"/>
        <v>1.4133333333333333E-2</v>
      </c>
      <c r="P1050" s="5">
        <f t="shared" si="106"/>
        <v>53</v>
      </c>
      <c r="Q1050" t="str">
        <f t="shared" si="107"/>
        <v>journalism</v>
      </c>
      <c r="R1050" s="6" t="str">
        <f t="shared" si="110"/>
        <v>audio</v>
      </c>
      <c r="S1050" s="13">
        <f t="shared" si="108"/>
        <v>42598.053113425922</v>
      </c>
      <c r="T1050" s="13">
        <f t="shared" si="10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7">
        <f t="shared" si="105"/>
        <v>0</v>
      </c>
      <c r="P1051" s="5" t="e">
        <f t="shared" si="106"/>
        <v>#DIV/0!</v>
      </c>
      <c r="Q1051" t="str">
        <f t="shared" si="107"/>
        <v>journalism</v>
      </c>
      <c r="R1051" s="6" t="str">
        <f t="shared" si="110"/>
        <v>audio</v>
      </c>
      <c r="S1051" s="13">
        <f t="shared" si="108"/>
        <v>42382.431076388893</v>
      </c>
      <c r="T1051" s="13">
        <f t="shared" si="10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7">
        <f t="shared" si="105"/>
        <v>0</v>
      </c>
      <c r="P1052" s="5" t="e">
        <f t="shared" si="106"/>
        <v>#DIV/0!</v>
      </c>
      <c r="Q1052" t="str">
        <f t="shared" si="107"/>
        <v>journalism</v>
      </c>
      <c r="R1052" s="6" t="str">
        <f t="shared" si="110"/>
        <v>audio</v>
      </c>
      <c r="S1052" s="13">
        <f t="shared" si="108"/>
        <v>42231.7971875</v>
      </c>
      <c r="T1052" s="13">
        <f t="shared" si="10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7">
        <f t="shared" si="105"/>
        <v>0</v>
      </c>
      <c r="P1053" s="5" t="e">
        <f t="shared" si="106"/>
        <v>#DIV/0!</v>
      </c>
      <c r="Q1053" t="str">
        <f t="shared" si="107"/>
        <v>journalism</v>
      </c>
      <c r="R1053" s="6" t="str">
        <f t="shared" si="110"/>
        <v>audio</v>
      </c>
      <c r="S1053" s="13">
        <f t="shared" si="108"/>
        <v>41850.014178240745</v>
      </c>
      <c r="T1053" s="13">
        <f t="shared" si="10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7">
        <f t="shared" si="105"/>
        <v>0</v>
      </c>
      <c r="P1054" s="5" t="e">
        <f t="shared" si="106"/>
        <v>#DIV/0!</v>
      </c>
      <c r="Q1054" t="str">
        <f t="shared" si="107"/>
        <v>journalism</v>
      </c>
      <c r="R1054" s="6" t="str">
        <f t="shared" si="110"/>
        <v>audio</v>
      </c>
      <c r="S1054" s="13">
        <f t="shared" si="108"/>
        <v>42483.797395833331</v>
      </c>
      <c r="T1054" s="13">
        <f t="shared" si="10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7">
        <f t="shared" si="105"/>
        <v>0.01</v>
      </c>
      <c r="P1055" s="5">
        <f t="shared" si="106"/>
        <v>15</v>
      </c>
      <c r="Q1055" t="str">
        <f t="shared" si="107"/>
        <v>journalism</v>
      </c>
      <c r="R1055" s="6" t="str">
        <f t="shared" si="110"/>
        <v>audio</v>
      </c>
      <c r="S1055" s="13">
        <f t="shared" si="108"/>
        <v>42775.172824074078</v>
      </c>
      <c r="T1055" s="13">
        <f t="shared" si="10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7">
        <f t="shared" si="105"/>
        <v>0</v>
      </c>
      <c r="P1056" s="5" t="e">
        <f t="shared" si="106"/>
        <v>#DIV/0!</v>
      </c>
      <c r="Q1056" t="str">
        <f t="shared" si="107"/>
        <v>journalism</v>
      </c>
      <c r="R1056" s="6" t="str">
        <f t="shared" si="110"/>
        <v>audio</v>
      </c>
      <c r="S1056" s="13">
        <f t="shared" si="108"/>
        <v>41831.851840277777</v>
      </c>
      <c r="T1056" s="13">
        <f t="shared" si="10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7">
        <f t="shared" si="105"/>
        <v>0</v>
      </c>
      <c r="P1057" s="5" t="e">
        <f t="shared" si="106"/>
        <v>#DIV/0!</v>
      </c>
      <c r="Q1057" t="str">
        <f t="shared" si="107"/>
        <v>journalism</v>
      </c>
      <c r="R1057" s="6" t="str">
        <f t="shared" si="110"/>
        <v>audio</v>
      </c>
      <c r="S1057" s="13">
        <f t="shared" si="108"/>
        <v>42406.992418981477</v>
      </c>
      <c r="T1057" s="13">
        <f t="shared" si="10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7">
        <f t="shared" si="105"/>
        <v>0</v>
      </c>
      <c r="P1058" s="5" t="e">
        <f t="shared" si="106"/>
        <v>#DIV/0!</v>
      </c>
      <c r="Q1058" t="str">
        <f t="shared" si="107"/>
        <v>journalism</v>
      </c>
      <c r="R1058" s="6" t="str">
        <f t="shared" si="110"/>
        <v>audio</v>
      </c>
      <c r="S1058" s="13">
        <f t="shared" si="108"/>
        <v>42058.719641203701</v>
      </c>
      <c r="T1058" s="13">
        <f t="shared" si="109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7">
        <f t="shared" si="105"/>
        <v>0</v>
      </c>
      <c r="P1059" s="5" t="e">
        <f t="shared" si="106"/>
        <v>#DIV/0!</v>
      </c>
      <c r="Q1059" t="str">
        <f t="shared" si="107"/>
        <v>journalism</v>
      </c>
      <c r="R1059" s="6" t="str">
        <f t="shared" si="110"/>
        <v>audio</v>
      </c>
      <c r="S1059" s="13">
        <f t="shared" si="108"/>
        <v>42678.871331018512</v>
      </c>
      <c r="T1059" s="13">
        <f t="shared" si="10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7">
        <f t="shared" si="105"/>
        <v>0</v>
      </c>
      <c r="P1060" s="5" t="e">
        <f t="shared" si="106"/>
        <v>#DIV/0!</v>
      </c>
      <c r="Q1060" t="str">
        <f t="shared" si="107"/>
        <v>journalism</v>
      </c>
      <c r="R1060" s="6" t="str">
        <f t="shared" si="110"/>
        <v>audio</v>
      </c>
      <c r="S1060" s="13">
        <f t="shared" si="108"/>
        <v>42047.900960648149</v>
      </c>
      <c r="T1060" s="13">
        <f t="shared" si="10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7">
        <f t="shared" si="105"/>
        <v>0</v>
      </c>
      <c r="P1061" s="5" t="e">
        <f t="shared" si="106"/>
        <v>#DIV/0!</v>
      </c>
      <c r="Q1061" t="str">
        <f t="shared" si="107"/>
        <v>journalism</v>
      </c>
      <c r="R1061" s="6" t="str">
        <f t="shared" si="110"/>
        <v>audio</v>
      </c>
      <c r="S1061" s="13">
        <f t="shared" si="108"/>
        <v>42046.79</v>
      </c>
      <c r="T1061" s="13">
        <f t="shared" si="10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7">
        <f t="shared" si="105"/>
        <v>0.01</v>
      </c>
      <c r="P1062" s="5">
        <f t="shared" si="106"/>
        <v>50</v>
      </c>
      <c r="Q1062" t="str">
        <f t="shared" si="107"/>
        <v>journalism</v>
      </c>
      <c r="R1062" s="6" t="str">
        <f t="shared" si="110"/>
        <v>audio</v>
      </c>
      <c r="S1062" s="13">
        <f t="shared" si="108"/>
        <v>42079.913113425922</v>
      </c>
      <c r="T1062" s="13">
        <f t="shared" si="10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7">
        <f t="shared" si="105"/>
        <v>0</v>
      </c>
      <c r="P1063" s="5" t="e">
        <f t="shared" si="106"/>
        <v>#DIV/0!</v>
      </c>
      <c r="Q1063" t="str">
        <f t="shared" si="107"/>
        <v>journalism</v>
      </c>
      <c r="R1063" s="6" t="str">
        <f t="shared" si="110"/>
        <v>audio</v>
      </c>
      <c r="S1063" s="13">
        <f t="shared" si="108"/>
        <v>42432.276712962965</v>
      </c>
      <c r="T1063" s="13">
        <f t="shared" si="10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7">
        <f t="shared" si="105"/>
        <v>0.95477386934673369</v>
      </c>
      <c r="P1064" s="5">
        <f t="shared" si="106"/>
        <v>47.5</v>
      </c>
      <c r="Q1064" t="str">
        <f t="shared" si="107"/>
        <v>journalism</v>
      </c>
      <c r="R1064" s="6" t="str">
        <f t="shared" si="110"/>
        <v>audio</v>
      </c>
      <c r="S1064" s="13">
        <f t="shared" si="108"/>
        <v>42556.807187500002</v>
      </c>
      <c r="T1064" s="13">
        <f t="shared" si="10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7">
        <f t="shared" si="105"/>
        <v>0</v>
      </c>
      <c r="P1065" s="5" t="e">
        <f t="shared" si="106"/>
        <v>#DIV/0!</v>
      </c>
      <c r="Q1065" t="str">
        <f t="shared" si="107"/>
        <v>journalism</v>
      </c>
      <c r="R1065" s="6" t="str">
        <f t="shared" si="110"/>
        <v>audio</v>
      </c>
      <c r="S1065" s="13">
        <f t="shared" si="108"/>
        <v>42583.030810185184</v>
      </c>
      <c r="T1065" s="13">
        <f t="shared" si="10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7">
        <f t="shared" si="105"/>
        <v>8.9744444444444446E-2</v>
      </c>
      <c r="P1066" s="5">
        <f t="shared" si="106"/>
        <v>65.666666666666671</v>
      </c>
      <c r="Q1066" t="str">
        <f t="shared" si="107"/>
        <v>games</v>
      </c>
      <c r="R1066" s="6" t="str">
        <f>RIGHT(N1066,11)</f>
        <v>video games</v>
      </c>
      <c r="S1066" s="13">
        <f t="shared" si="108"/>
        <v>41417.228043981479</v>
      </c>
      <c r="T1066" s="13">
        <f t="shared" si="10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7">
        <f t="shared" si="105"/>
        <v>2.7E-2</v>
      </c>
      <c r="P1067" s="5">
        <f t="shared" si="106"/>
        <v>16.2</v>
      </c>
      <c r="Q1067" t="str">
        <f t="shared" si="107"/>
        <v>games</v>
      </c>
      <c r="R1067" s="6" t="str">
        <f t="shared" ref="R1067:R1125" si="111">RIGHT(N1067,11)</f>
        <v>video games</v>
      </c>
      <c r="S1067" s="13">
        <f t="shared" si="108"/>
        <v>41661.381041666667</v>
      </c>
      <c r="T1067" s="13">
        <f t="shared" si="10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7">
        <f t="shared" si="105"/>
        <v>3.3673333333333333E-2</v>
      </c>
      <c r="P1068" s="5">
        <f t="shared" si="106"/>
        <v>34.128378378378379</v>
      </c>
      <c r="Q1068" t="str">
        <f t="shared" si="107"/>
        <v>games</v>
      </c>
      <c r="R1068" s="6" t="str">
        <f t="shared" si="111"/>
        <v>video games</v>
      </c>
      <c r="S1068" s="13">
        <f t="shared" si="108"/>
        <v>41445.962754629632</v>
      </c>
      <c r="T1068" s="13">
        <f t="shared" si="10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7">
        <f t="shared" si="105"/>
        <v>0.26</v>
      </c>
      <c r="P1069" s="5">
        <f t="shared" si="106"/>
        <v>13</v>
      </c>
      <c r="Q1069" t="str">
        <f t="shared" si="107"/>
        <v>games</v>
      </c>
      <c r="R1069" s="6" t="str">
        <f t="shared" si="111"/>
        <v>video games</v>
      </c>
      <c r="S1069" s="13">
        <f t="shared" si="108"/>
        <v>41599.855682870373</v>
      </c>
      <c r="T1069" s="13">
        <f t="shared" si="10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7">
        <f t="shared" si="105"/>
        <v>1.5E-3</v>
      </c>
      <c r="P1070" s="5">
        <f t="shared" si="106"/>
        <v>11.25</v>
      </c>
      <c r="Q1070" t="str">
        <f t="shared" si="107"/>
        <v>games</v>
      </c>
      <c r="R1070" s="6" t="str">
        <f t="shared" si="111"/>
        <v>video games</v>
      </c>
      <c r="S1070" s="13">
        <f t="shared" si="108"/>
        <v>42440.371111111104</v>
      </c>
      <c r="T1070" s="13">
        <f t="shared" si="10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7">
        <f t="shared" si="105"/>
        <v>0.38636363636363635</v>
      </c>
      <c r="P1071" s="5">
        <f t="shared" si="106"/>
        <v>40.476190476190474</v>
      </c>
      <c r="Q1071" t="str">
        <f t="shared" si="107"/>
        <v>games</v>
      </c>
      <c r="R1071" s="6" t="str">
        <f t="shared" si="111"/>
        <v>video games</v>
      </c>
      <c r="S1071" s="13">
        <f t="shared" si="108"/>
        <v>41572.229849537034</v>
      </c>
      <c r="T1071" s="13">
        <f t="shared" si="10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7">
        <f t="shared" si="105"/>
        <v>7.0000000000000001E-3</v>
      </c>
      <c r="P1072" s="5">
        <f t="shared" si="106"/>
        <v>35</v>
      </c>
      <c r="Q1072" t="str">
        <f t="shared" si="107"/>
        <v>games</v>
      </c>
      <c r="R1072" s="6" t="str">
        <f t="shared" si="111"/>
        <v>video games</v>
      </c>
      <c r="S1072" s="13">
        <f t="shared" si="108"/>
        <v>41163.011828703704</v>
      </c>
      <c r="T1072" s="13">
        <f t="shared" si="10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7">
        <f t="shared" si="105"/>
        <v>0</v>
      </c>
      <c r="P1073" s="5" t="e">
        <f t="shared" si="106"/>
        <v>#DIV/0!</v>
      </c>
      <c r="Q1073" t="str">
        <f t="shared" si="107"/>
        <v>games</v>
      </c>
      <c r="R1073" s="6" t="str">
        <f t="shared" si="111"/>
        <v>video games</v>
      </c>
      <c r="S1073" s="13">
        <f t="shared" si="108"/>
        <v>42295.753391203703</v>
      </c>
      <c r="T1073" s="13">
        <f t="shared" si="10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7">
        <f t="shared" si="105"/>
        <v>6.8000000000000005E-4</v>
      </c>
      <c r="P1074" s="5">
        <f t="shared" si="106"/>
        <v>12.75</v>
      </c>
      <c r="Q1074" t="str">
        <f t="shared" si="107"/>
        <v>games</v>
      </c>
      <c r="R1074" s="6" t="str">
        <f t="shared" si="111"/>
        <v>video games</v>
      </c>
      <c r="S1074" s="13">
        <f t="shared" si="108"/>
        <v>41645.832141203704</v>
      </c>
      <c r="T1074" s="13">
        <f t="shared" si="10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7">
        <f t="shared" si="105"/>
        <v>1.3333333333333334E-2</v>
      </c>
      <c r="P1075" s="5">
        <f t="shared" si="106"/>
        <v>10</v>
      </c>
      <c r="Q1075" t="str">
        <f t="shared" si="107"/>
        <v>games</v>
      </c>
      <c r="R1075" s="6" t="str">
        <f t="shared" si="111"/>
        <v>video games</v>
      </c>
      <c r="S1075" s="13">
        <f t="shared" si="108"/>
        <v>40802.964594907404</v>
      </c>
      <c r="T1075" s="13">
        <f t="shared" si="10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7">
        <f t="shared" si="105"/>
        <v>6.3092592592592589E-2</v>
      </c>
      <c r="P1076" s="5">
        <f t="shared" si="106"/>
        <v>113.56666666666666</v>
      </c>
      <c r="Q1076" t="str">
        <f t="shared" si="107"/>
        <v>games</v>
      </c>
      <c r="R1076" s="6" t="str">
        <f t="shared" si="111"/>
        <v>video games</v>
      </c>
      <c r="S1076" s="13">
        <f t="shared" si="108"/>
        <v>41613.172974537039</v>
      </c>
      <c r="T1076" s="13">
        <f t="shared" si="10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7">
        <f t="shared" si="105"/>
        <v>4.4999999999999998E-2</v>
      </c>
      <c r="P1077" s="5">
        <f t="shared" si="106"/>
        <v>15</v>
      </c>
      <c r="Q1077" t="str">
        <f t="shared" si="107"/>
        <v>games</v>
      </c>
      <c r="R1077" s="6" t="str">
        <f t="shared" si="111"/>
        <v>video games</v>
      </c>
      <c r="S1077" s="13">
        <f t="shared" si="108"/>
        <v>41005.904120370367</v>
      </c>
      <c r="T1077" s="13">
        <f t="shared" si="10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7">
        <f t="shared" si="105"/>
        <v>0.62765333333333329</v>
      </c>
      <c r="P1078" s="5">
        <f t="shared" si="106"/>
        <v>48.281025641025643</v>
      </c>
      <c r="Q1078" t="str">
        <f t="shared" si="107"/>
        <v>games</v>
      </c>
      <c r="R1078" s="6" t="str">
        <f t="shared" si="111"/>
        <v>video games</v>
      </c>
      <c r="S1078" s="13">
        <f t="shared" si="108"/>
        <v>41838.377893518518</v>
      </c>
      <c r="T1078" s="13">
        <f t="shared" si="10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7">
        <f t="shared" si="105"/>
        <v>0.29376000000000002</v>
      </c>
      <c r="P1079" s="5">
        <f t="shared" si="106"/>
        <v>43.976047904191617</v>
      </c>
      <c r="Q1079" t="str">
        <f t="shared" si="107"/>
        <v>games</v>
      </c>
      <c r="R1079" s="6" t="str">
        <f t="shared" si="111"/>
        <v>video games</v>
      </c>
      <c r="S1079" s="13">
        <f t="shared" si="108"/>
        <v>42353.16679398148</v>
      </c>
      <c r="T1079" s="13">
        <f t="shared" si="10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7">
        <f t="shared" si="105"/>
        <v>7.4999999999999997E-2</v>
      </c>
      <c r="P1080" s="5">
        <f t="shared" si="106"/>
        <v>9</v>
      </c>
      <c r="Q1080" t="str">
        <f t="shared" si="107"/>
        <v>games</v>
      </c>
      <c r="R1080" s="6" t="str">
        <f t="shared" si="111"/>
        <v>video games</v>
      </c>
      <c r="S1080" s="13">
        <f t="shared" si="108"/>
        <v>40701.195844907408</v>
      </c>
      <c r="T1080" s="13">
        <f t="shared" si="10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7">
        <f t="shared" si="105"/>
        <v>2.6076923076923077E-2</v>
      </c>
      <c r="P1081" s="5">
        <f t="shared" si="106"/>
        <v>37.666666666666664</v>
      </c>
      <c r="Q1081" t="str">
        <f t="shared" si="107"/>
        <v>games</v>
      </c>
      <c r="R1081" s="6" t="str">
        <f t="shared" si="111"/>
        <v>video games</v>
      </c>
      <c r="S1081" s="13">
        <f t="shared" si="108"/>
        <v>42479.566388888896</v>
      </c>
      <c r="T1081" s="13">
        <f t="shared" si="10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7">
        <f t="shared" si="105"/>
        <v>9.1050000000000006E-2</v>
      </c>
      <c r="P1082" s="5">
        <f t="shared" si="106"/>
        <v>18.581632653061224</v>
      </c>
      <c r="Q1082" t="str">
        <f t="shared" si="107"/>
        <v>games</v>
      </c>
      <c r="R1082" s="6" t="str">
        <f t="shared" si="111"/>
        <v>video games</v>
      </c>
      <c r="S1082" s="13">
        <f t="shared" si="108"/>
        <v>41740.138113425928</v>
      </c>
      <c r="T1082" s="13">
        <f t="shared" si="10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7">
        <f t="shared" si="105"/>
        <v>1.7647058823529413E-4</v>
      </c>
      <c r="P1083" s="5">
        <f t="shared" si="106"/>
        <v>3</v>
      </c>
      <c r="Q1083" t="str">
        <f t="shared" si="107"/>
        <v>games</v>
      </c>
      <c r="R1083" s="6" t="str">
        <f t="shared" si="111"/>
        <v>video games</v>
      </c>
      <c r="S1083" s="13">
        <f t="shared" si="108"/>
        <v>42002.926990740743</v>
      </c>
      <c r="T1083" s="13">
        <f t="shared" si="10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7">
        <f t="shared" si="105"/>
        <v>5.5999999999999999E-3</v>
      </c>
      <c r="P1084" s="5">
        <f t="shared" si="106"/>
        <v>18.666666666666668</v>
      </c>
      <c r="Q1084" t="str">
        <f t="shared" si="107"/>
        <v>games</v>
      </c>
      <c r="R1084" s="6" t="str">
        <f t="shared" si="111"/>
        <v>video games</v>
      </c>
      <c r="S1084" s="13">
        <f t="shared" si="108"/>
        <v>41101.906111111115</v>
      </c>
      <c r="T1084" s="13">
        <f t="shared" si="109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7">
        <f t="shared" si="105"/>
        <v>8.2000000000000007E-3</v>
      </c>
      <c r="P1085" s="5">
        <f t="shared" si="106"/>
        <v>410</v>
      </c>
      <c r="Q1085" t="str">
        <f t="shared" si="107"/>
        <v>games</v>
      </c>
      <c r="R1085" s="6" t="str">
        <f t="shared" si="111"/>
        <v>video games</v>
      </c>
      <c r="S1085" s="13">
        <f t="shared" si="108"/>
        <v>41793.659525462965</v>
      </c>
      <c r="T1085" s="13">
        <f t="shared" si="10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7">
        <f t="shared" si="105"/>
        <v>0</v>
      </c>
      <c r="P1086" s="5" t="e">
        <f t="shared" si="106"/>
        <v>#DIV/0!</v>
      </c>
      <c r="Q1086" t="str">
        <f t="shared" si="107"/>
        <v>games</v>
      </c>
      <c r="R1086" s="6" t="str">
        <f t="shared" si="111"/>
        <v>video games</v>
      </c>
      <c r="S1086" s="13">
        <f t="shared" si="108"/>
        <v>41829.912083333329</v>
      </c>
      <c r="T1086" s="13">
        <f t="shared" si="10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7">
        <f t="shared" si="105"/>
        <v>3.4200000000000001E-2</v>
      </c>
      <c r="P1087" s="5">
        <f t="shared" si="106"/>
        <v>114</v>
      </c>
      <c r="Q1087" t="str">
        <f t="shared" si="107"/>
        <v>games</v>
      </c>
      <c r="R1087" s="6" t="str">
        <f t="shared" si="111"/>
        <v>video games</v>
      </c>
      <c r="S1087" s="13">
        <f t="shared" si="108"/>
        <v>42413.671006944445</v>
      </c>
      <c r="T1087" s="13">
        <f t="shared" si="10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7">
        <f t="shared" si="105"/>
        <v>8.3333333333333339E-4</v>
      </c>
      <c r="P1088" s="5">
        <f t="shared" si="106"/>
        <v>7.5</v>
      </c>
      <c r="Q1088" t="str">
        <f t="shared" si="107"/>
        <v>games</v>
      </c>
      <c r="R1088" s="6" t="str">
        <f t="shared" si="111"/>
        <v>video games</v>
      </c>
      <c r="S1088" s="13">
        <f t="shared" si="108"/>
        <v>41845.866793981484</v>
      </c>
      <c r="T1088" s="13">
        <f t="shared" si="10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7">
        <f t="shared" si="105"/>
        <v>0</v>
      </c>
      <c r="P1089" s="5" t="e">
        <f t="shared" si="106"/>
        <v>#DIV/0!</v>
      </c>
      <c r="Q1089" t="str">
        <f t="shared" si="107"/>
        <v>games</v>
      </c>
      <c r="R1089" s="6" t="str">
        <f t="shared" si="111"/>
        <v>video games</v>
      </c>
      <c r="S1089" s="13">
        <f t="shared" si="108"/>
        <v>41775.713969907411</v>
      </c>
      <c r="T1089" s="13">
        <f t="shared" si="10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7">
        <f t="shared" si="105"/>
        <v>0.14182977777777778</v>
      </c>
      <c r="P1090" s="5">
        <f t="shared" si="106"/>
        <v>43.41727891156463</v>
      </c>
      <c r="Q1090" t="str">
        <f t="shared" si="107"/>
        <v>games</v>
      </c>
      <c r="R1090" s="6" t="str">
        <f t="shared" si="111"/>
        <v>video games</v>
      </c>
      <c r="S1090" s="13">
        <f t="shared" si="108"/>
        <v>41723.799386574072</v>
      </c>
      <c r="T1090" s="13">
        <f t="shared" si="109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7">
        <f t="shared" ref="O1091:O1154" si="112">E1091/D1091</f>
        <v>7.8266666666666665E-2</v>
      </c>
      <c r="P1091" s="5">
        <f t="shared" ref="P1091:P1154" si="113">AVERAGE(E1091/L1091)</f>
        <v>23.959183673469386</v>
      </c>
      <c r="Q1091" t="str">
        <f t="shared" ref="Q1091:Q1154" si="114">LEFT(N1091, SEARCH("/",N1091,1)-1)</f>
        <v>games</v>
      </c>
      <c r="R1091" s="6" t="str">
        <f t="shared" si="111"/>
        <v>video games</v>
      </c>
      <c r="S1091" s="13">
        <f t="shared" ref="S1091:S1154" si="115">(((J1091/60)/60)/24)+DATE(1970,1,1)</f>
        <v>42151.189525462964</v>
      </c>
      <c r="T1091" s="13">
        <f t="shared" ref="T1091:T1154" si="11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7">
        <f t="shared" si="112"/>
        <v>3.8464497269020693E-4</v>
      </c>
      <c r="P1092" s="5">
        <f t="shared" si="113"/>
        <v>5</v>
      </c>
      <c r="Q1092" t="str">
        <f t="shared" si="114"/>
        <v>games</v>
      </c>
      <c r="R1092" s="6" t="str">
        <f t="shared" si="111"/>
        <v>video games</v>
      </c>
      <c r="S1092" s="13">
        <f t="shared" si="115"/>
        <v>42123.185798611114</v>
      </c>
      <c r="T1092" s="13">
        <f t="shared" si="11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7">
        <f t="shared" si="112"/>
        <v>0.125</v>
      </c>
      <c r="P1093" s="5">
        <f t="shared" si="113"/>
        <v>12.5</v>
      </c>
      <c r="Q1093" t="str">
        <f t="shared" si="114"/>
        <v>games</v>
      </c>
      <c r="R1093" s="6" t="str">
        <f t="shared" si="111"/>
        <v>video games</v>
      </c>
      <c r="S1093" s="13">
        <f t="shared" si="115"/>
        <v>42440.820277777777</v>
      </c>
      <c r="T1093" s="13">
        <f t="shared" si="11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7">
        <f t="shared" si="112"/>
        <v>1.0500000000000001E-2</v>
      </c>
      <c r="P1094" s="5">
        <f t="shared" si="113"/>
        <v>3</v>
      </c>
      <c r="Q1094" t="str">
        <f t="shared" si="114"/>
        <v>games</v>
      </c>
      <c r="R1094" s="6" t="str">
        <f t="shared" si="111"/>
        <v>video games</v>
      </c>
      <c r="S1094" s="13">
        <f t="shared" si="115"/>
        <v>41250.025902777779</v>
      </c>
      <c r="T1094" s="13">
        <f t="shared" si="11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7">
        <f t="shared" si="112"/>
        <v>0.14083333333333334</v>
      </c>
      <c r="P1095" s="5">
        <f t="shared" si="113"/>
        <v>10.5625</v>
      </c>
      <c r="Q1095" t="str">
        <f t="shared" si="114"/>
        <v>games</v>
      </c>
      <c r="R1095" s="6" t="str">
        <f t="shared" si="111"/>
        <v>video games</v>
      </c>
      <c r="S1095" s="13">
        <f t="shared" si="115"/>
        <v>42396.973807870367</v>
      </c>
      <c r="T1095" s="13">
        <f t="shared" si="11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7">
        <f t="shared" si="112"/>
        <v>0.18300055555555556</v>
      </c>
      <c r="P1096" s="5">
        <f t="shared" si="113"/>
        <v>122.00037037037038</v>
      </c>
      <c r="Q1096" t="str">
        <f t="shared" si="114"/>
        <v>games</v>
      </c>
      <c r="R1096" s="6" t="str">
        <f t="shared" si="111"/>
        <v>video games</v>
      </c>
      <c r="S1096" s="13">
        <f t="shared" si="115"/>
        <v>40795.713344907403</v>
      </c>
      <c r="T1096" s="13">
        <f t="shared" si="11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7">
        <f t="shared" si="112"/>
        <v>5.0347999999999997E-2</v>
      </c>
      <c r="P1097" s="5">
        <f t="shared" si="113"/>
        <v>267.80851063829789</v>
      </c>
      <c r="Q1097" t="str">
        <f t="shared" si="114"/>
        <v>games</v>
      </c>
      <c r="R1097" s="6" t="str">
        <f t="shared" si="111"/>
        <v>video games</v>
      </c>
      <c r="S1097" s="13">
        <f t="shared" si="115"/>
        <v>41486.537268518521</v>
      </c>
      <c r="T1097" s="13">
        <f t="shared" si="11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7">
        <f t="shared" si="112"/>
        <v>0.17933333333333334</v>
      </c>
      <c r="P1098" s="5">
        <f t="shared" si="113"/>
        <v>74.206896551724142</v>
      </c>
      <c r="Q1098" t="str">
        <f t="shared" si="114"/>
        <v>games</v>
      </c>
      <c r="R1098" s="6" t="str">
        <f t="shared" si="111"/>
        <v>video games</v>
      </c>
      <c r="S1098" s="13">
        <f t="shared" si="115"/>
        <v>41885.51798611111</v>
      </c>
      <c r="T1098" s="13">
        <f t="shared" si="11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7">
        <f t="shared" si="112"/>
        <v>4.6999999999999999E-4</v>
      </c>
      <c r="P1099" s="5">
        <f t="shared" si="113"/>
        <v>6.7142857142857144</v>
      </c>
      <c r="Q1099" t="str">
        <f t="shared" si="114"/>
        <v>games</v>
      </c>
      <c r="R1099" s="6" t="str">
        <f t="shared" si="111"/>
        <v>video games</v>
      </c>
      <c r="S1099" s="13">
        <f t="shared" si="115"/>
        <v>41660.792557870373</v>
      </c>
      <c r="T1099" s="13">
        <f t="shared" si="11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7">
        <f t="shared" si="112"/>
        <v>7.2120000000000004E-2</v>
      </c>
      <c r="P1100" s="5">
        <f t="shared" si="113"/>
        <v>81.954545454545453</v>
      </c>
      <c r="Q1100" t="str">
        <f t="shared" si="114"/>
        <v>games</v>
      </c>
      <c r="R1100" s="6" t="str">
        <f t="shared" si="111"/>
        <v>video games</v>
      </c>
      <c r="S1100" s="13">
        <f t="shared" si="115"/>
        <v>41712.762673611112</v>
      </c>
      <c r="T1100" s="13">
        <f t="shared" si="11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7">
        <f t="shared" si="112"/>
        <v>5.0000000000000001E-3</v>
      </c>
      <c r="P1101" s="5">
        <f t="shared" si="113"/>
        <v>25</v>
      </c>
      <c r="Q1101" t="str">
        <f t="shared" si="114"/>
        <v>games</v>
      </c>
      <c r="R1101" s="6" t="str">
        <f t="shared" si="111"/>
        <v>video games</v>
      </c>
      <c r="S1101" s="13">
        <f t="shared" si="115"/>
        <v>42107.836435185185</v>
      </c>
      <c r="T1101" s="13">
        <f t="shared" si="11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7">
        <f t="shared" si="112"/>
        <v>2.5000000000000001E-2</v>
      </c>
      <c r="P1102" s="5">
        <f t="shared" si="113"/>
        <v>10</v>
      </c>
      <c r="Q1102" t="str">
        <f t="shared" si="114"/>
        <v>games</v>
      </c>
      <c r="R1102" s="6" t="str">
        <f t="shared" si="111"/>
        <v>video games</v>
      </c>
      <c r="S1102" s="13">
        <f t="shared" si="115"/>
        <v>42384.110775462963</v>
      </c>
      <c r="T1102" s="13">
        <f t="shared" si="11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7">
        <f t="shared" si="112"/>
        <v>4.0999999999999999E-4</v>
      </c>
      <c r="P1103" s="5">
        <f t="shared" si="113"/>
        <v>6.833333333333333</v>
      </c>
      <c r="Q1103" t="str">
        <f t="shared" si="114"/>
        <v>games</v>
      </c>
      <c r="R1103" s="6" t="str">
        <f t="shared" si="111"/>
        <v>video games</v>
      </c>
      <c r="S1103" s="13">
        <f t="shared" si="115"/>
        <v>42538.77243055556</v>
      </c>
      <c r="T1103" s="13">
        <f t="shared" si="11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7">
        <f t="shared" si="112"/>
        <v>5.3124999999999999E-2</v>
      </c>
      <c r="P1104" s="5">
        <f t="shared" si="113"/>
        <v>17.708333333333332</v>
      </c>
      <c r="Q1104" t="str">
        <f t="shared" si="114"/>
        <v>games</v>
      </c>
      <c r="R1104" s="6" t="str">
        <f t="shared" si="111"/>
        <v>video games</v>
      </c>
      <c r="S1104" s="13">
        <f t="shared" si="115"/>
        <v>41577.045428240745</v>
      </c>
      <c r="T1104" s="13">
        <f t="shared" si="11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7">
        <f t="shared" si="112"/>
        <v>1.6199999999999999E-2</v>
      </c>
      <c r="P1105" s="5">
        <f t="shared" si="113"/>
        <v>16.2</v>
      </c>
      <c r="Q1105" t="str">
        <f t="shared" si="114"/>
        <v>games</v>
      </c>
      <c r="R1105" s="6" t="str">
        <f t="shared" si="111"/>
        <v>video games</v>
      </c>
      <c r="S1105" s="13">
        <f t="shared" si="115"/>
        <v>42479.22210648148</v>
      </c>
      <c r="T1105" s="13">
        <f t="shared" si="11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7">
        <f t="shared" si="112"/>
        <v>4.9516666666666667E-2</v>
      </c>
      <c r="P1106" s="5">
        <f t="shared" si="113"/>
        <v>80.297297297297291</v>
      </c>
      <c r="Q1106" t="str">
        <f t="shared" si="114"/>
        <v>games</v>
      </c>
      <c r="R1106" s="6" t="str">
        <f t="shared" si="111"/>
        <v>video games</v>
      </c>
      <c r="S1106" s="13">
        <f t="shared" si="115"/>
        <v>41771.40996527778</v>
      </c>
      <c r="T1106" s="13">
        <f t="shared" si="11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7">
        <f t="shared" si="112"/>
        <v>1.5900000000000001E-3</v>
      </c>
      <c r="P1107" s="5">
        <f t="shared" si="113"/>
        <v>71.55</v>
      </c>
      <c r="Q1107" t="str">
        <f t="shared" si="114"/>
        <v>games</v>
      </c>
      <c r="R1107" s="6" t="str">
        <f t="shared" si="111"/>
        <v>video games</v>
      </c>
      <c r="S1107" s="13">
        <f t="shared" si="115"/>
        <v>41692.135729166665</v>
      </c>
      <c r="T1107" s="13">
        <f t="shared" si="11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7">
        <f t="shared" si="112"/>
        <v>0.41249999999999998</v>
      </c>
      <c r="P1108" s="5">
        <f t="shared" si="113"/>
        <v>23.571428571428573</v>
      </c>
      <c r="Q1108" t="str">
        <f t="shared" si="114"/>
        <v>games</v>
      </c>
      <c r="R1108" s="6" t="str">
        <f t="shared" si="111"/>
        <v>video games</v>
      </c>
      <c r="S1108" s="13">
        <f t="shared" si="115"/>
        <v>40973.740451388891</v>
      </c>
      <c r="T1108" s="13">
        <f t="shared" si="11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7">
        <f t="shared" si="112"/>
        <v>0</v>
      </c>
      <c r="P1109" s="5" t="e">
        <f t="shared" si="113"/>
        <v>#DIV/0!</v>
      </c>
      <c r="Q1109" t="str">
        <f t="shared" si="114"/>
        <v>games</v>
      </c>
      <c r="R1109" s="6" t="str">
        <f t="shared" si="111"/>
        <v>video games</v>
      </c>
      <c r="S1109" s="13">
        <f t="shared" si="115"/>
        <v>41813.861388888887</v>
      </c>
      <c r="T1109" s="13">
        <f t="shared" si="11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7">
        <f t="shared" si="112"/>
        <v>2.93E-2</v>
      </c>
      <c r="P1110" s="5">
        <f t="shared" si="113"/>
        <v>34.88095238095238</v>
      </c>
      <c r="Q1110" t="str">
        <f t="shared" si="114"/>
        <v>games</v>
      </c>
      <c r="R1110" s="6" t="str">
        <f t="shared" si="111"/>
        <v>video games</v>
      </c>
      <c r="S1110" s="13">
        <f t="shared" si="115"/>
        <v>40952.636979166666</v>
      </c>
      <c r="T1110" s="13">
        <f t="shared" si="11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7">
        <f t="shared" si="112"/>
        <v>4.4999999999999997E-3</v>
      </c>
      <c r="P1111" s="5">
        <f t="shared" si="113"/>
        <v>15</v>
      </c>
      <c r="Q1111" t="str">
        <f t="shared" si="114"/>
        <v>games</v>
      </c>
      <c r="R1111" s="6" t="str">
        <f t="shared" si="111"/>
        <v>video games</v>
      </c>
      <c r="S1111" s="13">
        <f t="shared" si="115"/>
        <v>42662.752199074079</v>
      </c>
      <c r="T1111" s="13">
        <f t="shared" si="11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7">
        <f t="shared" si="112"/>
        <v>5.1000000000000004E-3</v>
      </c>
      <c r="P1112" s="5">
        <f t="shared" si="113"/>
        <v>23.181818181818183</v>
      </c>
      <c r="Q1112" t="str">
        <f t="shared" si="114"/>
        <v>games</v>
      </c>
      <c r="R1112" s="6" t="str">
        <f t="shared" si="111"/>
        <v>video games</v>
      </c>
      <c r="S1112" s="13">
        <f t="shared" si="115"/>
        <v>41220.933124999996</v>
      </c>
      <c r="T1112" s="13">
        <f t="shared" si="11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7">
        <f t="shared" si="112"/>
        <v>4.0000000000000002E-4</v>
      </c>
      <c r="P1113" s="5">
        <f t="shared" si="113"/>
        <v>1</v>
      </c>
      <c r="Q1113" t="str">
        <f t="shared" si="114"/>
        <v>games</v>
      </c>
      <c r="R1113" s="6" t="str">
        <f t="shared" si="111"/>
        <v>video games</v>
      </c>
      <c r="S1113" s="13">
        <f t="shared" si="115"/>
        <v>42347.203587962969</v>
      </c>
      <c r="T1113" s="13">
        <f t="shared" si="11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7">
        <f t="shared" si="112"/>
        <v>0.35537409090909089</v>
      </c>
      <c r="P1114" s="5">
        <f t="shared" si="113"/>
        <v>100.23371794871794</v>
      </c>
      <c r="Q1114" t="str">
        <f t="shared" si="114"/>
        <v>games</v>
      </c>
      <c r="R1114" s="6" t="str">
        <f t="shared" si="111"/>
        <v>video games</v>
      </c>
      <c r="S1114" s="13">
        <f t="shared" si="115"/>
        <v>41963.759386574078</v>
      </c>
      <c r="T1114" s="13">
        <f t="shared" si="11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7">
        <f t="shared" si="112"/>
        <v>5.0000000000000001E-3</v>
      </c>
      <c r="P1115" s="5">
        <f t="shared" si="113"/>
        <v>5</v>
      </c>
      <c r="Q1115" t="str">
        <f t="shared" si="114"/>
        <v>games</v>
      </c>
      <c r="R1115" s="6" t="str">
        <f t="shared" si="111"/>
        <v>video games</v>
      </c>
      <c r="S1115" s="13">
        <f t="shared" si="115"/>
        <v>41835.977083333331</v>
      </c>
      <c r="T1115" s="13">
        <f t="shared" si="11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7">
        <f t="shared" si="112"/>
        <v>1.6666666666666668E-3</v>
      </c>
      <c r="P1116" s="5">
        <f t="shared" si="113"/>
        <v>3.3333333333333335</v>
      </c>
      <c r="Q1116" t="str">
        <f t="shared" si="114"/>
        <v>games</v>
      </c>
      <c r="R1116" s="6" t="str">
        <f t="shared" si="111"/>
        <v>video games</v>
      </c>
      <c r="S1116" s="13">
        <f t="shared" si="115"/>
        <v>41526.345914351856</v>
      </c>
      <c r="T1116" s="13">
        <f t="shared" si="11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7">
        <f t="shared" si="112"/>
        <v>1.325E-3</v>
      </c>
      <c r="P1117" s="5">
        <f t="shared" si="113"/>
        <v>13.25</v>
      </c>
      <c r="Q1117" t="str">
        <f t="shared" si="114"/>
        <v>games</v>
      </c>
      <c r="R1117" s="6" t="str">
        <f t="shared" si="111"/>
        <v>video games</v>
      </c>
      <c r="S1117" s="13">
        <f t="shared" si="115"/>
        <v>42429.695543981477</v>
      </c>
      <c r="T1117" s="13">
        <f t="shared" si="11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7">
        <f t="shared" si="112"/>
        <v>3.5704000000000004E-4</v>
      </c>
      <c r="P1118" s="5">
        <f t="shared" si="113"/>
        <v>17.852</v>
      </c>
      <c r="Q1118" t="str">
        <f t="shared" si="114"/>
        <v>games</v>
      </c>
      <c r="R1118" s="6" t="str">
        <f t="shared" si="111"/>
        <v>video games</v>
      </c>
      <c r="S1118" s="13">
        <f t="shared" si="115"/>
        <v>41009.847314814811</v>
      </c>
      <c r="T1118" s="13">
        <f t="shared" si="11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7">
        <f t="shared" si="112"/>
        <v>8.3000000000000004E-2</v>
      </c>
      <c r="P1119" s="5">
        <f t="shared" si="113"/>
        <v>10.375</v>
      </c>
      <c r="Q1119" t="str">
        <f t="shared" si="114"/>
        <v>games</v>
      </c>
      <c r="R1119" s="6" t="str">
        <f t="shared" si="111"/>
        <v>video games</v>
      </c>
      <c r="S1119" s="13">
        <f t="shared" si="115"/>
        <v>42333.598530092597</v>
      </c>
      <c r="T1119" s="13">
        <f t="shared" si="11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7">
        <f t="shared" si="112"/>
        <v>2.4222222222222221E-2</v>
      </c>
      <c r="P1120" s="5">
        <f t="shared" si="113"/>
        <v>36.333333333333336</v>
      </c>
      <c r="Q1120" t="str">
        <f t="shared" si="114"/>
        <v>games</v>
      </c>
      <c r="R1120" s="6" t="str">
        <f t="shared" si="111"/>
        <v>video games</v>
      </c>
      <c r="S1120" s="13">
        <f t="shared" si="115"/>
        <v>41704.16642361111</v>
      </c>
      <c r="T1120" s="13">
        <f t="shared" si="11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7">
        <f t="shared" si="112"/>
        <v>2.3809523809523812E-3</v>
      </c>
      <c r="P1121" s="5">
        <f t="shared" si="113"/>
        <v>5</v>
      </c>
      <c r="Q1121" t="str">
        <f t="shared" si="114"/>
        <v>games</v>
      </c>
      <c r="R1121" s="6" t="str">
        <f t="shared" si="111"/>
        <v>video games</v>
      </c>
      <c r="S1121" s="13">
        <f t="shared" si="115"/>
        <v>41722.792407407411</v>
      </c>
      <c r="T1121" s="13">
        <f t="shared" si="11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7">
        <f t="shared" si="112"/>
        <v>0</v>
      </c>
      <c r="P1122" s="5" t="e">
        <f t="shared" si="113"/>
        <v>#DIV/0!</v>
      </c>
      <c r="Q1122" t="str">
        <f t="shared" si="114"/>
        <v>games</v>
      </c>
      <c r="R1122" s="6" t="str">
        <f t="shared" si="111"/>
        <v>video games</v>
      </c>
      <c r="S1122" s="13">
        <f t="shared" si="115"/>
        <v>40799.872685185182</v>
      </c>
      <c r="T1122" s="13">
        <f t="shared" si="11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7">
        <f t="shared" si="112"/>
        <v>1.16E-4</v>
      </c>
      <c r="P1123" s="5">
        <f t="shared" si="113"/>
        <v>5.8</v>
      </c>
      <c r="Q1123" t="str">
        <f t="shared" si="114"/>
        <v>games</v>
      </c>
      <c r="R1123" s="6" t="str">
        <f t="shared" si="111"/>
        <v>video games</v>
      </c>
      <c r="S1123" s="13">
        <f t="shared" si="115"/>
        <v>42412.934212962966</v>
      </c>
      <c r="T1123" s="13">
        <f t="shared" si="11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7">
        <f t="shared" si="112"/>
        <v>0</v>
      </c>
      <c r="P1124" s="5" t="e">
        <f t="shared" si="113"/>
        <v>#DIV/0!</v>
      </c>
      <c r="Q1124" t="str">
        <f t="shared" si="114"/>
        <v>games</v>
      </c>
      <c r="R1124" s="6" t="str">
        <f t="shared" si="111"/>
        <v>video games</v>
      </c>
      <c r="S1124" s="13">
        <f t="shared" si="115"/>
        <v>41410.703993055555</v>
      </c>
      <c r="T1124" s="13">
        <f t="shared" si="11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7">
        <f t="shared" si="112"/>
        <v>2.2000000000000001E-3</v>
      </c>
      <c r="P1125" s="5">
        <f t="shared" si="113"/>
        <v>3.6666666666666665</v>
      </c>
      <c r="Q1125" t="str">
        <f t="shared" si="114"/>
        <v>games</v>
      </c>
      <c r="R1125" s="6" t="str">
        <f t="shared" si="111"/>
        <v>video games</v>
      </c>
      <c r="S1125" s="13">
        <f t="shared" si="115"/>
        <v>41718.5237037037</v>
      </c>
      <c r="T1125" s="13">
        <f t="shared" si="11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7">
        <f t="shared" si="112"/>
        <v>4.7222222222222223E-3</v>
      </c>
      <c r="P1126" s="5">
        <f t="shared" si="113"/>
        <v>60.714285714285715</v>
      </c>
      <c r="Q1126" t="str">
        <f t="shared" si="114"/>
        <v>games</v>
      </c>
      <c r="R1126" s="6" t="str">
        <f>RIGHT(N1126,12)</f>
        <v>mobile games</v>
      </c>
      <c r="S1126" s="13">
        <f t="shared" si="115"/>
        <v>42094.667256944449</v>
      </c>
      <c r="T1126" s="13">
        <f t="shared" si="11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7">
        <f t="shared" si="112"/>
        <v>0</v>
      </c>
      <c r="P1127" s="5" t="e">
        <f t="shared" si="113"/>
        <v>#DIV/0!</v>
      </c>
      <c r="Q1127" t="str">
        <f t="shared" si="114"/>
        <v>games</v>
      </c>
      <c r="R1127" s="6" t="str">
        <f t="shared" ref="R1127:R1145" si="117">RIGHT(N1127,12)</f>
        <v>mobile games</v>
      </c>
      <c r="S1127" s="13">
        <f t="shared" si="115"/>
        <v>42212.624189814815</v>
      </c>
      <c r="T1127" s="13">
        <f t="shared" si="11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7">
        <f t="shared" si="112"/>
        <v>5.0000000000000001E-3</v>
      </c>
      <c r="P1128" s="5">
        <f t="shared" si="113"/>
        <v>5</v>
      </c>
      <c r="Q1128" t="str">
        <f t="shared" si="114"/>
        <v>games</v>
      </c>
      <c r="R1128" s="6" t="str">
        <f t="shared" si="117"/>
        <v>mobile games</v>
      </c>
      <c r="S1128" s="13">
        <f t="shared" si="115"/>
        <v>42535.327476851846</v>
      </c>
      <c r="T1128" s="13">
        <f t="shared" si="11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7">
        <f t="shared" si="112"/>
        <v>1.6714285714285713E-2</v>
      </c>
      <c r="P1129" s="5">
        <f t="shared" si="113"/>
        <v>25.434782608695652</v>
      </c>
      <c r="Q1129" t="str">
        <f t="shared" si="114"/>
        <v>games</v>
      </c>
      <c r="R1129" s="6" t="str">
        <f t="shared" si="117"/>
        <v>mobile games</v>
      </c>
      <c r="S1129" s="13">
        <f t="shared" si="115"/>
        <v>41926.854166666664</v>
      </c>
      <c r="T1129" s="13">
        <f t="shared" si="11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7">
        <f t="shared" si="112"/>
        <v>1E-3</v>
      </c>
      <c r="P1130" s="5">
        <f t="shared" si="113"/>
        <v>1</v>
      </c>
      <c r="Q1130" t="str">
        <f t="shared" si="114"/>
        <v>games</v>
      </c>
      <c r="R1130" s="6" t="str">
        <f t="shared" si="117"/>
        <v>mobile games</v>
      </c>
      <c r="S1130" s="13">
        <f t="shared" si="115"/>
        <v>41828.649502314816</v>
      </c>
      <c r="T1130" s="13">
        <f t="shared" si="11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7">
        <f t="shared" si="112"/>
        <v>1.0499999999999999E-3</v>
      </c>
      <c r="P1131" s="5">
        <f t="shared" si="113"/>
        <v>10.5</v>
      </c>
      <c r="Q1131" t="str">
        <f t="shared" si="114"/>
        <v>games</v>
      </c>
      <c r="R1131" s="6" t="str">
        <f t="shared" si="117"/>
        <v>mobile games</v>
      </c>
      <c r="S1131" s="13">
        <f t="shared" si="115"/>
        <v>42496.264965277776</v>
      </c>
      <c r="T1131" s="13">
        <f t="shared" si="11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7">
        <f t="shared" si="112"/>
        <v>2.2000000000000001E-3</v>
      </c>
      <c r="P1132" s="5">
        <f t="shared" si="113"/>
        <v>3.6666666666666665</v>
      </c>
      <c r="Q1132" t="str">
        <f t="shared" si="114"/>
        <v>games</v>
      </c>
      <c r="R1132" s="6" t="str">
        <f t="shared" si="117"/>
        <v>mobile games</v>
      </c>
      <c r="S1132" s="13">
        <f t="shared" si="115"/>
        <v>41908.996527777781</v>
      </c>
      <c r="T1132" s="13">
        <f t="shared" si="11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7">
        <f t="shared" si="112"/>
        <v>0</v>
      </c>
      <c r="P1133" s="5" t="e">
        <f t="shared" si="113"/>
        <v>#DIV/0!</v>
      </c>
      <c r="Q1133" t="str">
        <f t="shared" si="114"/>
        <v>games</v>
      </c>
      <c r="R1133" s="6" t="str">
        <f t="shared" si="117"/>
        <v>mobile games</v>
      </c>
      <c r="S1133" s="13">
        <f t="shared" si="115"/>
        <v>42332.908194444448</v>
      </c>
      <c r="T1133" s="13">
        <f t="shared" si="11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7">
        <f t="shared" si="112"/>
        <v>0.14380000000000001</v>
      </c>
      <c r="P1134" s="5">
        <f t="shared" si="113"/>
        <v>110.61538461538461</v>
      </c>
      <c r="Q1134" t="str">
        <f t="shared" si="114"/>
        <v>games</v>
      </c>
      <c r="R1134" s="6" t="str">
        <f t="shared" si="117"/>
        <v>mobile games</v>
      </c>
      <c r="S1134" s="13">
        <f t="shared" si="115"/>
        <v>42706.115405092598</v>
      </c>
      <c r="T1134" s="13">
        <f t="shared" si="11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7">
        <f t="shared" si="112"/>
        <v>6.6666666666666671E-3</v>
      </c>
      <c r="P1135" s="5">
        <f t="shared" si="113"/>
        <v>20</v>
      </c>
      <c r="Q1135" t="str">
        <f t="shared" si="114"/>
        <v>games</v>
      </c>
      <c r="R1135" s="6" t="str">
        <f t="shared" si="117"/>
        <v>mobile games</v>
      </c>
      <c r="S1135" s="13">
        <f t="shared" si="115"/>
        <v>41821.407187500001</v>
      </c>
      <c r="T1135" s="13">
        <f t="shared" si="11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7">
        <f t="shared" si="112"/>
        <v>4.0000000000000003E-5</v>
      </c>
      <c r="P1136" s="5">
        <f t="shared" si="113"/>
        <v>1</v>
      </c>
      <c r="Q1136" t="str">
        <f t="shared" si="114"/>
        <v>games</v>
      </c>
      <c r="R1136" s="6" t="str">
        <f t="shared" si="117"/>
        <v>mobile games</v>
      </c>
      <c r="S1136" s="13">
        <f t="shared" si="115"/>
        <v>41958.285046296296</v>
      </c>
      <c r="T1136" s="13">
        <f t="shared" si="11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7">
        <f t="shared" si="112"/>
        <v>0.05</v>
      </c>
      <c r="P1137" s="5">
        <f t="shared" si="113"/>
        <v>50</v>
      </c>
      <c r="Q1137" t="str">
        <f t="shared" si="114"/>
        <v>games</v>
      </c>
      <c r="R1137" s="6" t="str">
        <f t="shared" si="117"/>
        <v>mobile games</v>
      </c>
      <c r="S1137" s="13">
        <f t="shared" si="115"/>
        <v>42558.989513888882</v>
      </c>
      <c r="T1137" s="13">
        <f t="shared" si="11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7">
        <f t="shared" si="112"/>
        <v>6.4439140811455853E-2</v>
      </c>
      <c r="P1138" s="5">
        <f t="shared" si="113"/>
        <v>45</v>
      </c>
      <c r="Q1138" t="str">
        <f t="shared" si="114"/>
        <v>games</v>
      </c>
      <c r="R1138" s="6" t="str">
        <f t="shared" si="117"/>
        <v>mobile games</v>
      </c>
      <c r="S1138" s="13">
        <f t="shared" si="115"/>
        <v>42327.671631944439</v>
      </c>
      <c r="T1138" s="13">
        <f t="shared" si="11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7">
        <f t="shared" si="112"/>
        <v>0.39500000000000002</v>
      </c>
      <c r="P1139" s="5">
        <f t="shared" si="113"/>
        <v>253.2051282051282</v>
      </c>
      <c r="Q1139" t="str">
        <f t="shared" si="114"/>
        <v>games</v>
      </c>
      <c r="R1139" s="6" t="str">
        <f t="shared" si="117"/>
        <v>mobile games</v>
      </c>
      <c r="S1139" s="13">
        <f t="shared" si="115"/>
        <v>42453.819687499999</v>
      </c>
      <c r="T1139" s="13">
        <f t="shared" si="11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7">
        <f t="shared" si="112"/>
        <v>3.5714285714285713E-3</v>
      </c>
      <c r="P1140" s="5">
        <f t="shared" si="113"/>
        <v>31.25</v>
      </c>
      <c r="Q1140" t="str">
        <f t="shared" si="114"/>
        <v>games</v>
      </c>
      <c r="R1140" s="6" t="str">
        <f t="shared" si="117"/>
        <v>mobile games</v>
      </c>
      <c r="S1140" s="13">
        <f t="shared" si="115"/>
        <v>42736.9066087963</v>
      </c>
      <c r="T1140" s="13">
        <f t="shared" si="11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7">
        <f t="shared" si="112"/>
        <v>6.2500000000000001E-4</v>
      </c>
      <c r="P1141" s="5">
        <f t="shared" si="113"/>
        <v>5</v>
      </c>
      <c r="Q1141" t="str">
        <f t="shared" si="114"/>
        <v>games</v>
      </c>
      <c r="R1141" s="6" t="str">
        <f t="shared" si="117"/>
        <v>mobile games</v>
      </c>
      <c r="S1141" s="13">
        <f t="shared" si="115"/>
        <v>41975.347523148142</v>
      </c>
      <c r="T1141" s="13">
        <f t="shared" si="11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7">
        <f t="shared" si="112"/>
        <v>0</v>
      </c>
      <c r="P1142" s="5" t="e">
        <f t="shared" si="113"/>
        <v>#DIV/0!</v>
      </c>
      <c r="Q1142" t="str">
        <f t="shared" si="114"/>
        <v>games</v>
      </c>
      <c r="R1142" s="6" t="str">
        <f t="shared" si="117"/>
        <v>mobile games</v>
      </c>
      <c r="S1142" s="13">
        <f t="shared" si="115"/>
        <v>42192.462048611109</v>
      </c>
      <c r="T1142" s="13">
        <f t="shared" si="11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7">
        <f t="shared" si="112"/>
        <v>0</v>
      </c>
      <c r="P1143" s="5" t="e">
        <f t="shared" si="113"/>
        <v>#DIV/0!</v>
      </c>
      <c r="Q1143" t="str">
        <f t="shared" si="114"/>
        <v>games</v>
      </c>
      <c r="R1143" s="6" t="str">
        <f t="shared" si="117"/>
        <v>mobile games</v>
      </c>
      <c r="S1143" s="13">
        <f t="shared" si="115"/>
        <v>42164.699652777781</v>
      </c>
      <c r="T1143" s="13">
        <f t="shared" si="11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7">
        <f t="shared" si="112"/>
        <v>0</v>
      </c>
      <c r="P1144" s="5" t="e">
        <f t="shared" si="113"/>
        <v>#DIV/0!</v>
      </c>
      <c r="Q1144" t="str">
        <f t="shared" si="114"/>
        <v>games</v>
      </c>
      <c r="R1144" s="6" t="str">
        <f t="shared" si="117"/>
        <v>mobile games</v>
      </c>
      <c r="S1144" s="13">
        <f t="shared" si="115"/>
        <v>42022.006099537044</v>
      </c>
      <c r="T1144" s="13">
        <f t="shared" si="11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7">
        <f t="shared" si="112"/>
        <v>4.1333333333333335E-3</v>
      </c>
      <c r="P1145" s="5">
        <f t="shared" si="113"/>
        <v>23.25</v>
      </c>
      <c r="Q1145" t="str">
        <f t="shared" si="114"/>
        <v>games</v>
      </c>
      <c r="R1145" s="6" t="str">
        <f t="shared" si="117"/>
        <v>mobile games</v>
      </c>
      <c r="S1145" s="13">
        <f t="shared" si="115"/>
        <v>42325.19358796296</v>
      </c>
      <c r="T1145" s="13">
        <f t="shared" si="11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7">
        <f t="shared" si="112"/>
        <v>0</v>
      </c>
      <c r="P1146" s="5" t="e">
        <f t="shared" si="113"/>
        <v>#DIV/0!</v>
      </c>
      <c r="Q1146" t="str">
        <f t="shared" si="114"/>
        <v>food</v>
      </c>
      <c r="R1146" s="6" t="str">
        <f>RIGHT(N1146,11)</f>
        <v>food trucks</v>
      </c>
      <c r="S1146" s="13">
        <f t="shared" si="115"/>
        <v>42093.181944444441</v>
      </c>
      <c r="T1146" s="13">
        <f t="shared" si="11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7">
        <f t="shared" si="112"/>
        <v>1.25E-3</v>
      </c>
      <c r="P1147" s="5">
        <f t="shared" si="113"/>
        <v>100</v>
      </c>
      <c r="Q1147" t="str">
        <f t="shared" si="114"/>
        <v>food</v>
      </c>
      <c r="R1147" s="6" t="str">
        <f t="shared" ref="R1147:R1185" si="118">RIGHT(N1147,11)</f>
        <v>food trucks</v>
      </c>
      <c r="S1147" s="13">
        <f t="shared" si="115"/>
        <v>41854.747592592597</v>
      </c>
      <c r="T1147" s="13">
        <f t="shared" si="11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7">
        <f t="shared" si="112"/>
        <v>8.8333333333333333E-2</v>
      </c>
      <c r="P1148" s="5">
        <f t="shared" si="113"/>
        <v>44.166666666666664</v>
      </c>
      <c r="Q1148" t="str">
        <f t="shared" si="114"/>
        <v>food</v>
      </c>
      <c r="R1148" s="6" t="str">
        <f t="shared" si="118"/>
        <v>food trucks</v>
      </c>
      <c r="S1148" s="13">
        <f t="shared" si="115"/>
        <v>41723.9533912037</v>
      </c>
      <c r="T1148" s="13">
        <f t="shared" si="11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7">
        <f t="shared" si="112"/>
        <v>0</v>
      </c>
      <c r="P1149" s="5" t="e">
        <f t="shared" si="113"/>
        <v>#DIV/0!</v>
      </c>
      <c r="Q1149" t="str">
        <f t="shared" si="114"/>
        <v>food</v>
      </c>
      <c r="R1149" s="6" t="str">
        <f t="shared" si="118"/>
        <v>food trucks</v>
      </c>
      <c r="S1149" s="13">
        <f t="shared" si="115"/>
        <v>41871.972025462965</v>
      </c>
      <c r="T1149" s="13">
        <f t="shared" si="11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7">
        <f t="shared" si="112"/>
        <v>4.8666666666666667E-3</v>
      </c>
      <c r="P1150" s="5">
        <f t="shared" si="113"/>
        <v>24.333333333333332</v>
      </c>
      <c r="Q1150" t="str">
        <f t="shared" si="114"/>
        <v>food</v>
      </c>
      <c r="R1150" s="6" t="str">
        <f t="shared" si="118"/>
        <v>food trucks</v>
      </c>
      <c r="S1150" s="13">
        <f t="shared" si="115"/>
        <v>42675.171076388884</v>
      </c>
      <c r="T1150" s="13">
        <f t="shared" si="11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7">
        <f t="shared" si="112"/>
        <v>1.5E-3</v>
      </c>
      <c r="P1151" s="5">
        <f t="shared" si="113"/>
        <v>37.5</v>
      </c>
      <c r="Q1151" t="str">
        <f t="shared" si="114"/>
        <v>food</v>
      </c>
      <c r="R1151" s="6" t="str">
        <f t="shared" si="118"/>
        <v>food trucks</v>
      </c>
      <c r="S1151" s="13">
        <f t="shared" si="115"/>
        <v>42507.71025462963</v>
      </c>
      <c r="T1151" s="13">
        <f t="shared" si="11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7">
        <f t="shared" si="112"/>
        <v>0.1008</v>
      </c>
      <c r="P1152" s="5">
        <f t="shared" si="113"/>
        <v>42</v>
      </c>
      <c r="Q1152" t="str">
        <f t="shared" si="114"/>
        <v>food</v>
      </c>
      <c r="R1152" s="6" t="str">
        <f t="shared" si="118"/>
        <v>food trucks</v>
      </c>
      <c r="S1152" s="13">
        <f t="shared" si="115"/>
        <v>42317.954571759255</v>
      </c>
      <c r="T1152" s="13">
        <f t="shared" si="11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7">
        <f t="shared" si="112"/>
        <v>0</v>
      </c>
      <c r="P1153" s="5" t="e">
        <f t="shared" si="113"/>
        <v>#DIV/0!</v>
      </c>
      <c r="Q1153" t="str">
        <f t="shared" si="114"/>
        <v>food</v>
      </c>
      <c r="R1153" s="6" t="str">
        <f t="shared" si="118"/>
        <v>food trucks</v>
      </c>
      <c r="S1153" s="13">
        <f t="shared" si="115"/>
        <v>42224.102581018517</v>
      </c>
      <c r="T1153" s="13">
        <f t="shared" si="11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7">
        <f t="shared" si="112"/>
        <v>5.6937500000000002E-2</v>
      </c>
      <c r="P1154" s="5">
        <f t="shared" si="113"/>
        <v>60.733333333333334</v>
      </c>
      <c r="Q1154" t="str">
        <f t="shared" si="114"/>
        <v>food</v>
      </c>
      <c r="R1154" s="6" t="str">
        <f t="shared" si="118"/>
        <v>food trucks</v>
      </c>
      <c r="S1154" s="13">
        <f t="shared" si="115"/>
        <v>42109.709629629629</v>
      </c>
      <c r="T1154" s="13">
        <f t="shared" si="11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7">
        <f t="shared" ref="O1155:O1218" si="119">E1155/D1155</f>
        <v>6.2500000000000003E-3</v>
      </c>
      <c r="P1155" s="5">
        <f t="shared" ref="P1155:P1218" si="120">AVERAGE(E1155/L1155)</f>
        <v>50</v>
      </c>
      <c r="Q1155" t="str">
        <f t="shared" ref="Q1155:Q1218" si="121">LEFT(N1155, SEARCH("/",N1155,1)-1)</f>
        <v>food</v>
      </c>
      <c r="R1155" s="6" t="str">
        <f t="shared" si="118"/>
        <v>food trucks</v>
      </c>
      <c r="S1155" s="13">
        <f t="shared" ref="S1155:S1218" si="122">(((J1155/60)/60)/24)+DATE(1970,1,1)</f>
        <v>42143.714178240742</v>
      </c>
      <c r="T1155" s="13">
        <f t="shared" ref="T1155:T1218" si="12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7">
        <f t="shared" si="119"/>
        <v>6.5000000000000002E-2</v>
      </c>
      <c r="P1156" s="5">
        <f t="shared" si="120"/>
        <v>108.33333333333333</v>
      </c>
      <c r="Q1156" t="str">
        <f t="shared" si="121"/>
        <v>food</v>
      </c>
      <c r="R1156" s="6" t="str">
        <f t="shared" si="118"/>
        <v>food trucks</v>
      </c>
      <c r="S1156" s="13">
        <f t="shared" si="122"/>
        <v>42223.108865740738</v>
      </c>
      <c r="T1156" s="13">
        <f t="shared" si="12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7">
        <f t="shared" si="119"/>
        <v>7.5199999999999998E-3</v>
      </c>
      <c r="P1157" s="5">
        <f t="shared" si="120"/>
        <v>23.5</v>
      </c>
      <c r="Q1157" t="str">
        <f t="shared" si="121"/>
        <v>food</v>
      </c>
      <c r="R1157" s="6" t="str">
        <f t="shared" si="118"/>
        <v>food trucks</v>
      </c>
      <c r="S1157" s="13">
        <f t="shared" si="122"/>
        <v>41835.763981481483</v>
      </c>
      <c r="T1157" s="13">
        <f t="shared" si="12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7">
        <f t="shared" si="119"/>
        <v>0</v>
      </c>
      <c r="P1158" s="5" t="e">
        <f t="shared" si="120"/>
        <v>#DIV/0!</v>
      </c>
      <c r="Q1158" t="str">
        <f t="shared" si="121"/>
        <v>food</v>
      </c>
      <c r="R1158" s="6" t="str">
        <f t="shared" si="118"/>
        <v>food trucks</v>
      </c>
      <c r="S1158" s="13">
        <f t="shared" si="122"/>
        <v>42029.07131944444</v>
      </c>
      <c r="T1158" s="13">
        <f t="shared" si="12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7">
        <f t="shared" si="119"/>
        <v>1.5100000000000001E-2</v>
      </c>
      <c r="P1159" s="5">
        <f t="shared" si="120"/>
        <v>50.333333333333336</v>
      </c>
      <c r="Q1159" t="str">
        <f t="shared" si="121"/>
        <v>food</v>
      </c>
      <c r="R1159" s="6" t="str">
        <f t="shared" si="118"/>
        <v>food trucks</v>
      </c>
      <c r="S1159" s="13">
        <f t="shared" si="122"/>
        <v>41918.628240740742</v>
      </c>
      <c r="T1159" s="13">
        <f t="shared" si="12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7">
        <f t="shared" si="119"/>
        <v>4.6666666666666671E-3</v>
      </c>
      <c r="P1160" s="5">
        <f t="shared" si="120"/>
        <v>11.666666666666666</v>
      </c>
      <c r="Q1160" t="str">
        <f t="shared" si="121"/>
        <v>food</v>
      </c>
      <c r="R1160" s="6" t="str">
        <f t="shared" si="118"/>
        <v>food trucks</v>
      </c>
      <c r="S1160" s="13">
        <f t="shared" si="122"/>
        <v>41952.09175925926</v>
      </c>
      <c r="T1160" s="13">
        <f t="shared" si="12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7">
        <f t="shared" si="119"/>
        <v>0</v>
      </c>
      <c r="P1161" s="5" t="e">
        <f t="shared" si="120"/>
        <v>#DIV/0!</v>
      </c>
      <c r="Q1161" t="str">
        <f t="shared" si="121"/>
        <v>food</v>
      </c>
      <c r="R1161" s="6" t="str">
        <f t="shared" si="118"/>
        <v>food trucks</v>
      </c>
      <c r="S1161" s="13">
        <f t="shared" si="122"/>
        <v>42154.726446759261</v>
      </c>
      <c r="T1161" s="13">
        <f t="shared" si="12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7">
        <f t="shared" si="119"/>
        <v>3.85E-2</v>
      </c>
      <c r="P1162" s="5">
        <f t="shared" si="120"/>
        <v>60.789473684210527</v>
      </c>
      <c r="Q1162" t="str">
        <f t="shared" si="121"/>
        <v>food</v>
      </c>
      <c r="R1162" s="6" t="str">
        <f t="shared" si="118"/>
        <v>food trucks</v>
      </c>
      <c r="S1162" s="13">
        <f t="shared" si="122"/>
        <v>42061.154930555553</v>
      </c>
      <c r="T1162" s="13">
        <f t="shared" si="12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7">
        <f t="shared" si="119"/>
        <v>0</v>
      </c>
      <c r="P1163" s="5" t="e">
        <f t="shared" si="120"/>
        <v>#DIV/0!</v>
      </c>
      <c r="Q1163" t="str">
        <f t="shared" si="121"/>
        <v>food</v>
      </c>
      <c r="R1163" s="6" t="str">
        <f t="shared" si="118"/>
        <v>food trucks</v>
      </c>
      <c r="S1163" s="13">
        <f t="shared" si="122"/>
        <v>42122.629502314812</v>
      </c>
      <c r="T1163" s="13">
        <f t="shared" si="12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7">
        <f t="shared" si="119"/>
        <v>5.8333333333333338E-4</v>
      </c>
      <c r="P1164" s="5">
        <f t="shared" si="120"/>
        <v>17.5</v>
      </c>
      <c r="Q1164" t="str">
        <f t="shared" si="121"/>
        <v>food</v>
      </c>
      <c r="R1164" s="6" t="str">
        <f t="shared" si="118"/>
        <v>food trucks</v>
      </c>
      <c r="S1164" s="13">
        <f t="shared" si="122"/>
        <v>41876.683611111112</v>
      </c>
      <c r="T1164" s="13">
        <f t="shared" si="12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7">
        <f t="shared" si="119"/>
        <v>0</v>
      </c>
      <c r="P1165" s="5" t="e">
        <f t="shared" si="120"/>
        <v>#DIV/0!</v>
      </c>
      <c r="Q1165" t="str">
        <f t="shared" si="121"/>
        <v>food</v>
      </c>
      <c r="R1165" s="6" t="str">
        <f t="shared" si="118"/>
        <v>food trucks</v>
      </c>
      <c r="S1165" s="13">
        <f t="shared" si="122"/>
        <v>41830.723611111112</v>
      </c>
      <c r="T1165" s="13">
        <f t="shared" si="12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7">
        <f t="shared" si="119"/>
        <v>0</v>
      </c>
      <c r="P1166" s="5" t="e">
        <f t="shared" si="120"/>
        <v>#DIV/0!</v>
      </c>
      <c r="Q1166" t="str">
        <f t="shared" si="121"/>
        <v>food</v>
      </c>
      <c r="R1166" s="6" t="str">
        <f t="shared" si="118"/>
        <v>food trucks</v>
      </c>
      <c r="S1166" s="13">
        <f t="shared" si="122"/>
        <v>42509.724328703705</v>
      </c>
      <c r="T1166" s="13">
        <f t="shared" si="12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7">
        <f t="shared" si="119"/>
        <v>0.20705000000000001</v>
      </c>
      <c r="P1167" s="5">
        <f t="shared" si="120"/>
        <v>82.82</v>
      </c>
      <c r="Q1167" t="str">
        <f t="shared" si="121"/>
        <v>food</v>
      </c>
      <c r="R1167" s="6" t="str">
        <f t="shared" si="118"/>
        <v>food trucks</v>
      </c>
      <c r="S1167" s="13">
        <f t="shared" si="122"/>
        <v>41792.214467592588</v>
      </c>
      <c r="T1167" s="13">
        <f t="shared" si="12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7">
        <f t="shared" si="119"/>
        <v>0.19139999999999999</v>
      </c>
      <c r="P1168" s="5">
        <f t="shared" si="120"/>
        <v>358.875</v>
      </c>
      <c r="Q1168" t="str">
        <f t="shared" si="121"/>
        <v>food</v>
      </c>
      <c r="R1168" s="6" t="str">
        <f t="shared" si="118"/>
        <v>food trucks</v>
      </c>
      <c r="S1168" s="13">
        <f t="shared" si="122"/>
        <v>42150.485439814816</v>
      </c>
      <c r="T1168" s="13">
        <f t="shared" si="12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7">
        <f t="shared" si="119"/>
        <v>1.6316666666666667E-2</v>
      </c>
      <c r="P1169" s="5">
        <f t="shared" si="120"/>
        <v>61.1875</v>
      </c>
      <c r="Q1169" t="str">
        <f t="shared" si="121"/>
        <v>food</v>
      </c>
      <c r="R1169" s="6" t="str">
        <f t="shared" si="118"/>
        <v>food trucks</v>
      </c>
      <c r="S1169" s="13">
        <f t="shared" si="122"/>
        <v>41863.734895833331</v>
      </c>
      <c r="T1169" s="13">
        <f t="shared" si="12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7">
        <f t="shared" si="119"/>
        <v>5.6666666666666664E-2</v>
      </c>
      <c r="P1170" s="5">
        <f t="shared" si="120"/>
        <v>340</v>
      </c>
      <c r="Q1170" t="str">
        <f t="shared" si="121"/>
        <v>food</v>
      </c>
      <c r="R1170" s="6" t="str">
        <f t="shared" si="118"/>
        <v>food trucks</v>
      </c>
      <c r="S1170" s="13">
        <f t="shared" si="122"/>
        <v>42605.053993055553</v>
      </c>
      <c r="T1170" s="13">
        <f t="shared" si="12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7">
        <f t="shared" si="119"/>
        <v>1.6999999999999999E-3</v>
      </c>
      <c r="P1171" s="5">
        <f t="shared" si="120"/>
        <v>5.666666666666667</v>
      </c>
      <c r="Q1171" t="str">
        <f t="shared" si="121"/>
        <v>food</v>
      </c>
      <c r="R1171" s="6" t="str">
        <f t="shared" si="118"/>
        <v>food trucks</v>
      </c>
      <c r="S1171" s="13">
        <f t="shared" si="122"/>
        <v>42027.353738425925</v>
      </c>
      <c r="T1171" s="13">
        <f t="shared" si="12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7">
        <f t="shared" si="119"/>
        <v>4.0000000000000001E-3</v>
      </c>
      <c r="P1172" s="5">
        <f t="shared" si="120"/>
        <v>50</v>
      </c>
      <c r="Q1172" t="str">
        <f t="shared" si="121"/>
        <v>food</v>
      </c>
      <c r="R1172" s="6" t="str">
        <f t="shared" si="118"/>
        <v>food trucks</v>
      </c>
      <c r="S1172" s="13">
        <f t="shared" si="122"/>
        <v>42124.893182870372</v>
      </c>
      <c r="T1172" s="13">
        <f t="shared" si="12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7">
        <f t="shared" si="119"/>
        <v>1E-3</v>
      </c>
      <c r="P1173" s="5">
        <f t="shared" si="120"/>
        <v>25</v>
      </c>
      <c r="Q1173" t="str">
        <f t="shared" si="121"/>
        <v>food</v>
      </c>
      <c r="R1173" s="6" t="str">
        <f t="shared" si="118"/>
        <v>food trucks</v>
      </c>
      <c r="S1173" s="13">
        <f t="shared" si="122"/>
        <v>41938.804710648146</v>
      </c>
      <c r="T1173" s="13">
        <f t="shared" si="12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7">
        <f t="shared" si="119"/>
        <v>0</v>
      </c>
      <c r="P1174" s="5" t="e">
        <f t="shared" si="120"/>
        <v>#DIV/0!</v>
      </c>
      <c r="Q1174" t="str">
        <f t="shared" si="121"/>
        <v>food</v>
      </c>
      <c r="R1174" s="6" t="str">
        <f t="shared" si="118"/>
        <v>food trucks</v>
      </c>
      <c r="S1174" s="13">
        <f t="shared" si="122"/>
        <v>41841.682314814818</v>
      </c>
      <c r="T1174" s="13">
        <f t="shared" si="12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7">
        <f t="shared" si="119"/>
        <v>2.4000000000000001E-4</v>
      </c>
      <c r="P1175" s="5">
        <f t="shared" si="120"/>
        <v>30</v>
      </c>
      <c r="Q1175" t="str">
        <f t="shared" si="121"/>
        <v>food</v>
      </c>
      <c r="R1175" s="6" t="str">
        <f t="shared" si="118"/>
        <v>food trucks</v>
      </c>
      <c r="S1175" s="13">
        <f t="shared" si="122"/>
        <v>42184.185844907406</v>
      </c>
      <c r="T1175" s="13">
        <f t="shared" si="12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7">
        <f t="shared" si="119"/>
        <v>5.906666666666667E-2</v>
      </c>
      <c r="P1176" s="5">
        <f t="shared" si="120"/>
        <v>46.631578947368418</v>
      </c>
      <c r="Q1176" t="str">
        <f t="shared" si="121"/>
        <v>food</v>
      </c>
      <c r="R1176" s="6" t="str">
        <f t="shared" si="118"/>
        <v>food trucks</v>
      </c>
      <c r="S1176" s="13">
        <f t="shared" si="122"/>
        <v>42468.84174768519</v>
      </c>
      <c r="T1176" s="13">
        <f t="shared" si="12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7">
        <f t="shared" si="119"/>
        <v>2.9250000000000002E-2</v>
      </c>
      <c r="P1177" s="5">
        <f t="shared" si="120"/>
        <v>65</v>
      </c>
      <c r="Q1177" t="str">
        <f t="shared" si="121"/>
        <v>food</v>
      </c>
      <c r="R1177" s="6" t="str">
        <f t="shared" si="118"/>
        <v>food trucks</v>
      </c>
      <c r="S1177" s="13">
        <f t="shared" si="122"/>
        <v>42170.728460648148</v>
      </c>
      <c r="T1177" s="13">
        <f t="shared" si="12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7">
        <f t="shared" si="119"/>
        <v>5.7142857142857142E-5</v>
      </c>
      <c r="P1178" s="5">
        <f t="shared" si="120"/>
        <v>10</v>
      </c>
      <c r="Q1178" t="str">
        <f t="shared" si="121"/>
        <v>food</v>
      </c>
      <c r="R1178" s="6" t="str">
        <f t="shared" si="118"/>
        <v>food trucks</v>
      </c>
      <c r="S1178" s="13">
        <f t="shared" si="122"/>
        <v>42746.019652777773</v>
      </c>
      <c r="T1178" s="13">
        <f t="shared" si="12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7">
        <f t="shared" si="119"/>
        <v>0</v>
      </c>
      <c r="P1179" s="5" t="e">
        <f t="shared" si="120"/>
        <v>#DIV/0!</v>
      </c>
      <c r="Q1179" t="str">
        <f t="shared" si="121"/>
        <v>food</v>
      </c>
      <c r="R1179" s="6" t="str">
        <f t="shared" si="118"/>
        <v>food trucks</v>
      </c>
      <c r="S1179" s="13">
        <f t="shared" si="122"/>
        <v>41897.660833333335</v>
      </c>
      <c r="T1179" s="13">
        <f t="shared" si="12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7">
        <f t="shared" si="119"/>
        <v>6.666666666666667E-5</v>
      </c>
      <c r="P1180" s="5">
        <f t="shared" si="120"/>
        <v>5</v>
      </c>
      <c r="Q1180" t="str">
        <f t="shared" si="121"/>
        <v>food</v>
      </c>
      <c r="R1180" s="6" t="str">
        <f t="shared" si="118"/>
        <v>food trucks</v>
      </c>
      <c r="S1180" s="13">
        <f t="shared" si="122"/>
        <v>41837.905694444446</v>
      </c>
      <c r="T1180" s="13">
        <f t="shared" si="12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7">
        <f t="shared" si="119"/>
        <v>5.3333333333333337E-2</v>
      </c>
      <c r="P1181" s="5">
        <f t="shared" si="120"/>
        <v>640</v>
      </c>
      <c r="Q1181" t="str">
        <f t="shared" si="121"/>
        <v>food</v>
      </c>
      <c r="R1181" s="6" t="str">
        <f t="shared" si="118"/>
        <v>food trucks</v>
      </c>
      <c r="S1181" s="13">
        <f t="shared" si="122"/>
        <v>42275.720219907409</v>
      </c>
      <c r="T1181" s="13">
        <f t="shared" si="12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7">
        <f t="shared" si="119"/>
        <v>0.11749999999999999</v>
      </c>
      <c r="P1182" s="5">
        <f t="shared" si="120"/>
        <v>69.117647058823536</v>
      </c>
      <c r="Q1182" t="str">
        <f t="shared" si="121"/>
        <v>food</v>
      </c>
      <c r="R1182" s="6" t="str">
        <f t="shared" si="118"/>
        <v>food trucks</v>
      </c>
      <c r="S1182" s="13">
        <f t="shared" si="122"/>
        <v>41781.806875000002</v>
      </c>
      <c r="T1182" s="13">
        <f t="shared" si="12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7">
        <f t="shared" si="119"/>
        <v>8.0000000000000007E-5</v>
      </c>
      <c r="P1183" s="5">
        <f t="shared" si="120"/>
        <v>1.3333333333333333</v>
      </c>
      <c r="Q1183" t="str">
        <f t="shared" si="121"/>
        <v>food</v>
      </c>
      <c r="R1183" s="6" t="str">
        <f t="shared" si="118"/>
        <v>food trucks</v>
      </c>
      <c r="S1183" s="13">
        <f t="shared" si="122"/>
        <v>42034.339363425926</v>
      </c>
      <c r="T1183" s="13">
        <f t="shared" si="12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7">
        <f t="shared" si="119"/>
        <v>4.2000000000000003E-2</v>
      </c>
      <c r="P1184" s="5">
        <f t="shared" si="120"/>
        <v>10.5</v>
      </c>
      <c r="Q1184" t="str">
        <f t="shared" si="121"/>
        <v>food</v>
      </c>
      <c r="R1184" s="6" t="str">
        <f t="shared" si="118"/>
        <v>food trucks</v>
      </c>
      <c r="S1184" s="13">
        <f t="shared" si="122"/>
        <v>42728.827407407407</v>
      </c>
      <c r="T1184" s="13">
        <f t="shared" si="12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7">
        <f t="shared" si="119"/>
        <v>0.04</v>
      </c>
      <c r="P1185" s="5">
        <f t="shared" si="120"/>
        <v>33.333333333333336</v>
      </c>
      <c r="Q1185" t="str">
        <f t="shared" si="121"/>
        <v>food</v>
      </c>
      <c r="R1185" s="6" t="str">
        <f t="shared" si="118"/>
        <v>food trucks</v>
      </c>
      <c r="S1185" s="13">
        <f t="shared" si="122"/>
        <v>42656.86137731481</v>
      </c>
      <c r="T1185" s="13">
        <f t="shared" si="12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7">
        <f t="shared" si="119"/>
        <v>1.0493636363636363</v>
      </c>
      <c r="P1186" s="5">
        <f t="shared" si="120"/>
        <v>61.562666666666665</v>
      </c>
      <c r="Q1186" t="str">
        <f t="shared" si="121"/>
        <v>photography</v>
      </c>
      <c r="R1186" s="6" t="str">
        <f>RIGHT(N1186,10)</f>
        <v>photobooks</v>
      </c>
      <c r="S1186" s="13">
        <f t="shared" si="122"/>
        <v>42741.599664351852</v>
      </c>
      <c r="T1186" s="13">
        <f t="shared" si="12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7">
        <f t="shared" si="119"/>
        <v>1.0544</v>
      </c>
      <c r="P1187" s="5">
        <f t="shared" si="120"/>
        <v>118.73873873873873</v>
      </c>
      <c r="Q1187" t="str">
        <f t="shared" si="121"/>
        <v>photography</v>
      </c>
      <c r="R1187" s="6" t="str">
        <f t="shared" ref="R1187:R1225" si="124">RIGHT(N1187,10)</f>
        <v>photobooks</v>
      </c>
      <c r="S1187" s="13">
        <f t="shared" si="122"/>
        <v>42130.865150462967</v>
      </c>
      <c r="T1187" s="13">
        <f t="shared" si="12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7">
        <f t="shared" si="119"/>
        <v>1.0673333333333332</v>
      </c>
      <c r="P1188" s="5">
        <f t="shared" si="120"/>
        <v>65.081300813008127</v>
      </c>
      <c r="Q1188" t="str">
        <f t="shared" si="121"/>
        <v>photography</v>
      </c>
      <c r="R1188" s="6" t="str">
        <f t="shared" si="124"/>
        <v>photobooks</v>
      </c>
      <c r="S1188" s="13">
        <f t="shared" si="122"/>
        <v>42123.86336805555</v>
      </c>
      <c r="T1188" s="13">
        <f t="shared" si="12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7">
        <f t="shared" si="119"/>
        <v>1.0412571428571429</v>
      </c>
      <c r="P1189" s="5">
        <f t="shared" si="120"/>
        <v>130.15714285714284</v>
      </c>
      <c r="Q1189" t="str">
        <f t="shared" si="121"/>
        <v>photography</v>
      </c>
      <c r="R1189" s="6" t="str">
        <f t="shared" si="124"/>
        <v>photobooks</v>
      </c>
      <c r="S1189" s="13">
        <f t="shared" si="122"/>
        <v>42109.894942129627</v>
      </c>
      <c r="T1189" s="13">
        <f t="shared" si="12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7">
        <f t="shared" si="119"/>
        <v>1.6054999999999999</v>
      </c>
      <c r="P1190" s="5">
        <f t="shared" si="120"/>
        <v>37.776470588235291</v>
      </c>
      <c r="Q1190" t="str">
        <f t="shared" si="121"/>
        <v>photography</v>
      </c>
      <c r="R1190" s="6" t="str">
        <f t="shared" si="124"/>
        <v>photobooks</v>
      </c>
      <c r="S1190" s="13">
        <f t="shared" si="122"/>
        <v>42711.700694444444</v>
      </c>
      <c r="T1190" s="13">
        <f t="shared" si="12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7">
        <f t="shared" si="119"/>
        <v>1.0777777777777777</v>
      </c>
      <c r="P1191" s="5">
        <f t="shared" si="120"/>
        <v>112.79069767441861</v>
      </c>
      <c r="Q1191" t="str">
        <f t="shared" si="121"/>
        <v>photography</v>
      </c>
      <c r="R1191" s="6" t="str">
        <f t="shared" si="124"/>
        <v>photobooks</v>
      </c>
      <c r="S1191" s="13">
        <f t="shared" si="122"/>
        <v>42529.979108796295</v>
      </c>
      <c r="T1191" s="13">
        <f t="shared" si="12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7">
        <f t="shared" si="119"/>
        <v>1.35</v>
      </c>
      <c r="P1192" s="5">
        <f t="shared" si="120"/>
        <v>51.92307692307692</v>
      </c>
      <c r="Q1192" t="str">
        <f t="shared" si="121"/>
        <v>photography</v>
      </c>
      <c r="R1192" s="6" t="str">
        <f t="shared" si="124"/>
        <v>photobooks</v>
      </c>
      <c r="S1192" s="13">
        <f t="shared" si="122"/>
        <v>41852.665798611109</v>
      </c>
      <c r="T1192" s="13">
        <f t="shared" si="12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7">
        <f t="shared" si="119"/>
        <v>1.0907407407407408</v>
      </c>
      <c r="P1193" s="5">
        <f t="shared" si="120"/>
        <v>89.242424242424249</v>
      </c>
      <c r="Q1193" t="str">
        <f t="shared" si="121"/>
        <v>photography</v>
      </c>
      <c r="R1193" s="6" t="str">
        <f t="shared" si="124"/>
        <v>photobooks</v>
      </c>
      <c r="S1193" s="13">
        <f t="shared" si="122"/>
        <v>42419.603703703702</v>
      </c>
      <c r="T1193" s="13">
        <f t="shared" si="12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7">
        <f t="shared" si="119"/>
        <v>2.9</v>
      </c>
      <c r="P1194" s="5">
        <f t="shared" si="120"/>
        <v>19.333333333333332</v>
      </c>
      <c r="Q1194" t="str">
        <f t="shared" si="121"/>
        <v>photography</v>
      </c>
      <c r="R1194" s="6" t="str">
        <f t="shared" si="124"/>
        <v>photobooks</v>
      </c>
      <c r="S1194" s="13">
        <f t="shared" si="122"/>
        <v>42747.506689814814</v>
      </c>
      <c r="T1194" s="13">
        <f t="shared" si="12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7">
        <f t="shared" si="119"/>
        <v>1.0395714285714286</v>
      </c>
      <c r="P1195" s="5">
        <f t="shared" si="120"/>
        <v>79.967032967032964</v>
      </c>
      <c r="Q1195" t="str">
        <f t="shared" si="121"/>
        <v>photography</v>
      </c>
      <c r="R1195" s="6" t="str">
        <f t="shared" si="124"/>
        <v>photobooks</v>
      </c>
      <c r="S1195" s="13">
        <f t="shared" si="122"/>
        <v>42409.776076388895</v>
      </c>
      <c r="T1195" s="13">
        <f t="shared" si="12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7">
        <f t="shared" si="119"/>
        <v>3.2223999999999999</v>
      </c>
      <c r="P1196" s="5">
        <f t="shared" si="120"/>
        <v>56.414565826330531</v>
      </c>
      <c r="Q1196" t="str">
        <f t="shared" si="121"/>
        <v>photography</v>
      </c>
      <c r="R1196" s="6" t="str">
        <f t="shared" si="124"/>
        <v>photobooks</v>
      </c>
      <c r="S1196" s="13">
        <f t="shared" si="122"/>
        <v>42072.488182870366</v>
      </c>
      <c r="T1196" s="13">
        <f t="shared" si="12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7">
        <f t="shared" si="119"/>
        <v>1.35</v>
      </c>
      <c r="P1197" s="5">
        <f t="shared" si="120"/>
        <v>79.411764705882348</v>
      </c>
      <c r="Q1197" t="str">
        <f t="shared" si="121"/>
        <v>photography</v>
      </c>
      <c r="R1197" s="6" t="str">
        <f t="shared" si="124"/>
        <v>photobooks</v>
      </c>
      <c r="S1197" s="13">
        <f t="shared" si="122"/>
        <v>42298.34783564815</v>
      </c>
      <c r="T1197" s="13">
        <f t="shared" si="12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7">
        <f t="shared" si="119"/>
        <v>2.6991034482758622</v>
      </c>
      <c r="P1198" s="5">
        <f t="shared" si="120"/>
        <v>76.439453125</v>
      </c>
      <c r="Q1198" t="str">
        <f t="shared" si="121"/>
        <v>photography</v>
      </c>
      <c r="R1198" s="6" t="str">
        <f t="shared" si="124"/>
        <v>photobooks</v>
      </c>
      <c r="S1198" s="13">
        <f t="shared" si="122"/>
        <v>42326.818738425922</v>
      </c>
      <c r="T1198" s="13">
        <f t="shared" si="12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7">
        <f t="shared" si="119"/>
        <v>2.5329333333333333</v>
      </c>
      <c r="P1199" s="5">
        <f t="shared" si="120"/>
        <v>121</v>
      </c>
      <c r="Q1199" t="str">
        <f t="shared" si="121"/>
        <v>photography</v>
      </c>
      <c r="R1199" s="6" t="str">
        <f t="shared" si="124"/>
        <v>photobooks</v>
      </c>
      <c r="S1199" s="13">
        <f t="shared" si="122"/>
        <v>42503.66474537037</v>
      </c>
      <c r="T1199" s="13">
        <f t="shared" si="12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7">
        <f t="shared" si="119"/>
        <v>2.6059999999999999</v>
      </c>
      <c r="P1200" s="5">
        <f t="shared" si="120"/>
        <v>54.616766467065865</v>
      </c>
      <c r="Q1200" t="str">
        <f t="shared" si="121"/>
        <v>photography</v>
      </c>
      <c r="R1200" s="6" t="str">
        <f t="shared" si="124"/>
        <v>photobooks</v>
      </c>
      <c r="S1200" s="13">
        <f t="shared" si="122"/>
        <v>42333.619050925925</v>
      </c>
      <c r="T1200" s="13">
        <f t="shared" si="12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7">
        <f t="shared" si="119"/>
        <v>1.0131677953348381</v>
      </c>
      <c r="P1201" s="5">
        <f t="shared" si="120"/>
        <v>299.22222222222223</v>
      </c>
      <c r="Q1201" t="str">
        <f t="shared" si="121"/>
        <v>photography</v>
      </c>
      <c r="R1201" s="6" t="str">
        <f t="shared" si="124"/>
        <v>photobooks</v>
      </c>
      <c r="S1201" s="13">
        <f t="shared" si="122"/>
        <v>42161.770833333328</v>
      </c>
      <c r="T1201" s="13">
        <f t="shared" si="12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7">
        <f t="shared" si="119"/>
        <v>1.2560416666666667</v>
      </c>
      <c r="P1202" s="5">
        <f t="shared" si="120"/>
        <v>58.533980582524272</v>
      </c>
      <c r="Q1202" t="str">
        <f t="shared" si="121"/>
        <v>photography</v>
      </c>
      <c r="R1202" s="6" t="str">
        <f t="shared" si="124"/>
        <v>photobooks</v>
      </c>
      <c r="S1202" s="13">
        <f t="shared" si="122"/>
        <v>42089.477500000001</v>
      </c>
      <c r="T1202" s="13">
        <f t="shared" si="12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7">
        <f t="shared" si="119"/>
        <v>1.0243783333333334</v>
      </c>
      <c r="P1203" s="5">
        <f t="shared" si="120"/>
        <v>55.371801801801809</v>
      </c>
      <c r="Q1203" t="str">
        <f t="shared" si="121"/>
        <v>photography</v>
      </c>
      <c r="R1203" s="6" t="str">
        <f t="shared" si="124"/>
        <v>photobooks</v>
      </c>
      <c r="S1203" s="13">
        <f t="shared" si="122"/>
        <v>42536.60701388889</v>
      </c>
      <c r="T1203" s="13">
        <f t="shared" si="12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7">
        <f t="shared" si="119"/>
        <v>1.99244</v>
      </c>
      <c r="P1204" s="5">
        <f t="shared" si="120"/>
        <v>183.80442804428046</v>
      </c>
      <c r="Q1204" t="str">
        <f t="shared" si="121"/>
        <v>photography</v>
      </c>
      <c r="R1204" s="6" t="str">
        <f t="shared" si="124"/>
        <v>photobooks</v>
      </c>
      <c r="S1204" s="13">
        <f t="shared" si="122"/>
        <v>42152.288819444439</v>
      </c>
      <c r="T1204" s="13">
        <f t="shared" si="12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7">
        <f t="shared" si="119"/>
        <v>1.0245398773006136</v>
      </c>
      <c r="P1205" s="5">
        <f t="shared" si="120"/>
        <v>165.34653465346534</v>
      </c>
      <c r="Q1205" t="str">
        <f t="shared" si="121"/>
        <v>photography</v>
      </c>
      <c r="R1205" s="6" t="str">
        <f t="shared" si="124"/>
        <v>photobooks</v>
      </c>
      <c r="S1205" s="13">
        <f t="shared" si="122"/>
        <v>42125.614895833336</v>
      </c>
      <c r="T1205" s="13">
        <f t="shared" si="12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7">
        <f t="shared" si="119"/>
        <v>1.0294615384615384</v>
      </c>
      <c r="P1206" s="5">
        <f t="shared" si="120"/>
        <v>234.78947368421052</v>
      </c>
      <c r="Q1206" t="str">
        <f t="shared" si="121"/>
        <v>photography</v>
      </c>
      <c r="R1206" s="6" t="str">
        <f t="shared" si="124"/>
        <v>photobooks</v>
      </c>
      <c r="S1206" s="13">
        <f t="shared" si="122"/>
        <v>42297.748067129629</v>
      </c>
      <c r="T1206" s="13">
        <f t="shared" si="12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7">
        <f t="shared" si="119"/>
        <v>1.0086153846153847</v>
      </c>
      <c r="P1207" s="5">
        <f t="shared" si="120"/>
        <v>211.48387096774192</v>
      </c>
      <c r="Q1207" t="str">
        <f t="shared" si="121"/>
        <v>photography</v>
      </c>
      <c r="R1207" s="6" t="str">
        <f t="shared" si="124"/>
        <v>photobooks</v>
      </c>
      <c r="S1207" s="13">
        <f t="shared" si="122"/>
        <v>42138.506377314814</v>
      </c>
      <c r="T1207" s="13">
        <f t="shared" si="12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7">
        <f t="shared" si="119"/>
        <v>1.1499999999999999</v>
      </c>
      <c r="P1208" s="5">
        <f t="shared" si="120"/>
        <v>32.34375</v>
      </c>
      <c r="Q1208" t="str">
        <f t="shared" si="121"/>
        <v>photography</v>
      </c>
      <c r="R1208" s="6" t="str">
        <f t="shared" si="124"/>
        <v>photobooks</v>
      </c>
      <c r="S1208" s="13">
        <f t="shared" si="122"/>
        <v>42772.776076388895</v>
      </c>
      <c r="T1208" s="13">
        <f t="shared" si="12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7">
        <f t="shared" si="119"/>
        <v>1.0416766467065868</v>
      </c>
      <c r="P1209" s="5">
        <f t="shared" si="120"/>
        <v>123.37588652482269</v>
      </c>
      <c r="Q1209" t="str">
        <f t="shared" si="121"/>
        <v>photography</v>
      </c>
      <c r="R1209" s="6" t="str">
        <f t="shared" si="124"/>
        <v>photobooks</v>
      </c>
      <c r="S1209" s="13">
        <f t="shared" si="122"/>
        <v>42430.430243055554</v>
      </c>
      <c r="T1209" s="13">
        <f t="shared" si="12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7">
        <f t="shared" si="119"/>
        <v>1.5529999999999999</v>
      </c>
      <c r="P1210" s="5">
        <f t="shared" si="120"/>
        <v>207.06666666666666</v>
      </c>
      <c r="Q1210" t="str">
        <f t="shared" si="121"/>
        <v>photography</v>
      </c>
      <c r="R1210" s="6" t="str">
        <f t="shared" si="124"/>
        <v>photobooks</v>
      </c>
      <c r="S1210" s="13">
        <f t="shared" si="122"/>
        <v>42423.709074074075</v>
      </c>
      <c r="T1210" s="13">
        <f t="shared" si="12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7">
        <f t="shared" si="119"/>
        <v>1.06</v>
      </c>
      <c r="P1211" s="5">
        <f t="shared" si="120"/>
        <v>138.2608695652174</v>
      </c>
      <c r="Q1211" t="str">
        <f t="shared" si="121"/>
        <v>photography</v>
      </c>
      <c r="R1211" s="6" t="str">
        <f t="shared" si="124"/>
        <v>photobooks</v>
      </c>
      <c r="S1211" s="13">
        <f t="shared" si="122"/>
        <v>42761.846122685187</v>
      </c>
      <c r="T1211" s="13">
        <f t="shared" si="12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7">
        <f t="shared" si="119"/>
        <v>2.5431499999999998</v>
      </c>
      <c r="P1212" s="5">
        <f t="shared" si="120"/>
        <v>493.81553398058253</v>
      </c>
      <c r="Q1212" t="str">
        <f t="shared" si="121"/>
        <v>photography</v>
      </c>
      <c r="R1212" s="6" t="str">
        <f t="shared" si="124"/>
        <v>photobooks</v>
      </c>
      <c r="S1212" s="13">
        <f t="shared" si="122"/>
        <v>42132.941805555558</v>
      </c>
      <c r="T1212" s="13">
        <f t="shared" si="12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7">
        <f t="shared" si="119"/>
        <v>1.0109999999999999</v>
      </c>
      <c r="P1213" s="5">
        <f t="shared" si="120"/>
        <v>168.5</v>
      </c>
      <c r="Q1213" t="str">
        <f t="shared" si="121"/>
        <v>photography</v>
      </c>
      <c r="R1213" s="6" t="str">
        <f t="shared" si="124"/>
        <v>photobooks</v>
      </c>
      <c r="S1213" s="13">
        <f t="shared" si="122"/>
        <v>42515.866446759261</v>
      </c>
      <c r="T1213" s="13">
        <f t="shared" si="12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7">
        <f t="shared" si="119"/>
        <v>1.2904</v>
      </c>
      <c r="P1214" s="5">
        <f t="shared" si="120"/>
        <v>38.867469879518069</v>
      </c>
      <c r="Q1214" t="str">
        <f t="shared" si="121"/>
        <v>photography</v>
      </c>
      <c r="R1214" s="6" t="str">
        <f t="shared" si="124"/>
        <v>photobooks</v>
      </c>
      <c r="S1214" s="13">
        <f t="shared" si="122"/>
        <v>42318.950173611112</v>
      </c>
      <c r="T1214" s="13">
        <f t="shared" si="12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7">
        <f t="shared" si="119"/>
        <v>1.0223076923076924</v>
      </c>
      <c r="P1215" s="5">
        <f t="shared" si="120"/>
        <v>61.527777777777779</v>
      </c>
      <c r="Q1215" t="str">
        <f t="shared" si="121"/>
        <v>photography</v>
      </c>
      <c r="R1215" s="6" t="str">
        <f t="shared" si="124"/>
        <v>photobooks</v>
      </c>
      <c r="S1215" s="13">
        <f t="shared" si="122"/>
        <v>42731.755787037036</v>
      </c>
      <c r="T1215" s="13">
        <f t="shared" si="12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7">
        <f t="shared" si="119"/>
        <v>1.3180000000000001</v>
      </c>
      <c r="P1216" s="5">
        <f t="shared" si="120"/>
        <v>105.44</v>
      </c>
      <c r="Q1216" t="str">
        <f t="shared" si="121"/>
        <v>photography</v>
      </c>
      <c r="R1216" s="6" t="str">
        <f t="shared" si="124"/>
        <v>photobooks</v>
      </c>
      <c r="S1216" s="13">
        <f t="shared" si="122"/>
        <v>42104.840335648143</v>
      </c>
      <c r="T1216" s="13">
        <f t="shared" si="12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7">
        <f t="shared" si="119"/>
        <v>7.8608020000000005</v>
      </c>
      <c r="P1217" s="5">
        <f t="shared" si="120"/>
        <v>71.592003642987251</v>
      </c>
      <c r="Q1217" t="str">
        <f t="shared" si="121"/>
        <v>photography</v>
      </c>
      <c r="R1217" s="6" t="str">
        <f t="shared" si="124"/>
        <v>photobooks</v>
      </c>
      <c r="S1217" s="13">
        <f t="shared" si="122"/>
        <v>41759.923101851848</v>
      </c>
      <c r="T1217" s="13">
        <f t="shared" si="12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7">
        <f t="shared" si="119"/>
        <v>1.4570000000000001</v>
      </c>
      <c r="P1218" s="5">
        <f t="shared" si="120"/>
        <v>91.882882882882882</v>
      </c>
      <c r="Q1218" t="str">
        <f t="shared" si="121"/>
        <v>photography</v>
      </c>
      <c r="R1218" s="6" t="str">
        <f t="shared" si="124"/>
        <v>photobooks</v>
      </c>
      <c r="S1218" s="13">
        <f t="shared" si="122"/>
        <v>42247.616400462968</v>
      </c>
      <c r="T1218" s="13">
        <f t="shared" si="12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7">
        <f t="shared" ref="O1219:O1282" si="125">E1219/D1219</f>
        <v>1.026</v>
      </c>
      <c r="P1219" s="5">
        <f t="shared" ref="P1219:P1282" si="126">AVERAGE(E1219/L1219)</f>
        <v>148.57377049180329</v>
      </c>
      <c r="Q1219" t="str">
        <f t="shared" ref="Q1219:Q1282" si="127">LEFT(N1219, SEARCH("/",N1219,1)-1)</f>
        <v>photography</v>
      </c>
      <c r="R1219" s="6" t="str">
        <f t="shared" si="124"/>
        <v>photobooks</v>
      </c>
      <c r="S1219" s="13">
        <f t="shared" ref="S1219:S1282" si="128">(((J1219/60)/60)/24)+DATE(1970,1,1)</f>
        <v>42535.809490740736</v>
      </c>
      <c r="T1219" s="13">
        <f t="shared" ref="T1219:T1282" si="12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7">
        <f t="shared" si="125"/>
        <v>1.7227777777777777</v>
      </c>
      <c r="P1220" s="5">
        <f t="shared" si="126"/>
        <v>174.2134831460674</v>
      </c>
      <c r="Q1220" t="str">
        <f t="shared" si="127"/>
        <v>photography</v>
      </c>
      <c r="R1220" s="6" t="str">
        <f t="shared" si="124"/>
        <v>photobooks</v>
      </c>
      <c r="S1220" s="13">
        <f t="shared" si="128"/>
        <v>42278.662037037036</v>
      </c>
      <c r="T1220" s="13">
        <f t="shared" si="12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7">
        <f t="shared" si="125"/>
        <v>1.5916819571865444</v>
      </c>
      <c r="P1221" s="5">
        <f t="shared" si="126"/>
        <v>102.86166007905139</v>
      </c>
      <c r="Q1221" t="str">
        <f t="shared" si="127"/>
        <v>photography</v>
      </c>
      <c r="R1221" s="6" t="str">
        <f t="shared" si="124"/>
        <v>photobooks</v>
      </c>
      <c r="S1221" s="13">
        <f t="shared" si="128"/>
        <v>42633.461956018517</v>
      </c>
      <c r="T1221" s="13">
        <f t="shared" si="12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7">
        <f t="shared" si="125"/>
        <v>1.0376666666666667</v>
      </c>
      <c r="P1222" s="5">
        <f t="shared" si="126"/>
        <v>111.17857142857143</v>
      </c>
      <c r="Q1222" t="str">
        <f t="shared" si="127"/>
        <v>photography</v>
      </c>
      <c r="R1222" s="6" t="str">
        <f t="shared" si="124"/>
        <v>photobooks</v>
      </c>
      <c r="S1222" s="13">
        <f t="shared" si="128"/>
        <v>42211.628611111111</v>
      </c>
      <c r="T1222" s="13">
        <f t="shared" si="12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7">
        <f t="shared" si="125"/>
        <v>1.1140954545454547</v>
      </c>
      <c r="P1223" s="5">
        <f t="shared" si="126"/>
        <v>23.796213592233013</v>
      </c>
      <c r="Q1223" t="str">
        <f t="shared" si="127"/>
        <v>photography</v>
      </c>
      <c r="R1223" s="6" t="str">
        <f t="shared" si="124"/>
        <v>photobooks</v>
      </c>
      <c r="S1223" s="13">
        <f t="shared" si="128"/>
        <v>42680.47555555556</v>
      </c>
      <c r="T1223" s="13">
        <f t="shared" si="12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7">
        <f t="shared" si="125"/>
        <v>2.80375</v>
      </c>
      <c r="P1224" s="5">
        <f t="shared" si="126"/>
        <v>81.268115942028984</v>
      </c>
      <c r="Q1224" t="str">
        <f t="shared" si="127"/>
        <v>photography</v>
      </c>
      <c r="R1224" s="6" t="str">
        <f t="shared" si="124"/>
        <v>photobooks</v>
      </c>
      <c r="S1224" s="13">
        <f t="shared" si="128"/>
        <v>42430.720451388886</v>
      </c>
      <c r="T1224" s="13">
        <f t="shared" si="12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7">
        <f t="shared" si="125"/>
        <v>1.1210606060606061</v>
      </c>
      <c r="P1225" s="5">
        <f t="shared" si="126"/>
        <v>116.21465968586388</v>
      </c>
      <c r="Q1225" t="str">
        <f t="shared" si="127"/>
        <v>photography</v>
      </c>
      <c r="R1225" s="6" t="str">
        <f t="shared" si="124"/>
        <v>photobooks</v>
      </c>
      <c r="S1225" s="13">
        <f t="shared" si="128"/>
        <v>42654.177187499998</v>
      </c>
      <c r="T1225" s="13">
        <f t="shared" si="12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7">
        <f t="shared" si="125"/>
        <v>7.0666666666666669E-2</v>
      </c>
      <c r="P1226" s="5">
        <f t="shared" si="126"/>
        <v>58.888888888888886</v>
      </c>
      <c r="Q1226" t="str">
        <f t="shared" si="127"/>
        <v>music</v>
      </c>
      <c r="R1226" s="6" t="str">
        <f>RIGHT(N1226,11)</f>
        <v>world music</v>
      </c>
      <c r="S1226" s="13">
        <f t="shared" si="128"/>
        <v>41736.549791666665</v>
      </c>
      <c r="T1226" s="13">
        <f t="shared" si="12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7">
        <f t="shared" si="125"/>
        <v>4.3999999999999997E-2</v>
      </c>
      <c r="P1227" s="5">
        <f t="shared" si="126"/>
        <v>44</v>
      </c>
      <c r="Q1227" t="str">
        <f t="shared" si="127"/>
        <v>music</v>
      </c>
      <c r="R1227" s="6" t="str">
        <f t="shared" ref="R1227:R1245" si="130">RIGHT(N1227,11)</f>
        <v>world music</v>
      </c>
      <c r="S1227" s="13">
        <f t="shared" si="128"/>
        <v>41509.905995370369</v>
      </c>
      <c r="T1227" s="13">
        <f t="shared" si="12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7">
        <f t="shared" si="125"/>
        <v>3.8739999999999997E-2</v>
      </c>
      <c r="P1228" s="5">
        <f t="shared" si="126"/>
        <v>48.424999999999997</v>
      </c>
      <c r="Q1228" t="str">
        <f t="shared" si="127"/>
        <v>music</v>
      </c>
      <c r="R1228" s="6" t="str">
        <f t="shared" si="130"/>
        <v>world music</v>
      </c>
      <c r="S1228" s="13">
        <f t="shared" si="128"/>
        <v>41715.874780092592</v>
      </c>
      <c r="T1228" s="13">
        <f t="shared" si="12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7">
        <f t="shared" si="125"/>
        <v>0</v>
      </c>
      <c r="P1229" s="5" t="e">
        <f t="shared" si="126"/>
        <v>#DIV/0!</v>
      </c>
      <c r="Q1229" t="str">
        <f t="shared" si="127"/>
        <v>music</v>
      </c>
      <c r="R1229" s="6" t="str">
        <f t="shared" si="130"/>
        <v>world music</v>
      </c>
      <c r="S1229" s="13">
        <f t="shared" si="128"/>
        <v>41827.919166666667</v>
      </c>
      <c r="T1229" s="13">
        <f t="shared" si="12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7">
        <f t="shared" si="125"/>
        <v>0.29299999999999998</v>
      </c>
      <c r="P1230" s="5">
        <f t="shared" si="126"/>
        <v>61.041666666666664</v>
      </c>
      <c r="Q1230" t="str">
        <f t="shared" si="127"/>
        <v>music</v>
      </c>
      <c r="R1230" s="6" t="str">
        <f t="shared" si="130"/>
        <v>world music</v>
      </c>
      <c r="S1230" s="13">
        <f t="shared" si="128"/>
        <v>40754.729259259257</v>
      </c>
      <c r="T1230" s="13">
        <f t="shared" si="12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7">
        <f t="shared" si="125"/>
        <v>9.0909090909090905E-3</v>
      </c>
      <c r="P1231" s="5">
        <f t="shared" si="126"/>
        <v>25</v>
      </c>
      <c r="Q1231" t="str">
        <f t="shared" si="127"/>
        <v>music</v>
      </c>
      <c r="R1231" s="6" t="str">
        <f t="shared" si="130"/>
        <v>world music</v>
      </c>
      <c r="S1231" s="13">
        <f t="shared" si="128"/>
        <v>40985.459803240738</v>
      </c>
      <c r="T1231" s="13">
        <f t="shared" si="12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7">
        <f t="shared" si="125"/>
        <v>0</v>
      </c>
      <c r="P1232" s="5" t="e">
        <f t="shared" si="126"/>
        <v>#DIV/0!</v>
      </c>
      <c r="Q1232" t="str">
        <f t="shared" si="127"/>
        <v>music</v>
      </c>
      <c r="R1232" s="6" t="str">
        <f t="shared" si="130"/>
        <v>world music</v>
      </c>
      <c r="S1232" s="13">
        <f t="shared" si="128"/>
        <v>40568.972569444442</v>
      </c>
      <c r="T1232" s="13">
        <f t="shared" si="12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7">
        <f t="shared" si="125"/>
        <v>0</v>
      </c>
      <c r="P1233" s="5" t="e">
        <f t="shared" si="126"/>
        <v>#DIV/0!</v>
      </c>
      <c r="Q1233" t="str">
        <f t="shared" si="127"/>
        <v>music</v>
      </c>
      <c r="R1233" s="6" t="str">
        <f t="shared" si="130"/>
        <v>world music</v>
      </c>
      <c r="S1233" s="13">
        <f t="shared" si="128"/>
        <v>42193.941759259258</v>
      </c>
      <c r="T1233" s="13">
        <f t="shared" si="12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7">
        <f t="shared" si="125"/>
        <v>8.0000000000000002E-3</v>
      </c>
      <c r="P1234" s="5">
        <f t="shared" si="126"/>
        <v>40</v>
      </c>
      <c r="Q1234" t="str">
        <f t="shared" si="127"/>
        <v>music</v>
      </c>
      <c r="R1234" s="6" t="str">
        <f t="shared" si="130"/>
        <v>world music</v>
      </c>
      <c r="S1234" s="13">
        <f t="shared" si="128"/>
        <v>41506.848032407412</v>
      </c>
      <c r="T1234" s="13">
        <f t="shared" si="12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7">
        <f t="shared" si="125"/>
        <v>0.11600000000000001</v>
      </c>
      <c r="P1235" s="5">
        <f t="shared" si="126"/>
        <v>19.333333333333332</v>
      </c>
      <c r="Q1235" t="str">
        <f t="shared" si="127"/>
        <v>music</v>
      </c>
      <c r="R1235" s="6" t="str">
        <f t="shared" si="130"/>
        <v>world music</v>
      </c>
      <c r="S1235" s="13">
        <f t="shared" si="128"/>
        <v>40939.948773148149</v>
      </c>
      <c r="T1235" s="13">
        <f t="shared" si="12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7">
        <f t="shared" si="125"/>
        <v>0</v>
      </c>
      <c r="P1236" s="5" t="e">
        <f t="shared" si="126"/>
        <v>#DIV/0!</v>
      </c>
      <c r="Q1236" t="str">
        <f t="shared" si="127"/>
        <v>music</v>
      </c>
      <c r="R1236" s="6" t="str">
        <f t="shared" si="130"/>
        <v>world music</v>
      </c>
      <c r="S1236" s="13">
        <f t="shared" si="128"/>
        <v>42007.788680555561</v>
      </c>
      <c r="T1236" s="13">
        <f t="shared" si="12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7">
        <f t="shared" si="125"/>
        <v>2.787363950092912E-2</v>
      </c>
      <c r="P1237" s="5">
        <f t="shared" si="126"/>
        <v>35</v>
      </c>
      <c r="Q1237" t="str">
        <f t="shared" si="127"/>
        <v>music</v>
      </c>
      <c r="R1237" s="6" t="str">
        <f t="shared" si="130"/>
        <v>world music</v>
      </c>
      <c r="S1237" s="13">
        <f t="shared" si="128"/>
        <v>41583.135405092595</v>
      </c>
      <c r="T1237" s="13">
        <f t="shared" si="12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7">
        <f t="shared" si="125"/>
        <v>0</v>
      </c>
      <c r="P1238" s="5" t="e">
        <f t="shared" si="126"/>
        <v>#DIV/0!</v>
      </c>
      <c r="Q1238" t="str">
        <f t="shared" si="127"/>
        <v>music</v>
      </c>
      <c r="R1238" s="6" t="str">
        <f t="shared" si="130"/>
        <v>world music</v>
      </c>
      <c r="S1238" s="13">
        <f t="shared" si="128"/>
        <v>41110.680138888885</v>
      </c>
      <c r="T1238" s="13">
        <f t="shared" si="12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7">
        <f t="shared" si="125"/>
        <v>0</v>
      </c>
      <c r="P1239" s="5" t="e">
        <f t="shared" si="126"/>
        <v>#DIV/0!</v>
      </c>
      <c r="Q1239" t="str">
        <f t="shared" si="127"/>
        <v>music</v>
      </c>
      <c r="R1239" s="6" t="str">
        <f t="shared" si="130"/>
        <v>world music</v>
      </c>
      <c r="S1239" s="13">
        <f t="shared" si="128"/>
        <v>41125.283159722225</v>
      </c>
      <c r="T1239" s="13">
        <f t="shared" si="12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7">
        <f t="shared" si="125"/>
        <v>0.17799999999999999</v>
      </c>
      <c r="P1240" s="5">
        <f t="shared" si="126"/>
        <v>59.333333333333336</v>
      </c>
      <c r="Q1240" t="str">
        <f t="shared" si="127"/>
        <v>music</v>
      </c>
      <c r="R1240" s="6" t="str">
        <f t="shared" si="130"/>
        <v>world music</v>
      </c>
      <c r="S1240" s="13">
        <f t="shared" si="128"/>
        <v>40731.61037037037</v>
      </c>
      <c r="T1240" s="13">
        <f t="shared" si="12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7">
        <f t="shared" si="125"/>
        <v>0</v>
      </c>
      <c r="P1241" s="5" t="e">
        <f t="shared" si="126"/>
        <v>#DIV/0!</v>
      </c>
      <c r="Q1241" t="str">
        <f t="shared" si="127"/>
        <v>music</v>
      </c>
      <c r="R1241" s="6" t="str">
        <f t="shared" si="130"/>
        <v>world music</v>
      </c>
      <c r="S1241" s="13">
        <f t="shared" si="128"/>
        <v>40883.962581018517</v>
      </c>
      <c r="T1241" s="13">
        <f t="shared" si="12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7">
        <f t="shared" si="125"/>
        <v>3.0124999999999999E-2</v>
      </c>
      <c r="P1242" s="5">
        <f t="shared" si="126"/>
        <v>30.125</v>
      </c>
      <c r="Q1242" t="str">
        <f t="shared" si="127"/>
        <v>music</v>
      </c>
      <c r="R1242" s="6" t="str">
        <f t="shared" si="130"/>
        <v>world music</v>
      </c>
      <c r="S1242" s="13">
        <f t="shared" si="128"/>
        <v>41409.040011574078</v>
      </c>
      <c r="T1242" s="13">
        <f t="shared" si="12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7">
        <f t="shared" si="125"/>
        <v>0.50739999999999996</v>
      </c>
      <c r="P1243" s="5">
        <f t="shared" si="126"/>
        <v>74.617647058823536</v>
      </c>
      <c r="Q1243" t="str">
        <f t="shared" si="127"/>
        <v>music</v>
      </c>
      <c r="R1243" s="6" t="str">
        <f t="shared" si="130"/>
        <v>world music</v>
      </c>
      <c r="S1243" s="13">
        <f t="shared" si="128"/>
        <v>41923.837731481479</v>
      </c>
      <c r="T1243" s="13">
        <f t="shared" si="12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7">
        <f t="shared" si="125"/>
        <v>5.4884742041712408E-3</v>
      </c>
      <c r="P1244" s="5">
        <f t="shared" si="126"/>
        <v>5</v>
      </c>
      <c r="Q1244" t="str">
        <f t="shared" si="127"/>
        <v>music</v>
      </c>
      <c r="R1244" s="6" t="str">
        <f t="shared" si="130"/>
        <v>world music</v>
      </c>
      <c r="S1244" s="13">
        <f t="shared" si="128"/>
        <v>40782.165532407409</v>
      </c>
      <c r="T1244" s="13">
        <f t="shared" si="12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7">
        <f t="shared" si="125"/>
        <v>0.14091666666666666</v>
      </c>
      <c r="P1245" s="5">
        <f t="shared" si="126"/>
        <v>44.5</v>
      </c>
      <c r="Q1245" t="str">
        <f t="shared" si="127"/>
        <v>music</v>
      </c>
      <c r="R1245" s="6" t="str">
        <f t="shared" si="130"/>
        <v>world music</v>
      </c>
      <c r="S1245" s="13">
        <f t="shared" si="128"/>
        <v>40671.879293981481</v>
      </c>
      <c r="T1245" s="13">
        <f t="shared" si="12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7">
        <f t="shared" si="125"/>
        <v>1.038</v>
      </c>
      <c r="P1246" s="5">
        <f t="shared" si="126"/>
        <v>46.133333333333333</v>
      </c>
      <c r="Q1246" t="str">
        <f t="shared" si="127"/>
        <v>music</v>
      </c>
      <c r="R1246" s="6" t="str">
        <f>RIGHT(N1246,4)</f>
        <v>rock</v>
      </c>
      <c r="S1246" s="13">
        <f t="shared" si="128"/>
        <v>41355.825497685182</v>
      </c>
      <c r="T1246" s="13">
        <f t="shared" si="12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7">
        <f t="shared" si="125"/>
        <v>1.2024999999999999</v>
      </c>
      <c r="P1247" s="5">
        <f t="shared" si="126"/>
        <v>141.47058823529412</v>
      </c>
      <c r="Q1247" t="str">
        <f t="shared" si="127"/>
        <v>music</v>
      </c>
      <c r="R1247" s="6" t="str">
        <f t="shared" ref="R1247:R1285" si="131">RIGHT(N1247,4)</f>
        <v>rock</v>
      </c>
      <c r="S1247" s="13">
        <f t="shared" si="128"/>
        <v>41774.599930555552</v>
      </c>
      <c r="T1247" s="13">
        <f t="shared" si="12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7">
        <f t="shared" si="125"/>
        <v>1.17</v>
      </c>
      <c r="P1248" s="5">
        <f t="shared" si="126"/>
        <v>75.483870967741936</v>
      </c>
      <c r="Q1248" t="str">
        <f t="shared" si="127"/>
        <v>music</v>
      </c>
      <c r="R1248" s="6" t="str">
        <f t="shared" si="131"/>
        <v>rock</v>
      </c>
      <c r="S1248" s="13">
        <f t="shared" si="128"/>
        <v>40838.043391203704</v>
      </c>
      <c r="T1248" s="13">
        <f t="shared" si="12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7">
        <f t="shared" si="125"/>
        <v>1.2214285714285715</v>
      </c>
      <c r="P1249" s="5">
        <f t="shared" si="126"/>
        <v>85.5</v>
      </c>
      <c r="Q1249" t="str">
        <f t="shared" si="127"/>
        <v>music</v>
      </c>
      <c r="R1249" s="6" t="str">
        <f t="shared" si="131"/>
        <v>rock</v>
      </c>
      <c r="S1249" s="13">
        <f t="shared" si="128"/>
        <v>41370.292303240742</v>
      </c>
      <c r="T1249" s="13">
        <f t="shared" si="12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7">
        <f t="shared" si="125"/>
        <v>1.5164</v>
      </c>
      <c r="P1250" s="5">
        <f t="shared" si="126"/>
        <v>64.254237288135599</v>
      </c>
      <c r="Q1250" t="str">
        <f t="shared" si="127"/>
        <v>music</v>
      </c>
      <c r="R1250" s="6" t="str">
        <f t="shared" si="131"/>
        <v>rock</v>
      </c>
      <c r="S1250" s="13">
        <f t="shared" si="128"/>
        <v>41767.656863425924</v>
      </c>
      <c r="T1250" s="13">
        <f t="shared" si="12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7">
        <f t="shared" si="125"/>
        <v>1.0444</v>
      </c>
      <c r="P1251" s="5">
        <f t="shared" si="126"/>
        <v>64.46913580246914</v>
      </c>
      <c r="Q1251" t="str">
        <f t="shared" si="127"/>
        <v>music</v>
      </c>
      <c r="R1251" s="6" t="str">
        <f t="shared" si="131"/>
        <v>rock</v>
      </c>
      <c r="S1251" s="13">
        <f t="shared" si="128"/>
        <v>41067.74086805556</v>
      </c>
      <c r="T1251" s="13">
        <f t="shared" si="12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7">
        <f t="shared" si="125"/>
        <v>2.0015333333333332</v>
      </c>
      <c r="P1252" s="5">
        <f t="shared" si="126"/>
        <v>118.2007874015748</v>
      </c>
      <c r="Q1252" t="str">
        <f t="shared" si="127"/>
        <v>music</v>
      </c>
      <c r="R1252" s="6" t="str">
        <f t="shared" si="131"/>
        <v>rock</v>
      </c>
      <c r="S1252" s="13">
        <f t="shared" si="128"/>
        <v>41843.64271990741</v>
      </c>
      <c r="T1252" s="13">
        <f t="shared" si="12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7">
        <f t="shared" si="125"/>
        <v>1.018</v>
      </c>
      <c r="P1253" s="5">
        <f t="shared" si="126"/>
        <v>82.540540540540547</v>
      </c>
      <c r="Q1253" t="str">
        <f t="shared" si="127"/>
        <v>music</v>
      </c>
      <c r="R1253" s="6" t="str">
        <f t="shared" si="131"/>
        <v>rock</v>
      </c>
      <c r="S1253" s="13">
        <f t="shared" si="128"/>
        <v>40751.814432870371</v>
      </c>
      <c r="T1253" s="13">
        <f t="shared" si="12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7">
        <f t="shared" si="125"/>
        <v>1.3765714285714286</v>
      </c>
      <c r="P1254" s="5">
        <f t="shared" si="126"/>
        <v>34.170212765957444</v>
      </c>
      <c r="Q1254" t="str">
        <f t="shared" si="127"/>
        <v>music</v>
      </c>
      <c r="R1254" s="6" t="str">
        <f t="shared" si="131"/>
        <v>rock</v>
      </c>
      <c r="S1254" s="13">
        <f t="shared" si="128"/>
        <v>41543.988067129627</v>
      </c>
      <c r="T1254" s="13">
        <f t="shared" si="12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7">
        <f t="shared" si="125"/>
        <v>3038.3319999999999</v>
      </c>
      <c r="P1255" s="5">
        <f t="shared" si="126"/>
        <v>42.73322081575246</v>
      </c>
      <c r="Q1255" t="str">
        <f t="shared" si="127"/>
        <v>music</v>
      </c>
      <c r="R1255" s="6" t="str">
        <f t="shared" si="131"/>
        <v>rock</v>
      </c>
      <c r="S1255" s="13">
        <f t="shared" si="128"/>
        <v>41855.783645833333</v>
      </c>
      <c r="T1255" s="13">
        <f t="shared" si="12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7">
        <f t="shared" si="125"/>
        <v>1.9885074626865671</v>
      </c>
      <c r="P1256" s="5">
        <f t="shared" si="126"/>
        <v>94.489361702127653</v>
      </c>
      <c r="Q1256" t="str">
        <f t="shared" si="127"/>
        <v>music</v>
      </c>
      <c r="R1256" s="6" t="str">
        <f t="shared" si="131"/>
        <v>rock</v>
      </c>
      <c r="S1256" s="13">
        <f t="shared" si="128"/>
        <v>40487.621365740742</v>
      </c>
      <c r="T1256" s="13">
        <f t="shared" si="12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7">
        <f t="shared" si="125"/>
        <v>2.0236666666666667</v>
      </c>
      <c r="P1257" s="5">
        <f t="shared" si="126"/>
        <v>55.697247706422019</v>
      </c>
      <c r="Q1257" t="str">
        <f t="shared" si="127"/>
        <v>music</v>
      </c>
      <c r="R1257" s="6" t="str">
        <f t="shared" si="131"/>
        <v>rock</v>
      </c>
      <c r="S1257" s="13">
        <f t="shared" si="128"/>
        <v>41579.845509259263</v>
      </c>
      <c r="T1257" s="13">
        <f t="shared" si="12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7">
        <f t="shared" si="125"/>
        <v>1.1796376666666666</v>
      </c>
      <c r="P1258" s="5">
        <f t="shared" si="126"/>
        <v>98.030831024930734</v>
      </c>
      <c r="Q1258" t="str">
        <f t="shared" si="127"/>
        <v>music</v>
      </c>
      <c r="R1258" s="6" t="str">
        <f t="shared" si="131"/>
        <v>rock</v>
      </c>
      <c r="S1258" s="13">
        <f t="shared" si="128"/>
        <v>40921.919340277782</v>
      </c>
      <c r="T1258" s="13">
        <f t="shared" si="12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7">
        <f t="shared" si="125"/>
        <v>2.9472727272727273</v>
      </c>
      <c r="P1259" s="5">
        <f t="shared" si="126"/>
        <v>92.102272727272734</v>
      </c>
      <c r="Q1259" t="str">
        <f t="shared" si="127"/>
        <v>music</v>
      </c>
      <c r="R1259" s="6" t="str">
        <f t="shared" si="131"/>
        <v>rock</v>
      </c>
      <c r="S1259" s="13">
        <f t="shared" si="128"/>
        <v>40587.085532407407</v>
      </c>
      <c r="T1259" s="13">
        <f t="shared" si="12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7">
        <f t="shared" si="125"/>
        <v>2.1314633333333335</v>
      </c>
      <c r="P1260" s="5">
        <f t="shared" si="126"/>
        <v>38.175462686567165</v>
      </c>
      <c r="Q1260" t="str">
        <f t="shared" si="127"/>
        <v>music</v>
      </c>
      <c r="R1260" s="6" t="str">
        <f t="shared" si="131"/>
        <v>rock</v>
      </c>
      <c r="S1260" s="13">
        <f t="shared" si="128"/>
        <v>41487.611250000002</v>
      </c>
      <c r="T1260" s="13">
        <f t="shared" si="12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7">
        <f t="shared" si="125"/>
        <v>1.0424</v>
      </c>
      <c r="P1261" s="5">
        <f t="shared" si="126"/>
        <v>27.145833333333332</v>
      </c>
      <c r="Q1261" t="str">
        <f t="shared" si="127"/>
        <v>music</v>
      </c>
      <c r="R1261" s="6" t="str">
        <f t="shared" si="131"/>
        <v>rock</v>
      </c>
      <c r="S1261" s="13">
        <f t="shared" si="128"/>
        <v>41766.970648148148</v>
      </c>
      <c r="T1261" s="13">
        <f t="shared" si="12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7">
        <f t="shared" si="125"/>
        <v>1.1366666666666667</v>
      </c>
      <c r="P1262" s="5">
        <f t="shared" si="126"/>
        <v>50.689189189189186</v>
      </c>
      <c r="Q1262" t="str">
        <f t="shared" si="127"/>
        <v>music</v>
      </c>
      <c r="R1262" s="6" t="str">
        <f t="shared" si="131"/>
        <v>rock</v>
      </c>
      <c r="S1262" s="13">
        <f t="shared" si="128"/>
        <v>41666.842824074076</v>
      </c>
      <c r="T1262" s="13">
        <f t="shared" si="12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7">
        <f t="shared" si="125"/>
        <v>1.0125</v>
      </c>
      <c r="P1263" s="5">
        <f t="shared" si="126"/>
        <v>38.942307692307693</v>
      </c>
      <c r="Q1263" t="str">
        <f t="shared" si="127"/>
        <v>music</v>
      </c>
      <c r="R1263" s="6" t="str">
        <f t="shared" si="131"/>
        <v>rock</v>
      </c>
      <c r="S1263" s="13">
        <f t="shared" si="128"/>
        <v>41638.342905092592</v>
      </c>
      <c r="T1263" s="13">
        <f t="shared" si="12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7">
        <f t="shared" si="125"/>
        <v>1.2541538461538462</v>
      </c>
      <c r="P1264" s="5">
        <f t="shared" si="126"/>
        <v>77.638095238095232</v>
      </c>
      <c r="Q1264" t="str">
        <f t="shared" si="127"/>
        <v>music</v>
      </c>
      <c r="R1264" s="6" t="str">
        <f t="shared" si="131"/>
        <v>rock</v>
      </c>
      <c r="S1264" s="13">
        <f t="shared" si="128"/>
        <v>41656.762638888889</v>
      </c>
      <c r="T1264" s="13">
        <f t="shared" si="12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7">
        <f t="shared" si="125"/>
        <v>1.19</v>
      </c>
      <c r="P1265" s="5">
        <f t="shared" si="126"/>
        <v>43.536585365853661</v>
      </c>
      <c r="Q1265" t="str">
        <f t="shared" si="127"/>
        <v>music</v>
      </c>
      <c r="R1265" s="6" t="str">
        <f t="shared" si="131"/>
        <v>rock</v>
      </c>
      <c r="S1265" s="13">
        <f t="shared" si="128"/>
        <v>41692.084143518521</v>
      </c>
      <c r="T1265" s="13">
        <f t="shared" si="12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7">
        <f t="shared" si="125"/>
        <v>1.6646153846153846</v>
      </c>
      <c r="P1266" s="5">
        <f t="shared" si="126"/>
        <v>31.823529411764707</v>
      </c>
      <c r="Q1266" t="str">
        <f t="shared" si="127"/>
        <v>music</v>
      </c>
      <c r="R1266" s="6" t="str">
        <f t="shared" si="131"/>
        <v>rock</v>
      </c>
      <c r="S1266" s="13">
        <f t="shared" si="128"/>
        <v>41547.662997685184</v>
      </c>
      <c r="T1266" s="13">
        <f t="shared" si="12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7">
        <f t="shared" si="125"/>
        <v>1.1914771428571429</v>
      </c>
      <c r="P1267" s="5">
        <f t="shared" si="126"/>
        <v>63.184393939393942</v>
      </c>
      <c r="Q1267" t="str">
        <f t="shared" si="127"/>
        <v>music</v>
      </c>
      <c r="R1267" s="6" t="str">
        <f t="shared" si="131"/>
        <v>rock</v>
      </c>
      <c r="S1267" s="13">
        <f t="shared" si="128"/>
        <v>40465.655266203699</v>
      </c>
      <c r="T1267" s="13">
        <f t="shared" si="12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7">
        <f t="shared" si="125"/>
        <v>1.0047368421052632</v>
      </c>
      <c r="P1268" s="5">
        <f t="shared" si="126"/>
        <v>190.9</v>
      </c>
      <c r="Q1268" t="str">
        <f t="shared" si="127"/>
        <v>music</v>
      </c>
      <c r="R1268" s="6" t="str">
        <f t="shared" si="131"/>
        <v>rock</v>
      </c>
      <c r="S1268" s="13">
        <f t="shared" si="128"/>
        <v>41620.87667824074</v>
      </c>
      <c r="T1268" s="13">
        <f t="shared" si="12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7">
        <f t="shared" si="125"/>
        <v>1.018</v>
      </c>
      <c r="P1269" s="5">
        <f t="shared" si="126"/>
        <v>140.85534591194968</v>
      </c>
      <c r="Q1269" t="str">
        <f t="shared" si="127"/>
        <v>music</v>
      </c>
      <c r="R1269" s="6" t="str">
        <f t="shared" si="131"/>
        <v>rock</v>
      </c>
      <c r="S1269" s="13">
        <f t="shared" si="128"/>
        <v>41449.585162037038</v>
      </c>
      <c r="T1269" s="13">
        <f t="shared" si="12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7">
        <f t="shared" si="125"/>
        <v>1.1666666666666667</v>
      </c>
      <c r="P1270" s="5">
        <f t="shared" si="126"/>
        <v>76.92307692307692</v>
      </c>
      <c r="Q1270" t="str">
        <f t="shared" si="127"/>
        <v>music</v>
      </c>
      <c r="R1270" s="6" t="str">
        <f t="shared" si="131"/>
        <v>rock</v>
      </c>
      <c r="S1270" s="13">
        <f t="shared" si="128"/>
        <v>41507.845451388886</v>
      </c>
      <c r="T1270" s="13">
        <f t="shared" si="12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7">
        <f t="shared" si="125"/>
        <v>1.0864893617021276</v>
      </c>
      <c r="P1271" s="5">
        <f t="shared" si="126"/>
        <v>99.15533980582525</v>
      </c>
      <c r="Q1271" t="str">
        <f t="shared" si="127"/>
        <v>music</v>
      </c>
      <c r="R1271" s="6" t="str">
        <f t="shared" si="131"/>
        <v>rock</v>
      </c>
      <c r="S1271" s="13">
        <f t="shared" si="128"/>
        <v>42445.823055555549</v>
      </c>
      <c r="T1271" s="13">
        <f t="shared" si="12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7">
        <f t="shared" si="125"/>
        <v>1.1472</v>
      </c>
      <c r="P1272" s="5">
        <f t="shared" si="126"/>
        <v>67.881656804733723</v>
      </c>
      <c r="Q1272" t="str">
        <f t="shared" si="127"/>
        <v>music</v>
      </c>
      <c r="R1272" s="6" t="str">
        <f t="shared" si="131"/>
        <v>rock</v>
      </c>
      <c r="S1272" s="13">
        <f t="shared" si="128"/>
        <v>40933.856967592597</v>
      </c>
      <c r="T1272" s="13">
        <f t="shared" si="12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7">
        <f t="shared" si="125"/>
        <v>1.018</v>
      </c>
      <c r="P1273" s="5">
        <f t="shared" si="126"/>
        <v>246.29032258064515</v>
      </c>
      <c r="Q1273" t="str">
        <f t="shared" si="127"/>
        <v>music</v>
      </c>
      <c r="R1273" s="6" t="str">
        <f t="shared" si="131"/>
        <v>rock</v>
      </c>
      <c r="S1273" s="13">
        <f t="shared" si="128"/>
        <v>41561.683553240742</v>
      </c>
      <c r="T1273" s="13">
        <f t="shared" si="12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7">
        <f t="shared" si="125"/>
        <v>1.06</v>
      </c>
      <c r="P1274" s="5">
        <f t="shared" si="126"/>
        <v>189.28571428571428</v>
      </c>
      <c r="Q1274" t="str">
        <f t="shared" si="127"/>
        <v>music</v>
      </c>
      <c r="R1274" s="6" t="str">
        <f t="shared" si="131"/>
        <v>rock</v>
      </c>
      <c r="S1274" s="13">
        <f t="shared" si="128"/>
        <v>40274.745127314818</v>
      </c>
      <c r="T1274" s="13">
        <f t="shared" si="12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7">
        <f t="shared" si="125"/>
        <v>1.0349999999999999</v>
      </c>
      <c r="P1275" s="5">
        <f t="shared" si="126"/>
        <v>76.666666666666671</v>
      </c>
      <c r="Q1275" t="str">
        <f t="shared" si="127"/>
        <v>music</v>
      </c>
      <c r="R1275" s="6" t="str">
        <f t="shared" si="131"/>
        <v>rock</v>
      </c>
      <c r="S1275" s="13">
        <f t="shared" si="128"/>
        <v>41852.730219907404</v>
      </c>
      <c r="T1275" s="13">
        <f t="shared" si="12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7">
        <f t="shared" si="125"/>
        <v>1.5497535999999998</v>
      </c>
      <c r="P1276" s="5">
        <f t="shared" si="126"/>
        <v>82.963254817987149</v>
      </c>
      <c r="Q1276" t="str">
        <f t="shared" si="127"/>
        <v>music</v>
      </c>
      <c r="R1276" s="6" t="str">
        <f t="shared" si="131"/>
        <v>rock</v>
      </c>
      <c r="S1276" s="13">
        <f t="shared" si="128"/>
        <v>41116.690104166664</v>
      </c>
      <c r="T1276" s="13">
        <f t="shared" si="12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7">
        <f t="shared" si="125"/>
        <v>1.6214066666666667</v>
      </c>
      <c r="P1277" s="5">
        <f t="shared" si="126"/>
        <v>62.522107969151669</v>
      </c>
      <c r="Q1277" t="str">
        <f t="shared" si="127"/>
        <v>music</v>
      </c>
      <c r="R1277" s="6" t="str">
        <f t="shared" si="131"/>
        <v>rock</v>
      </c>
      <c r="S1277" s="13">
        <f t="shared" si="128"/>
        <v>41458.867905092593</v>
      </c>
      <c r="T1277" s="13">
        <f t="shared" si="12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7">
        <f t="shared" si="125"/>
        <v>1.0442100000000001</v>
      </c>
      <c r="P1278" s="5">
        <f t="shared" si="126"/>
        <v>46.06808823529412</v>
      </c>
      <c r="Q1278" t="str">
        <f t="shared" si="127"/>
        <v>music</v>
      </c>
      <c r="R1278" s="6" t="str">
        <f t="shared" si="131"/>
        <v>rock</v>
      </c>
      <c r="S1278" s="13">
        <f t="shared" si="128"/>
        <v>40007.704247685186</v>
      </c>
      <c r="T1278" s="13">
        <f t="shared" si="12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7">
        <f t="shared" si="125"/>
        <v>1.0612433333333333</v>
      </c>
      <c r="P1279" s="5">
        <f t="shared" si="126"/>
        <v>38.543946731234868</v>
      </c>
      <c r="Q1279" t="str">
        <f t="shared" si="127"/>
        <v>music</v>
      </c>
      <c r="R1279" s="6" t="str">
        <f t="shared" si="131"/>
        <v>rock</v>
      </c>
      <c r="S1279" s="13">
        <f t="shared" si="128"/>
        <v>41121.561886574076</v>
      </c>
      <c r="T1279" s="13">
        <f t="shared" si="12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7">
        <f t="shared" si="125"/>
        <v>1.5493846153846154</v>
      </c>
      <c r="P1280" s="5">
        <f t="shared" si="126"/>
        <v>53.005263157894738</v>
      </c>
      <c r="Q1280" t="str">
        <f t="shared" si="127"/>
        <v>music</v>
      </c>
      <c r="R1280" s="6" t="str">
        <f t="shared" si="131"/>
        <v>rock</v>
      </c>
      <c r="S1280" s="13">
        <f t="shared" si="128"/>
        <v>41786.555162037039</v>
      </c>
      <c r="T1280" s="13">
        <f t="shared" si="12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7">
        <f t="shared" si="125"/>
        <v>1.1077157238734421</v>
      </c>
      <c r="P1281" s="5">
        <f t="shared" si="126"/>
        <v>73.355396825396824</v>
      </c>
      <c r="Q1281" t="str">
        <f t="shared" si="127"/>
        <v>music</v>
      </c>
      <c r="R1281" s="6" t="str">
        <f t="shared" si="131"/>
        <v>rock</v>
      </c>
      <c r="S1281" s="13">
        <f t="shared" si="128"/>
        <v>41682.099189814813</v>
      </c>
      <c r="T1281" s="13">
        <f t="shared" si="12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7">
        <f t="shared" si="125"/>
        <v>1.1091186666666666</v>
      </c>
      <c r="P1282" s="5">
        <f t="shared" si="126"/>
        <v>127.97523076923076</v>
      </c>
      <c r="Q1282" t="str">
        <f t="shared" si="127"/>
        <v>music</v>
      </c>
      <c r="R1282" s="6" t="str">
        <f t="shared" si="131"/>
        <v>rock</v>
      </c>
      <c r="S1282" s="13">
        <f t="shared" si="128"/>
        <v>40513.757569444446</v>
      </c>
      <c r="T1282" s="13">
        <f t="shared" si="12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7">
        <f t="shared" ref="O1283:O1346" si="132">E1283/D1283</f>
        <v>1.1071428571428572</v>
      </c>
      <c r="P1283" s="5">
        <f t="shared" ref="P1283:P1346" si="133">AVERAGE(E1283/L1283)</f>
        <v>104.72972972972973</v>
      </c>
      <c r="Q1283" t="str">
        <f t="shared" ref="Q1283:Q1346" si="134">LEFT(N1283, SEARCH("/",N1283,1)-1)</f>
        <v>music</v>
      </c>
      <c r="R1283" s="6" t="str">
        <f t="shared" si="131"/>
        <v>rock</v>
      </c>
      <c r="S1283" s="13">
        <f t="shared" ref="S1283:S1346" si="135">(((J1283/60)/60)/24)+DATE(1970,1,1)</f>
        <v>41463.743472222224</v>
      </c>
      <c r="T1283" s="13">
        <f t="shared" ref="T1283:T1346" si="136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7">
        <f t="shared" si="132"/>
        <v>1.2361333333333333</v>
      </c>
      <c r="P1284" s="5">
        <f t="shared" si="133"/>
        <v>67.671532846715323</v>
      </c>
      <c r="Q1284" t="str">
        <f t="shared" si="134"/>
        <v>music</v>
      </c>
      <c r="R1284" s="6" t="str">
        <f t="shared" si="131"/>
        <v>rock</v>
      </c>
      <c r="S1284" s="13">
        <f t="shared" si="135"/>
        <v>41586.475173611114</v>
      </c>
      <c r="T1284" s="13">
        <f t="shared" si="136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7">
        <f t="shared" si="132"/>
        <v>2.1105</v>
      </c>
      <c r="P1285" s="5">
        <f t="shared" si="133"/>
        <v>95.931818181818187</v>
      </c>
      <c r="Q1285" t="str">
        <f t="shared" si="134"/>
        <v>music</v>
      </c>
      <c r="R1285" s="6" t="str">
        <f t="shared" si="131"/>
        <v>rock</v>
      </c>
      <c r="S1285" s="13">
        <f t="shared" si="135"/>
        <v>41320.717465277776</v>
      </c>
      <c r="T1285" s="13">
        <f t="shared" si="136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7">
        <f t="shared" si="132"/>
        <v>1.01</v>
      </c>
      <c r="P1286" s="5">
        <f t="shared" si="133"/>
        <v>65.161290322580641</v>
      </c>
      <c r="Q1286" t="str">
        <f t="shared" si="134"/>
        <v>theater</v>
      </c>
      <c r="R1286" s="6" t="str">
        <f>RIGHT(N1286,5)</f>
        <v>plays</v>
      </c>
      <c r="S1286" s="13">
        <f t="shared" si="135"/>
        <v>42712.23474537037</v>
      </c>
      <c r="T1286" s="13">
        <f t="shared" si="136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7">
        <f t="shared" si="132"/>
        <v>1.0165</v>
      </c>
      <c r="P1287" s="5">
        <f t="shared" si="133"/>
        <v>32.269841269841272</v>
      </c>
      <c r="Q1287" t="str">
        <f t="shared" si="134"/>
        <v>theater</v>
      </c>
      <c r="R1287" s="6" t="str">
        <f t="shared" ref="R1287:R1305" si="137">RIGHT(N1287,5)</f>
        <v>plays</v>
      </c>
      <c r="S1287" s="13">
        <f t="shared" si="135"/>
        <v>42160.583043981482</v>
      </c>
      <c r="T1287" s="13">
        <f t="shared" si="136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7">
        <f t="shared" si="132"/>
        <v>1.0833333333333333</v>
      </c>
      <c r="P1288" s="5">
        <f t="shared" si="133"/>
        <v>81.25</v>
      </c>
      <c r="Q1288" t="str">
        <f t="shared" si="134"/>
        <v>theater</v>
      </c>
      <c r="R1288" s="6" t="str">
        <f t="shared" si="137"/>
        <v>plays</v>
      </c>
      <c r="S1288" s="13">
        <f t="shared" si="135"/>
        <v>42039.384571759263</v>
      </c>
      <c r="T1288" s="13">
        <f t="shared" si="136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7">
        <f t="shared" si="132"/>
        <v>2.42</v>
      </c>
      <c r="P1289" s="5">
        <f t="shared" si="133"/>
        <v>24.2</v>
      </c>
      <c r="Q1289" t="str">
        <f t="shared" si="134"/>
        <v>theater</v>
      </c>
      <c r="R1289" s="6" t="str">
        <f t="shared" si="137"/>
        <v>plays</v>
      </c>
      <c r="S1289" s="13">
        <f t="shared" si="135"/>
        <v>42107.621018518519</v>
      </c>
      <c r="T1289" s="13">
        <f t="shared" si="136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7">
        <f t="shared" si="132"/>
        <v>1.0044999999999999</v>
      </c>
      <c r="P1290" s="5">
        <f t="shared" si="133"/>
        <v>65.868852459016395</v>
      </c>
      <c r="Q1290" t="str">
        <f t="shared" si="134"/>
        <v>theater</v>
      </c>
      <c r="R1290" s="6" t="str">
        <f t="shared" si="137"/>
        <v>plays</v>
      </c>
      <c r="S1290" s="13">
        <f t="shared" si="135"/>
        <v>42561.154664351852</v>
      </c>
      <c r="T1290" s="13">
        <f t="shared" si="136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7">
        <f t="shared" si="132"/>
        <v>1.2506666666666666</v>
      </c>
      <c r="P1291" s="5">
        <f t="shared" si="133"/>
        <v>36.07692307692308</v>
      </c>
      <c r="Q1291" t="str">
        <f t="shared" si="134"/>
        <v>theater</v>
      </c>
      <c r="R1291" s="6" t="str">
        <f t="shared" si="137"/>
        <v>plays</v>
      </c>
      <c r="S1291" s="13">
        <f t="shared" si="135"/>
        <v>42709.134780092587</v>
      </c>
      <c r="T1291" s="13">
        <f t="shared" si="136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7">
        <f t="shared" si="132"/>
        <v>1.0857142857142856</v>
      </c>
      <c r="P1292" s="5">
        <f t="shared" si="133"/>
        <v>44.186046511627907</v>
      </c>
      <c r="Q1292" t="str">
        <f t="shared" si="134"/>
        <v>theater</v>
      </c>
      <c r="R1292" s="6" t="str">
        <f t="shared" si="137"/>
        <v>plays</v>
      </c>
      <c r="S1292" s="13">
        <f t="shared" si="135"/>
        <v>42086.614942129629</v>
      </c>
      <c r="T1292" s="13">
        <f t="shared" si="136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7">
        <f t="shared" si="132"/>
        <v>1.4570000000000001</v>
      </c>
      <c r="P1293" s="5">
        <f t="shared" si="133"/>
        <v>104.07142857142857</v>
      </c>
      <c r="Q1293" t="str">
        <f t="shared" si="134"/>
        <v>theater</v>
      </c>
      <c r="R1293" s="6" t="str">
        <f t="shared" si="137"/>
        <v>plays</v>
      </c>
      <c r="S1293" s="13">
        <f t="shared" si="135"/>
        <v>42064.652673611112</v>
      </c>
      <c r="T1293" s="13">
        <f t="shared" si="136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7">
        <f t="shared" si="132"/>
        <v>1.1000000000000001</v>
      </c>
      <c r="P1294" s="5">
        <f t="shared" si="133"/>
        <v>35.96153846153846</v>
      </c>
      <c r="Q1294" t="str">
        <f t="shared" si="134"/>
        <v>theater</v>
      </c>
      <c r="R1294" s="6" t="str">
        <f t="shared" si="137"/>
        <v>plays</v>
      </c>
      <c r="S1294" s="13">
        <f t="shared" si="135"/>
        <v>42256.764212962968</v>
      </c>
      <c r="T1294" s="13">
        <f t="shared" si="136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7">
        <f t="shared" si="132"/>
        <v>1.0223333333333333</v>
      </c>
      <c r="P1295" s="5">
        <f t="shared" si="133"/>
        <v>127.79166666666667</v>
      </c>
      <c r="Q1295" t="str">
        <f t="shared" si="134"/>
        <v>theater</v>
      </c>
      <c r="R1295" s="6" t="str">
        <f t="shared" si="137"/>
        <v>plays</v>
      </c>
      <c r="S1295" s="13">
        <f t="shared" si="135"/>
        <v>42292.701053240744</v>
      </c>
      <c r="T1295" s="13">
        <f t="shared" si="136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7">
        <f t="shared" si="132"/>
        <v>1.22</v>
      </c>
      <c r="P1296" s="5">
        <f t="shared" si="133"/>
        <v>27.727272727272727</v>
      </c>
      <c r="Q1296" t="str">
        <f t="shared" si="134"/>
        <v>theater</v>
      </c>
      <c r="R1296" s="6" t="str">
        <f t="shared" si="137"/>
        <v>plays</v>
      </c>
      <c r="S1296" s="13">
        <f t="shared" si="135"/>
        <v>42278.453668981485</v>
      </c>
      <c r="T1296" s="13">
        <f t="shared" si="136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7">
        <f t="shared" si="132"/>
        <v>1.0196000000000001</v>
      </c>
      <c r="P1297" s="5">
        <f t="shared" si="133"/>
        <v>39.828125</v>
      </c>
      <c r="Q1297" t="str">
        <f t="shared" si="134"/>
        <v>theater</v>
      </c>
      <c r="R1297" s="6" t="str">
        <f t="shared" si="137"/>
        <v>plays</v>
      </c>
      <c r="S1297" s="13">
        <f t="shared" si="135"/>
        <v>42184.572881944448</v>
      </c>
      <c r="T1297" s="13">
        <f t="shared" si="136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7">
        <f t="shared" si="132"/>
        <v>1.411764705882353</v>
      </c>
      <c r="P1298" s="5">
        <f t="shared" si="133"/>
        <v>52.173913043478258</v>
      </c>
      <c r="Q1298" t="str">
        <f t="shared" si="134"/>
        <v>theater</v>
      </c>
      <c r="R1298" s="6" t="str">
        <f t="shared" si="137"/>
        <v>plays</v>
      </c>
      <c r="S1298" s="13">
        <f t="shared" si="135"/>
        <v>42423.050613425927</v>
      </c>
      <c r="T1298" s="13">
        <f t="shared" si="136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7">
        <f t="shared" si="132"/>
        <v>1.0952500000000001</v>
      </c>
      <c r="P1299" s="5">
        <f t="shared" si="133"/>
        <v>92.037815126050418</v>
      </c>
      <c r="Q1299" t="str">
        <f t="shared" si="134"/>
        <v>theater</v>
      </c>
      <c r="R1299" s="6" t="str">
        <f t="shared" si="137"/>
        <v>plays</v>
      </c>
      <c r="S1299" s="13">
        <f t="shared" si="135"/>
        <v>42461.747199074074</v>
      </c>
      <c r="T1299" s="13">
        <f t="shared" si="136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7">
        <f t="shared" si="132"/>
        <v>1.0465</v>
      </c>
      <c r="P1300" s="5">
        <f t="shared" si="133"/>
        <v>63.424242424242422</v>
      </c>
      <c r="Q1300" t="str">
        <f t="shared" si="134"/>
        <v>theater</v>
      </c>
      <c r="R1300" s="6" t="str">
        <f t="shared" si="137"/>
        <v>plays</v>
      </c>
      <c r="S1300" s="13">
        <f t="shared" si="135"/>
        <v>42458.680925925932</v>
      </c>
      <c r="T1300" s="13">
        <f t="shared" si="136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7">
        <f t="shared" si="132"/>
        <v>1.24</v>
      </c>
      <c r="P1301" s="5">
        <f t="shared" si="133"/>
        <v>135.625</v>
      </c>
      <c r="Q1301" t="str">
        <f t="shared" si="134"/>
        <v>theater</v>
      </c>
      <c r="R1301" s="6" t="str">
        <f t="shared" si="137"/>
        <v>plays</v>
      </c>
      <c r="S1301" s="13">
        <f t="shared" si="135"/>
        <v>42169.814340277779</v>
      </c>
      <c r="T1301" s="13">
        <f t="shared" si="136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7">
        <f t="shared" si="132"/>
        <v>1.35</v>
      </c>
      <c r="P1302" s="5">
        <f t="shared" si="133"/>
        <v>168.75</v>
      </c>
      <c r="Q1302" t="str">
        <f t="shared" si="134"/>
        <v>theater</v>
      </c>
      <c r="R1302" s="6" t="str">
        <f t="shared" si="137"/>
        <v>plays</v>
      </c>
      <c r="S1302" s="13">
        <f t="shared" si="135"/>
        <v>42483.675208333334</v>
      </c>
      <c r="T1302" s="13">
        <f t="shared" si="136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7">
        <f t="shared" si="132"/>
        <v>1.0275000000000001</v>
      </c>
      <c r="P1303" s="5">
        <f t="shared" si="133"/>
        <v>70.862068965517238</v>
      </c>
      <c r="Q1303" t="str">
        <f t="shared" si="134"/>
        <v>theater</v>
      </c>
      <c r="R1303" s="6" t="str">
        <f t="shared" si="137"/>
        <v>plays</v>
      </c>
      <c r="S1303" s="13">
        <f t="shared" si="135"/>
        <v>42195.749745370369</v>
      </c>
      <c r="T1303" s="13">
        <f t="shared" si="136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7">
        <f t="shared" si="132"/>
        <v>1</v>
      </c>
      <c r="P1304" s="5">
        <f t="shared" si="133"/>
        <v>50</v>
      </c>
      <c r="Q1304" t="str">
        <f t="shared" si="134"/>
        <v>theater</v>
      </c>
      <c r="R1304" s="6" t="str">
        <f t="shared" si="137"/>
        <v>plays</v>
      </c>
      <c r="S1304" s="13">
        <f t="shared" si="135"/>
        <v>42675.057997685188</v>
      </c>
      <c r="T1304" s="13">
        <f t="shared" si="136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7">
        <f t="shared" si="132"/>
        <v>1.3026085714285716</v>
      </c>
      <c r="P1305" s="5">
        <f t="shared" si="133"/>
        <v>42.214166666666671</v>
      </c>
      <c r="Q1305" t="str">
        <f t="shared" si="134"/>
        <v>theater</v>
      </c>
      <c r="R1305" s="6" t="str">
        <f t="shared" si="137"/>
        <v>plays</v>
      </c>
      <c r="S1305" s="13">
        <f t="shared" si="135"/>
        <v>42566.441203703704</v>
      </c>
      <c r="T1305" s="13">
        <f t="shared" si="136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7">
        <f t="shared" si="132"/>
        <v>0.39627499999999999</v>
      </c>
      <c r="P1306" s="5">
        <f t="shared" si="133"/>
        <v>152.41346153846155</v>
      </c>
      <c r="Q1306" t="str">
        <f t="shared" si="134"/>
        <v>technology</v>
      </c>
      <c r="R1306" s="6" t="str">
        <f>RIGHT(N1306,9)</f>
        <v>wearables</v>
      </c>
      <c r="S1306" s="13">
        <f t="shared" si="135"/>
        <v>42747.194502314815</v>
      </c>
      <c r="T1306" s="13">
        <f t="shared" si="136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7">
        <f t="shared" si="132"/>
        <v>0.25976666666666665</v>
      </c>
      <c r="P1307" s="5">
        <f t="shared" si="133"/>
        <v>90.616279069767444</v>
      </c>
      <c r="Q1307" t="str">
        <f t="shared" si="134"/>
        <v>technology</v>
      </c>
      <c r="R1307" s="6" t="str">
        <f t="shared" ref="R1307:R1345" si="138">RIGHT(N1307,9)</f>
        <v>wearables</v>
      </c>
      <c r="S1307" s="13">
        <f t="shared" si="135"/>
        <v>42543.665601851855</v>
      </c>
      <c r="T1307" s="13">
        <f t="shared" si="136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7">
        <f t="shared" si="132"/>
        <v>0.65246363636363636</v>
      </c>
      <c r="P1308" s="5">
        <f t="shared" si="133"/>
        <v>201.60393258426967</v>
      </c>
      <c r="Q1308" t="str">
        <f t="shared" si="134"/>
        <v>technology</v>
      </c>
      <c r="R1308" s="6" t="str">
        <f t="shared" si="138"/>
        <v>wearables</v>
      </c>
      <c r="S1308" s="13">
        <f t="shared" si="135"/>
        <v>41947.457569444443</v>
      </c>
      <c r="T1308" s="13">
        <f t="shared" si="136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7">
        <f t="shared" si="132"/>
        <v>0.11514000000000001</v>
      </c>
      <c r="P1309" s="5">
        <f t="shared" si="133"/>
        <v>127.93333333333334</v>
      </c>
      <c r="Q1309" t="str">
        <f t="shared" si="134"/>
        <v>technology</v>
      </c>
      <c r="R1309" s="6" t="str">
        <f t="shared" si="138"/>
        <v>wearables</v>
      </c>
      <c r="S1309" s="13">
        <f t="shared" si="135"/>
        <v>42387.503229166665</v>
      </c>
      <c r="T1309" s="13">
        <f t="shared" si="136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7">
        <f t="shared" si="132"/>
        <v>0.11360000000000001</v>
      </c>
      <c r="P1310" s="5">
        <f t="shared" si="133"/>
        <v>29.894736842105264</v>
      </c>
      <c r="Q1310" t="str">
        <f t="shared" si="134"/>
        <v>technology</v>
      </c>
      <c r="R1310" s="6" t="str">
        <f t="shared" si="138"/>
        <v>wearables</v>
      </c>
      <c r="S1310" s="13">
        <f t="shared" si="135"/>
        <v>42611.613564814819</v>
      </c>
      <c r="T1310" s="13">
        <f t="shared" si="136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7">
        <f t="shared" si="132"/>
        <v>1.1199130434782609</v>
      </c>
      <c r="P1311" s="5">
        <f t="shared" si="133"/>
        <v>367.97142857142859</v>
      </c>
      <c r="Q1311" t="str">
        <f t="shared" si="134"/>
        <v>technology</v>
      </c>
      <c r="R1311" s="6" t="str">
        <f t="shared" si="138"/>
        <v>wearables</v>
      </c>
      <c r="S1311" s="13">
        <f t="shared" si="135"/>
        <v>42257.882731481484</v>
      </c>
      <c r="T1311" s="13">
        <f t="shared" si="136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7">
        <f t="shared" si="132"/>
        <v>0.155</v>
      </c>
      <c r="P1312" s="5">
        <f t="shared" si="133"/>
        <v>129.16666666666666</v>
      </c>
      <c r="Q1312" t="str">
        <f t="shared" si="134"/>
        <v>technology</v>
      </c>
      <c r="R1312" s="6" t="str">
        <f t="shared" si="138"/>
        <v>wearables</v>
      </c>
      <c r="S1312" s="13">
        <f t="shared" si="135"/>
        <v>42556.667245370365</v>
      </c>
      <c r="T1312" s="13">
        <f t="shared" si="136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7">
        <f t="shared" si="132"/>
        <v>0.32028000000000001</v>
      </c>
      <c r="P1313" s="5">
        <f t="shared" si="133"/>
        <v>800.7</v>
      </c>
      <c r="Q1313" t="str">
        <f t="shared" si="134"/>
        <v>technology</v>
      </c>
      <c r="R1313" s="6" t="str">
        <f t="shared" si="138"/>
        <v>wearables</v>
      </c>
      <c r="S1313" s="13">
        <f t="shared" si="135"/>
        <v>42669.802303240736</v>
      </c>
      <c r="T1313" s="13">
        <f t="shared" si="136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7">
        <f t="shared" si="132"/>
        <v>6.0869565217391303E-3</v>
      </c>
      <c r="P1314" s="5">
        <f t="shared" si="133"/>
        <v>28</v>
      </c>
      <c r="Q1314" t="str">
        <f t="shared" si="134"/>
        <v>technology</v>
      </c>
      <c r="R1314" s="6" t="str">
        <f t="shared" si="138"/>
        <v>wearables</v>
      </c>
      <c r="S1314" s="13">
        <f t="shared" si="135"/>
        <v>42082.702800925923</v>
      </c>
      <c r="T1314" s="13">
        <f t="shared" si="136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7">
        <f t="shared" si="132"/>
        <v>0.31114999999999998</v>
      </c>
      <c r="P1315" s="5">
        <f t="shared" si="133"/>
        <v>102.01639344262296</v>
      </c>
      <c r="Q1315" t="str">
        <f t="shared" si="134"/>
        <v>technology</v>
      </c>
      <c r="R1315" s="6" t="str">
        <f t="shared" si="138"/>
        <v>wearables</v>
      </c>
      <c r="S1315" s="13">
        <f t="shared" si="135"/>
        <v>42402.709652777776</v>
      </c>
      <c r="T1315" s="13">
        <f t="shared" si="136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7">
        <f t="shared" si="132"/>
        <v>1.1266666666666666E-2</v>
      </c>
      <c r="P1316" s="5">
        <f t="shared" si="133"/>
        <v>184.36363636363637</v>
      </c>
      <c r="Q1316" t="str">
        <f t="shared" si="134"/>
        <v>technology</v>
      </c>
      <c r="R1316" s="6" t="str">
        <f t="shared" si="138"/>
        <v>wearables</v>
      </c>
      <c r="S1316" s="13">
        <f t="shared" si="135"/>
        <v>42604.669675925921</v>
      </c>
      <c r="T1316" s="13">
        <f t="shared" si="136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7">
        <f t="shared" si="132"/>
        <v>0.40404000000000001</v>
      </c>
      <c r="P1317" s="5">
        <f t="shared" si="133"/>
        <v>162.91935483870967</v>
      </c>
      <c r="Q1317" t="str">
        <f t="shared" si="134"/>
        <v>technology</v>
      </c>
      <c r="R1317" s="6" t="str">
        <f t="shared" si="138"/>
        <v>wearables</v>
      </c>
      <c r="S1317" s="13">
        <f t="shared" si="135"/>
        <v>42278.498240740737</v>
      </c>
      <c r="T1317" s="13">
        <f t="shared" si="136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7">
        <f t="shared" si="132"/>
        <v>1.3333333333333333E-5</v>
      </c>
      <c r="P1318" s="5">
        <f t="shared" si="133"/>
        <v>1</v>
      </c>
      <c r="Q1318" t="str">
        <f t="shared" si="134"/>
        <v>technology</v>
      </c>
      <c r="R1318" s="6" t="str">
        <f t="shared" si="138"/>
        <v>wearables</v>
      </c>
      <c r="S1318" s="13">
        <f t="shared" si="135"/>
        <v>42393.961909722217</v>
      </c>
      <c r="T1318" s="13">
        <f t="shared" si="136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7">
        <f t="shared" si="132"/>
        <v>5.7334999999999997E-2</v>
      </c>
      <c r="P1319" s="5">
        <f t="shared" si="133"/>
        <v>603.52631578947364</v>
      </c>
      <c r="Q1319" t="str">
        <f t="shared" si="134"/>
        <v>technology</v>
      </c>
      <c r="R1319" s="6" t="str">
        <f t="shared" si="138"/>
        <v>wearables</v>
      </c>
      <c r="S1319" s="13">
        <f t="shared" si="135"/>
        <v>42520.235486111109</v>
      </c>
      <c r="T1319" s="13">
        <f t="shared" si="136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7">
        <f t="shared" si="132"/>
        <v>0.15325</v>
      </c>
      <c r="P1320" s="5">
        <f t="shared" si="133"/>
        <v>45.407407407407405</v>
      </c>
      <c r="Q1320" t="str">
        <f t="shared" si="134"/>
        <v>technology</v>
      </c>
      <c r="R1320" s="6" t="str">
        <f t="shared" si="138"/>
        <v>wearables</v>
      </c>
      <c r="S1320" s="13">
        <f t="shared" si="135"/>
        <v>41985.043657407412</v>
      </c>
      <c r="T1320" s="13">
        <f t="shared" si="136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7">
        <f t="shared" si="132"/>
        <v>0.15103448275862069</v>
      </c>
      <c r="P1321" s="5">
        <f t="shared" si="133"/>
        <v>97.333333333333329</v>
      </c>
      <c r="Q1321" t="str">
        <f t="shared" si="134"/>
        <v>technology</v>
      </c>
      <c r="R1321" s="6" t="str">
        <f t="shared" si="138"/>
        <v>wearables</v>
      </c>
      <c r="S1321" s="13">
        <f t="shared" si="135"/>
        <v>41816.812094907407</v>
      </c>
      <c r="T1321" s="13">
        <f t="shared" si="136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7">
        <f t="shared" si="132"/>
        <v>5.0299999999999997E-3</v>
      </c>
      <c r="P1322" s="5">
        <f t="shared" si="133"/>
        <v>167.66666666666666</v>
      </c>
      <c r="Q1322" t="str">
        <f t="shared" si="134"/>
        <v>technology</v>
      </c>
      <c r="R1322" s="6" t="str">
        <f t="shared" si="138"/>
        <v>wearables</v>
      </c>
      <c r="S1322" s="13">
        <f t="shared" si="135"/>
        <v>42705.690347222218</v>
      </c>
      <c r="T1322" s="13">
        <f t="shared" si="136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7">
        <f t="shared" si="132"/>
        <v>1.3028138528138528E-2</v>
      </c>
      <c r="P1323" s="5">
        <f t="shared" si="133"/>
        <v>859.85714285714289</v>
      </c>
      <c r="Q1323" t="str">
        <f t="shared" si="134"/>
        <v>technology</v>
      </c>
      <c r="R1323" s="6" t="str">
        <f t="shared" si="138"/>
        <v>wearables</v>
      </c>
      <c r="S1323" s="13">
        <f t="shared" si="135"/>
        <v>42697.74927083333</v>
      </c>
      <c r="T1323" s="13">
        <f t="shared" si="136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7">
        <f t="shared" si="132"/>
        <v>3.0285714285714286E-3</v>
      </c>
      <c r="P1324" s="5">
        <f t="shared" si="133"/>
        <v>26.5</v>
      </c>
      <c r="Q1324" t="str">
        <f t="shared" si="134"/>
        <v>technology</v>
      </c>
      <c r="R1324" s="6" t="str">
        <f t="shared" si="138"/>
        <v>wearables</v>
      </c>
      <c r="S1324" s="13">
        <f t="shared" si="135"/>
        <v>42115.656539351854</v>
      </c>
      <c r="T1324" s="13">
        <f t="shared" si="136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7">
        <f t="shared" si="132"/>
        <v>8.8800000000000004E-2</v>
      </c>
      <c r="P1325" s="5">
        <f t="shared" si="133"/>
        <v>30.272727272727273</v>
      </c>
      <c r="Q1325" t="str">
        <f t="shared" si="134"/>
        <v>technology</v>
      </c>
      <c r="R1325" s="6" t="str">
        <f t="shared" si="138"/>
        <v>wearables</v>
      </c>
      <c r="S1325" s="13">
        <f t="shared" si="135"/>
        <v>42451.698449074072</v>
      </c>
      <c r="T1325" s="13">
        <f t="shared" si="136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7">
        <f t="shared" si="132"/>
        <v>9.8400000000000001E-2</v>
      </c>
      <c r="P1326" s="5">
        <f t="shared" si="133"/>
        <v>54.666666666666664</v>
      </c>
      <c r="Q1326" t="str">
        <f t="shared" si="134"/>
        <v>technology</v>
      </c>
      <c r="R1326" s="6" t="str">
        <f t="shared" si="138"/>
        <v>wearables</v>
      </c>
      <c r="S1326" s="13">
        <f t="shared" si="135"/>
        <v>42626.633703703701</v>
      </c>
      <c r="T1326" s="13">
        <f t="shared" si="136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7">
        <f t="shared" si="132"/>
        <v>2.4299999999999999E-2</v>
      </c>
      <c r="P1327" s="5">
        <f t="shared" si="133"/>
        <v>60.75</v>
      </c>
      <c r="Q1327" t="str">
        <f t="shared" si="134"/>
        <v>technology</v>
      </c>
      <c r="R1327" s="6" t="str">
        <f t="shared" si="138"/>
        <v>wearables</v>
      </c>
      <c r="S1327" s="13">
        <f t="shared" si="135"/>
        <v>42704.086053240739</v>
      </c>
      <c r="T1327" s="13">
        <f t="shared" si="136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7">
        <f t="shared" si="132"/>
        <v>1.1299999999999999E-2</v>
      </c>
      <c r="P1328" s="5">
        <f t="shared" si="133"/>
        <v>102.72727272727273</v>
      </c>
      <c r="Q1328" t="str">
        <f t="shared" si="134"/>
        <v>technology</v>
      </c>
      <c r="R1328" s="6" t="str">
        <f t="shared" si="138"/>
        <v>wearables</v>
      </c>
      <c r="S1328" s="13">
        <f t="shared" si="135"/>
        <v>41974.791990740734</v>
      </c>
      <c r="T1328" s="13">
        <f t="shared" si="136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7">
        <f t="shared" si="132"/>
        <v>3.5520833333333335E-2</v>
      </c>
      <c r="P1329" s="5">
        <f t="shared" si="133"/>
        <v>41.585365853658537</v>
      </c>
      <c r="Q1329" t="str">
        <f t="shared" si="134"/>
        <v>technology</v>
      </c>
      <c r="R1329" s="6" t="str">
        <f t="shared" si="138"/>
        <v>wearables</v>
      </c>
      <c r="S1329" s="13">
        <f t="shared" si="135"/>
        <v>42123.678645833337</v>
      </c>
      <c r="T1329" s="13">
        <f t="shared" si="136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7">
        <f t="shared" si="132"/>
        <v>2.3306666666666667E-2</v>
      </c>
      <c r="P1330" s="5">
        <f t="shared" si="133"/>
        <v>116.53333333333333</v>
      </c>
      <c r="Q1330" t="str">
        <f t="shared" si="134"/>
        <v>technology</v>
      </c>
      <c r="R1330" s="6" t="str">
        <f t="shared" si="138"/>
        <v>wearables</v>
      </c>
      <c r="S1330" s="13">
        <f t="shared" si="135"/>
        <v>42612.642754629633</v>
      </c>
      <c r="T1330" s="13">
        <f t="shared" si="136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7">
        <f t="shared" si="132"/>
        <v>8.1600000000000006E-3</v>
      </c>
      <c r="P1331" s="5">
        <f t="shared" si="133"/>
        <v>45.333333333333336</v>
      </c>
      <c r="Q1331" t="str">
        <f t="shared" si="134"/>
        <v>technology</v>
      </c>
      <c r="R1331" s="6" t="str">
        <f t="shared" si="138"/>
        <v>wearables</v>
      </c>
      <c r="S1331" s="13">
        <f t="shared" si="135"/>
        <v>41935.221585648149</v>
      </c>
      <c r="T1331" s="13">
        <f t="shared" si="136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7">
        <f t="shared" si="132"/>
        <v>0.22494285714285714</v>
      </c>
      <c r="P1332" s="5">
        <f t="shared" si="133"/>
        <v>157.46</v>
      </c>
      <c r="Q1332" t="str">
        <f t="shared" si="134"/>
        <v>technology</v>
      </c>
      <c r="R1332" s="6" t="str">
        <f t="shared" si="138"/>
        <v>wearables</v>
      </c>
      <c r="S1332" s="13">
        <f t="shared" si="135"/>
        <v>42522.276724537034</v>
      </c>
      <c r="T1332" s="13">
        <f t="shared" si="136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7">
        <f t="shared" si="132"/>
        <v>1.3668E-2</v>
      </c>
      <c r="P1333" s="5">
        <f t="shared" si="133"/>
        <v>100.5</v>
      </c>
      <c r="Q1333" t="str">
        <f t="shared" si="134"/>
        <v>technology</v>
      </c>
      <c r="R1333" s="6" t="str">
        <f t="shared" si="138"/>
        <v>wearables</v>
      </c>
      <c r="S1333" s="13">
        <f t="shared" si="135"/>
        <v>42569.50409722222</v>
      </c>
      <c r="T1333" s="13">
        <f t="shared" si="136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7">
        <f t="shared" si="132"/>
        <v>0</v>
      </c>
      <c r="P1334" s="5" t="e">
        <f t="shared" si="133"/>
        <v>#DIV/0!</v>
      </c>
      <c r="Q1334" t="str">
        <f t="shared" si="134"/>
        <v>technology</v>
      </c>
      <c r="R1334" s="6" t="str">
        <f t="shared" si="138"/>
        <v>wearables</v>
      </c>
      <c r="S1334" s="13">
        <f t="shared" si="135"/>
        <v>42732.060277777782</v>
      </c>
      <c r="T1334" s="13">
        <f t="shared" si="136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7">
        <f t="shared" si="132"/>
        <v>0</v>
      </c>
      <c r="P1335" s="5" t="e">
        <f t="shared" si="133"/>
        <v>#DIV/0!</v>
      </c>
      <c r="Q1335" t="str">
        <f t="shared" si="134"/>
        <v>technology</v>
      </c>
      <c r="R1335" s="6" t="str">
        <f t="shared" si="138"/>
        <v>wearables</v>
      </c>
      <c r="S1335" s="13">
        <f t="shared" si="135"/>
        <v>41806.106770833336</v>
      </c>
      <c r="T1335" s="13">
        <f t="shared" si="136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7">
        <f t="shared" si="132"/>
        <v>0.10754135338345865</v>
      </c>
      <c r="P1336" s="5">
        <f t="shared" si="133"/>
        <v>51.822463768115945</v>
      </c>
      <c r="Q1336" t="str">
        <f t="shared" si="134"/>
        <v>technology</v>
      </c>
      <c r="R1336" s="6" t="str">
        <f t="shared" si="138"/>
        <v>wearables</v>
      </c>
      <c r="S1336" s="13">
        <f t="shared" si="135"/>
        <v>42410.774155092593</v>
      </c>
      <c r="T1336" s="13">
        <f t="shared" si="136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7">
        <f t="shared" si="132"/>
        <v>0.1976</v>
      </c>
      <c r="P1337" s="5">
        <f t="shared" si="133"/>
        <v>308.75</v>
      </c>
      <c r="Q1337" t="str">
        <f t="shared" si="134"/>
        <v>technology</v>
      </c>
      <c r="R1337" s="6" t="str">
        <f t="shared" si="138"/>
        <v>wearables</v>
      </c>
      <c r="S1337" s="13">
        <f t="shared" si="135"/>
        <v>42313.936365740738</v>
      </c>
      <c r="T1337" s="13">
        <f t="shared" si="136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7">
        <f t="shared" si="132"/>
        <v>0.84946999999999995</v>
      </c>
      <c r="P1338" s="5">
        <f t="shared" si="133"/>
        <v>379.22767857142856</v>
      </c>
      <c r="Q1338" t="str">
        <f t="shared" si="134"/>
        <v>technology</v>
      </c>
      <c r="R1338" s="6" t="str">
        <f t="shared" si="138"/>
        <v>wearables</v>
      </c>
      <c r="S1338" s="13">
        <f t="shared" si="135"/>
        <v>41955.863750000004</v>
      </c>
      <c r="T1338" s="13">
        <f t="shared" si="136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7">
        <f t="shared" si="132"/>
        <v>0.49381999999999998</v>
      </c>
      <c r="P1339" s="5">
        <f t="shared" si="133"/>
        <v>176.36428571428573</v>
      </c>
      <c r="Q1339" t="str">
        <f t="shared" si="134"/>
        <v>technology</v>
      </c>
      <c r="R1339" s="6" t="str">
        <f t="shared" si="138"/>
        <v>wearables</v>
      </c>
      <c r="S1339" s="13">
        <f t="shared" si="135"/>
        <v>42767.577303240745</v>
      </c>
      <c r="T1339" s="13">
        <f t="shared" si="136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7">
        <f t="shared" si="132"/>
        <v>3.3033333333333331E-2</v>
      </c>
      <c r="P1340" s="5">
        <f t="shared" si="133"/>
        <v>66.066666666666663</v>
      </c>
      <c r="Q1340" t="str">
        <f t="shared" si="134"/>
        <v>technology</v>
      </c>
      <c r="R1340" s="6" t="str">
        <f t="shared" si="138"/>
        <v>wearables</v>
      </c>
      <c r="S1340" s="13">
        <f t="shared" si="135"/>
        <v>42188.803622685184</v>
      </c>
      <c r="T1340" s="13">
        <f t="shared" si="136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7">
        <f t="shared" si="132"/>
        <v>6.6339999999999996E-2</v>
      </c>
      <c r="P1341" s="5">
        <f t="shared" si="133"/>
        <v>89.648648648648646</v>
      </c>
      <c r="Q1341" t="str">
        <f t="shared" si="134"/>
        <v>technology</v>
      </c>
      <c r="R1341" s="6" t="str">
        <f t="shared" si="138"/>
        <v>wearables</v>
      </c>
      <c r="S1341" s="13">
        <f t="shared" si="135"/>
        <v>41936.647164351853</v>
      </c>
      <c r="T1341" s="13">
        <f t="shared" si="136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7">
        <f t="shared" si="132"/>
        <v>0</v>
      </c>
      <c r="P1342" s="5" t="e">
        <f t="shared" si="133"/>
        <v>#DIV/0!</v>
      </c>
      <c r="Q1342" t="str">
        <f t="shared" si="134"/>
        <v>technology</v>
      </c>
      <c r="R1342" s="6" t="str">
        <f t="shared" si="138"/>
        <v>wearables</v>
      </c>
      <c r="S1342" s="13">
        <f t="shared" si="135"/>
        <v>41836.595520833333</v>
      </c>
      <c r="T1342" s="13">
        <f t="shared" si="136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7">
        <f t="shared" si="132"/>
        <v>0.7036</v>
      </c>
      <c r="P1343" s="5">
        <f t="shared" si="133"/>
        <v>382.39130434782606</v>
      </c>
      <c r="Q1343" t="str">
        <f t="shared" si="134"/>
        <v>technology</v>
      </c>
      <c r="R1343" s="6" t="str">
        <f t="shared" si="138"/>
        <v>wearables</v>
      </c>
      <c r="S1343" s="13">
        <f t="shared" si="135"/>
        <v>42612.624039351853</v>
      </c>
      <c r="T1343" s="13">
        <f t="shared" si="136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7">
        <f t="shared" si="132"/>
        <v>2E-3</v>
      </c>
      <c r="P1344" s="5">
        <f t="shared" si="133"/>
        <v>100</v>
      </c>
      <c r="Q1344" t="str">
        <f t="shared" si="134"/>
        <v>technology</v>
      </c>
      <c r="R1344" s="6" t="str">
        <f t="shared" si="138"/>
        <v>wearables</v>
      </c>
      <c r="S1344" s="13">
        <f t="shared" si="135"/>
        <v>42172.816423611104</v>
      </c>
      <c r="T1344" s="13">
        <f t="shared" si="136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7">
        <f t="shared" si="132"/>
        <v>1.02298</v>
      </c>
      <c r="P1345" s="5">
        <f t="shared" si="133"/>
        <v>158.35603715170279</v>
      </c>
      <c r="Q1345" t="str">
        <f t="shared" si="134"/>
        <v>technology</v>
      </c>
      <c r="R1345" s="6" t="str">
        <f t="shared" si="138"/>
        <v>wearables</v>
      </c>
      <c r="S1345" s="13">
        <f t="shared" si="135"/>
        <v>42542.526423611111</v>
      </c>
      <c r="T1345" s="13">
        <f t="shared" si="136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7">
        <f t="shared" si="132"/>
        <v>3.7773333333333334</v>
      </c>
      <c r="P1346" s="5">
        <f t="shared" si="133"/>
        <v>40.762589928057551</v>
      </c>
      <c r="Q1346" t="str">
        <f t="shared" si="134"/>
        <v>publishing</v>
      </c>
      <c r="R1346" s="6" t="str">
        <f>RIGHT(N1346,10)</f>
        <v>nonfiction</v>
      </c>
      <c r="S1346" s="13">
        <f t="shared" si="135"/>
        <v>42522.789803240739</v>
      </c>
      <c r="T1346" s="13">
        <f t="shared" si="136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7">
        <f t="shared" ref="O1347:O1410" si="139">E1347/D1347</f>
        <v>1.25</v>
      </c>
      <c r="P1347" s="5">
        <f t="shared" ref="P1347:P1410" si="140">AVERAGE(E1347/L1347)</f>
        <v>53.571428571428569</v>
      </c>
      <c r="Q1347" t="str">
        <f t="shared" ref="Q1347:Q1410" si="141">LEFT(N1347, SEARCH("/",N1347,1)-1)</f>
        <v>publishing</v>
      </c>
      <c r="R1347" s="6" t="str">
        <f t="shared" ref="R1347:R1365" si="142">RIGHT(N1347,10)</f>
        <v>nonfiction</v>
      </c>
      <c r="S1347" s="13">
        <f t="shared" ref="S1347:S1410" si="143">(((J1347/60)/60)/24)+DATE(1970,1,1)</f>
        <v>41799.814340277779</v>
      </c>
      <c r="T1347" s="13">
        <f t="shared" ref="T1347:T1410" si="144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7">
        <f t="shared" si="139"/>
        <v>1.473265306122449</v>
      </c>
      <c r="P1348" s="5">
        <f t="shared" si="140"/>
        <v>48.449664429530202</v>
      </c>
      <c r="Q1348" t="str">
        <f t="shared" si="141"/>
        <v>publishing</v>
      </c>
      <c r="R1348" s="6" t="str">
        <f t="shared" si="142"/>
        <v>nonfiction</v>
      </c>
      <c r="S1348" s="13">
        <f t="shared" si="143"/>
        <v>41422.075821759259</v>
      </c>
      <c r="T1348" s="13">
        <f t="shared" si="144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7">
        <f t="shared" si="139"/>
        <v>1.022</v>
      </c>
      <c r="P1349" s="5">
        <f t="shared" si="140"/>
        <v>82.41935483870968</v>
      </c>
      <c r="Q1349" t="str">
        <f t="shared" si="141"/>
        <v>publishing</v>
      </c>
      <c r="R1349" s="6" t="str">
        <f t="shared" si="142"/>
        <v>nonfiction</v>
      </c>
      <c r="S1349" s="13">
        <f t="shared" si="143"/>
        <v>42040.638020833328</v>
      </c>
      <c r="T1349" s="13">
        <f t="shared" si="144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7">
        <f t="shared" si="139"/>
        <v>1.018723404255319</v>
      </c>
      <c r="P1350" s="5">
        <f t="shared" si="140"/>
        <v>230.19230769230768</v>
      </c>
      <c r="Q1350" t="str">
        <f t="shared" si="141"/>
        <v>publishing</v>
      </c>
      <c r="R1350" s="6" t="str">
        <f t="shared" si="142"/>
        <v>nonfiction</v>
      </c>
      <c r="S1350" s="13">
        <f t="shared" si="143"/>
        <v>41963.506168981476</v>
      </c>
      <c r="T1350" s="13">
        <f t="shared" si="144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7">
        <f t="shared" si="139"/>
        <v>2.0419999999999998</v>
      </c>
      <c r="P1351" s="5">
        <f t="shared" si="140"/>
        <v>59.360465116279073</v>
      </c>
      <c r="Q1351" t="str">
        <f t="shared" si="141"/>
        <v>publishing</v>
      </c>
      <c r="R1351" s="6" t="str">
        <f t="shared" si="142"/>
        <v>nonfiction</v>
      </c>
      <c r="S1351" s="13">
        <f t="shared" si="143"/>
        <v>42317.33258101852</v>
      </c>
      <c r="T1351" s="13">
        <f t="shared" si="144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7">
        <f t="shared" si="139"/>
        <v>1.0405</v>
      </c>
      <c r="P1352" s="5">
        <f t="shared" si="140"/>
        <v>66.698717948717942</v>
      </c>
      <c r="Q1352" t="str">
        <f t="shared" si="141"/>
        <v>publishing</v>
      </c>
      <c r="R1352" s="6" t="str">
        <f t="shared" si="142"/>
        <v>nonfiction</v>
      </c>
      <c r="S1352" s="13">
        <f t="shared" si="143"/>
        <v>42334.013124999998</v>
      </c>
      <c r="T1352" s="13">
        <f t="shared" si="144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7">
        <f t="shared" si="139"/>
        <v>1.0126500000000001</v>
      </c>
      <c r="P1353" s="5">
        <f t="shared" si="140"/>
        <v>168.77500000000001</v>
      </c>
      <c r="Q1353" t="str">
        <f t="shared" si="141"/>
        <v>publishing</v>
      </c>
      <c r="R1353" s="6" t="str">
        <f t="shared" si="142"/>
        <v>nonfiction</v>
      </c>
      <c r="S1353" s="13">
        <f t="shared" si="143"/>
        <v>42382.74009259259</v>
      </c>
      <c r="T1353" s="13">
        <f t="shared" si="144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7">
        <f t="shared" si="139"/>
        <v>1.3613999999999999</v>
      </c>
      <c r="P1354" s="5">
        <f t="shared" si="140"/>
        <v>59.973568281938327</v>
      </c>
      <c r="Q1354" t="str">
        <f t="shared" si="141"/>
        <v>publishing</v>
      </c>
      <c r="R1354" s="6" t="str">
        <f t="shared" si="142"/>
        <v>nonfiction</v>
      </c>
      <c r="S1354" s="13">
        <f t="shared" si="143"/>
        <v>42200.578310185185</v>
      </c>
      <c r="T1354" s="13">
        <f t="shared" si="144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7">
        <f t="shared" si="139"/>
        <v>1.3360000000000001</v>
      </c>
      <c r="P1355" s="5">
        <f t="shared" si="140"/>
        <v>31.80952380952381</v>
      </c>
      <c r="Q1355" t="str">
        <f t="shared" si="141"/>
        <v>publishing</v>
      </c>
      <c r="R1355" s="6" t="str">
        <f t="shared" si="142"/>
        <v>nonfiction</v>
      </c>
      <c r="S1355" s="13">
        <f t="shared" si="143"/>
        <v>41309.11791666667</v>
      </c>
      <c r="T1355" s="13">
        <f t="shared" si="144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7">
        <f t="shared" si="139"/>
        <v>1.3025</v>
      </c>
      <c r="P1356" s="5">
        <f t="shared" si="140"/>
        <v>24.421875</v>
      </c>
      <c r="Q1356" t="str">
        <f t="shared" si="141"/>
        <v>publishing</v>
      </c>
      <c r="R1356" s="6" t="str">
        <f t="shared" si="142"/>
        <v>nonfiction</v>
      </c>
      <c r="S1356" s="13">
        <f t="shared" si="143"/>
        <v>42502.807627314818</v>
      </c>
      <c r="T1356" s="13">
        <f t="shared" si="144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7">
        <f t="shared" si="139"/>
        <v>1.2267999999999999</v>
      </c>
      <c r="P1357" s="5">
        <f t="shared" si="140"/>
        <v>25.347107438016529</v>
      </c>
      <c r="Q1357" t="str">
        <f t="shared" si="141"/>
        <v>publishing</v>
      </c>
      <c r="R1357" s="6" t="str">
        <f t="shared" si="142"/>
        <v>nonfiction</v>
      </c>
      <c r="S1357" s="13">
        <f t="shared" si="143"/>
        <v>41213.254687499997</v>
      </c>
      <c r="T1357" s="13">
        <f t="shared" si="144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7">
        <f t="shared" si="139"/>
        <v>1.8281058823529412</v>
      </c>
      <c r="P1358" s="5">
        <f t="shared" si="140"/>
        <v>71.443218390804603</v>
      </c>
      <c r="Q1358" t="str">
        <f t="shared" si="141"/>
        <v>publishing</v>
      </c>
      <c r="R1358" s="6" t="str">
        <f t="shared" si="142"/>
        <v>nonfiction</v>
      </c>
      <c r="S1358" s="13">
        <f t="shared" si="143"/>
        <v>41430.038888888892</v>
      </c>
      <c r="T1358" s="13">
        <f t="shared" si="144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7">
        <f t="shared" si="139"/>
        <v>1.2529999999999999</v>
      </c>
      <c r="P1359" s="5">
        <f t="shared" si="140"/>
        <v>38.553846153846152</v>
      </c>
      <c r="Q1359" t="str">
        <f t="shared" si="141"/>
        <v>publishing</v>
      </c>
      <c r="R1359" s="6" t="str">
        <f t="shared" si="142"/>
        <v>nonfiction</v>
      </c>
      <c r="S1359" s="13">
        <f t="shared" si="143"/>
        <v>41304.962233796294</v>
      </c>
      <c r="T1359" s="13">
        <f t="shared" si="144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7">
        <f t="shared" si="139"/>
        <v>1.1166666666666667</v>
      </c>
      <c r="P1360" s="5">
        <f t="shared" si="140"/>
        <v>68.367346938775512</v>
      </c>
      <c r="Q1360" t="str">
        <f t="shared" si="141"/>
        <v>publishing</v>
      </c>
      <c r="R1360" s="6" t="str">
        <f t="shared" si="142"/>
        <v>nonfiction</v>
      </c>
      <c r="S1360" s="13">
        <f t="shared" si="143"/>
        <v>40689.570868055554</v>
      </c>
      <c r="T1360" s="13">
        <f t="shared" si="144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7">
        <f t="shared" si="139"/>
        <v>1.1575757575757575</v>
      </c>
      <c r="P1361" s="5">
        <f t="shared" si="140"/>
        <v>40.210526315789473</v>
      </c>
      <c r="Q1361" t="str">
        <f t="shared" si="141"/>
        <v>publishing</v>
      </c>
      <c r="R1361" s="6" t="str">
        <f t="shared" si="142"/>
        <v>nonfiction</v>
      </c>
      <c r="S1361" s="13">
        <f t="shared" si="143"/>
        <v>40668.814699074072</v>
      </c>
      <c r="T1361" s="13">
        <f t="shared" si="144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7">
        <f t="shared" si="139"/>
        <v>1.732</v>
      </c>
      <c r="P1362" s="5">
        <f t="shared" si="140"/>
        <v>32.074074074074076</v>
      </c>
      <c r="Q1362" t="str">
        <f t="shared" si="141"/>
        <v>publishing</v>
      </c>
      <c r="R1362" s="6" t="str">
        <f t="shared" si="142"/>
        <v>nonfiction</v>
      </c>
      <c r="S1362" s="13">
        <f t="shared" si="143"/>
        <v>41095.900694444441</v>
      </c>
      <c r="T1362" s="13">
        <f t="shared" si="144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7">
        <f t="shared" si="139"/>
        <v>1.2598333333333334</v>
      </c>
      <c r="P1363" s="5">
        <f t="shared" si="140"/>
        <v>28.632575757575758</v>
      </c>
      <c r="Q1363" t="str">
        <f t="shared" si="141"/>
        <v>publishing</v>
      </c>
      <c r="R1363" s="6" t="str">
        <f t="shared" si="142"/>
        <v>nonfiction</v>
      </c>
      <c r="S1363" s="13">
        <f t="shared" si="143"/>
        <v>41781.717268518521</v>
      </c>
      <c r="T1363" s="13">
        <f t="shared" si="144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7">
        <f t="shared" si="139"/>
        <v>1.091</v>
      </c>
      <c r="P1364" s="5">
        <f t="shared" si="140"/>
        <v>43.64</v>
      </c>
      <c r="Q1364" t="str">
        <f t="shared" si="141"/>
        <v>publishing</v>
      </c>
      <c r="R1364" s="6" t="str">
        <f t="shared" si="142"/>
        <v>nonfiction</v>
      </c>
      <c r="S1364" s="13">
        <f t="shared" si="143"/>
        <v>41464.934386574074</v>
      </c>
      <c r="T1364" s="13">
        <f t="shared" si="144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7">
        <f t="shared" si="139"/>
        <v>1</v>
      </c>
      <c r="P1365" s="5">
        <f t="shared" si="140"/>
        <v>40</v>
      </c>
      <c r="Q1365" t="str">
        <f t="shared" si="141"/>
        <v>publishing</v>
      </c>
      <c r="R1365" s="6" t="str">
        <f t="shared" si="142"/>
        <v>nonfiction</v>
      </c>
      <c r="S1365" s="13">
        <f t="shared" si="143"/>
        <v>42396.8440625</v>
      </c>
      <c r="T1365" s="13">
        <f t="shared" si="144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7">
        <f t="shared" si="139"/>
        <v>1.1864285714285714</v>
      </c>
      <c r="P1366" s="5">
        <f t="shared" si="140"/>
        <v>346.04166666666669</v>
      </c>
      <c r="Q1366" t="str">
        <f t="shared" si="141"/>
        <v>music</v>
      </c>
      <c r="R1366" s="6" t="str">
        <f>RIGHT(N1366,4)</f>
        <v>rock</v>
      </c>
      <c r="S1366" s="13">
        <f t="shared" si="143"/>
        <v>41951.695671296293</v>
      </c>
      <c r="T1366" s="13">
        <f t="shared" si="144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7">
        <f t="shared" si="139"/>
        <v>1.0026666666666666</v>
      </c>
      <c r="P1367" s="5">
        <f t="shared" si="140"/>
        <v>81.739130434782609</v>
      </c>
      <c r="Q1367" t="str">
        <f t="shared" si="141"/>
        <v>music</v>
      </c>
      <c r="R1367" s="6" t="str">
        <f t="shared" ref="R1367:R1405" si="145">RIGHT(N1367,4)</f>
        <v>rock</v>
      </c>
      <c r="S1367" s="13">
        <f t="shared" si="143"/>
        <v>42049.733240740738</v>
      </c>
      <c r="T1367" s="13">
        <f t="shared" si="144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7">
        <f t="shared" si="139"/>
        <v>1.2648920000000001</v>
      </c>
      <c r="P1368" s="5">
        <f t="shared" si="140"/>
        <v>64.535306122448986</v>
      </c>
      <c r="Q1368" t="str">
        <f t="shared" si="141"/>
        <v>music</v>
      </c>
      <c r="R1368" s="6" t="str">
        <f t="shared" si="145"/>
        <v>rock</v>
      </c>
      <c r="S1368" s="13">
        <f t="shared" si="143"/>
        <v>41924.996099537035</v>
      </c>
      <c r="T1368" s="13">
        <f t="shared" si="144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7">
        <f t="shared" si="139"/>
        <v>1.1426000000000001</v>
      </c>
      <c r="P1369" s="5">
        <f t="shared" si="140"/>
        <v>63.477777777777774</v>
      </c>
      <c r="Q1369" t="str">
        <f t="shared" si="141"/>
        <v>music</v>
      </c>
      <c r="R1369" s="6" t="str">
        <f t="shared" si="145"/>
        <v>rock</v>
      </c>
      <c r="S1369" s="13">
        <f t="shared" si="143"/>
        <v>42292.002893518518</v>
      </c>
      <c r="T1369" s="13">
        <f t="shared" si="144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7">
        <f t="shared" si="139"/>
        <v>1.107</v>
      </c>
      <c r="P1370" s="5">
        <f t="shared" si="140"/>
        <v>63.620689655172413</v>
      </c>
      <c r="Q1370" t="str">
        <f t="shared" si="141"/>
        <v>music</v>
      </c>
      <c r="R1370" s="6" t="str">
        <f t="shared" si="145"/>
        <v>rock</v>
      </c>
      <c r="S1370" s="13">
        <f t="shared" si="143"/>
        <v>42146.190902777773</v>
      </c>
      <c r="T1370" s="13">
        <f t="shared" si="144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7">
        <f t="shared" si="139"/>
        <v>1.0534805315203954</v>
      </c>
      <c r="P1371" s="5">
        <f t="shared" si="140"/>
        <v>83.967068965517228</v>
      </c>
      <c r="Q1371" t="str">
        <f t="shared" si="141"/>
        <v>music</v>
      </c>
      <c r="R1371" s="6" t="str">
        <f t="shared" si="145"/>
        <v>rock</v>
      </c>
      <c r="S1371" s="13">
        <f t="shared" si="143"/>
        <v>41710.594282407408</v>
      </c>
      <c r="T1371" s="13">
        <f t="shared" si="144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7">
        <f t="shared" si="139"/>
        <v>1.0366666666666666</v>
      </c>
      <c r="P1372" s="5">
        <f t="shared" si="140"/>
        <v>77.75</v>
      </c>
      <c r="Q1372" t="str">
        <f t="shared" si="141"/>
        <v>music</v>
      </c>
      <c r="R1372" s="6" t="str">
        <f t="shared" si="145"/>
        <v>rock</v>
      </c>
      <c r="S1372" s="13">
        <f t="shared" si="143"/>
        <v>41548.00335648148</v>
      </c>
      <c r="T1372" s="13">
        <f t="shared" si="144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7">
        <f t="shared" si="139"/>
        <v>1.0708672667523933</v>
      </c>
      <c r="P1373" s="5">
        <f t="shared" si="140"/>
        <v>107.07142857142857</v>
      </c>
      <c r="Q1373" t="str">
        <f t="shared" si="141"/>
        <v>music</v>
      </c>
      <c r="R1373" s="6" t="str">
        <f t="shared" si="145"/>
        <v>rock</v>
      </c>
      <c r="S1373" s="13">
        <f t="shared" si="143"/>
        <v>42101.758587962962</v>
      </c>
      <c r="T1373" s="13">
        <f t="shared" si="144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7">
        <f t="shared" si="139"/>
        <v>1.24</v>
      </c>
      <c r="P1374" s="5">
        <f t="shared" si="140"/>
        <v>38.75</v>
      </c>
      <c r="Q1374" t="str">
        <f t="shared" si="141"/>
        <v>music</v>
      </c>
      <c r="R1374" s="6" t="str">
        <f t="shared" si="145"/>
        <v>rock</v>
      </c>
      <c r="S1374" s="13">
        <f t="shared" si="143"/>
        <v>41072.739953703705</v>
      </c>
      <c r="T1374" s="13">
        <f t="shared" si="144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7">
        <f t="shared" si="139"/>
        <v>1.0501</v>
      </c>
      <c r="P1375" s="5">
        <f t="shared" si="140"/>
        <v>201.94230769230768</v>
      </c>
      <c r="Q1375" t="str">
        <f t="shared" si="141"/>
        <v>music</v>
      </c>
      <c r="R1375" s="6" t="str">
        <f t="shared" si="145"/>
        <v>rock</v>
      </c>
      <c r="S1375" s="13">
        <f t="shared" si="143"/>
        <v>42704.95177083333</v>
      </c>
      <c r="T1375" s="13">
        <f t="shared" si="144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7">
        <f t="shared" si="139"/>
        <v>1.8946666666666667</v>
      </c>
      <c r="P1376" s="5">
        <f t="shared" si="140"/>
        <v>43.060606060606062</v>
      </c>
      <c r="Q1376" t="str">
        <f t="shared" si="141"/>
        <v>music</v>
      </c>
      <c r="R1376" s="6" t="str">
        <f t="shared" si="145"/>
        <v>rock</v>
      </c>
      <c r="S1376" s="13">
        <f t="shared" si="143"/>
        <v>42424.161898148144</v>
      </c>
      <c r="T1376" s="13">
        <f t="shared" si="144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7">
        <f t="shared" si="139"/>
        <v>1.7132499999999999</v>
      </c>
      <c r="P1377" s="5">
        <f t="shared" si="140"/>
        <v>62.871559633027523</v>
      </c>
      <c r="Q1377" t="str">
        <f t="shared" si="141"/>
        <v>music</v>
      </c>
      <c r="R1377" s="6" t="str">
        <f t="shared" si="145"/>
        <v>rock</v>
      </c>
      <c r="S1377" s="13">
        <f t="shared" si="143"/>
        <v>42720.066192129627</v>
      </c>
      <c r="T1377" s="13">
        <f t="shared" si="144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7">
        <f t="shared" si="139"/>
        <v>2.5248648648648651</v>
      </c>
      <c r="P1378" s="5">
        <f t="shared" si="140"/>
        <v>55.607142857142854</v>
      </c>
      <c r="Q1378" t="str">
        <f t="shared" si="141"/>
        <v>music</v>
      </c>
      <c r="R1378" s="6" t="str">
        <f t="shared" si="145"/>
        <v>rock</v>
      </c>
      <c r="S1378" s="13">
        <f t="shared" si="143"/>
        <v>42677.669050925921</v>
      </c>
      <c r="T1378" s="13">
        <f t="shared" si="144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7">
        <f t="shared" si="139"/>
        <v>1.1615384615384616</v>
      </c>
      <c r="P1379" s="5">
        <f t="shared" si="140"/>
        <v>48.70967741935484</v>
      </c>
      <c r="Q1379" t="str">
        <f t="shared" si="141"/>
        <v>music</v>
      </c>
      <c r="R1379" s="6" t="str">
        <f t="shared" si="145"/>
        <v>rock</v>
      </c>
      <c r="S1379" s="13">
        <f t="shared" si="143"/>
        <v>42747.219560185185</v>
      </c>
      <c r="T1379" s="13">
        <f t="shared" si="144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7">
        <f t="shared" si="139"/>
        <v>2.0335000000000001</v>
      </c>
      <c r="P1380" s="5">
        <f t="shared" si="140"/>
        <v>30.578947368421051</v>
      </c>
      <c r="Q1380" t="str">
        <f t="shared" si="141"/>
        <v>music</v>
      </c>
      <c r="R1380" s="6" t="str">
        <f t="shared" si="145"/>
        <v>rock</v>
      </c>
      <c r="S1380" s="13">
        <f t="shared" si="143"/>
        <v>42568.759374999994</v>
      </c>
      <c r="T1380" s="13">
        <f t="shared" si="144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7">
        <f t="shared" si="139"/>
        <v>1.1160000000000001</v>
      </c>
      <c r="P1381" s="5">
        <f t="shared" si="140"/>
        <v>73.907284768211923</v>
      </c>
      <c r="Q1381" t="str">
        <f t="shared" si="141"/>
        <v>music</v>
      </c>
      <c r="R1381" s="6" t="str">
        <f t="shared" si="145"/>
        <v>rock</v>
      </c>
      <c r="S1381" s="13">
        <f t="shared" si="143"/>
        <v>42130.491620370376</v>
      </c>
      <c r="T1381" s="13">
        <f t="shared" si="144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7">
        <f t="shared" si="139"/>
        <v>4.24</v>
      </c>
      <c r="P1382" s="5">
        <f t="shared" si="140"/>
        <v>21.2</v>
      </c>
      <c r="Q1382" t="str">
        <f t="shared" si="141"/>
        <v>music</v>
      </c>
      <c r="R1382" s="6" t="str">
        <f t="shared" si="145"/>
        <v>rock</v>
      </c>
      <c r="S1382" s="13">
        <f t="shared" si="143"/>
        <v>42141.762800925921</v>
      </c>
      <c r="T1382" s="13">
        <f t="shared" si="144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7">
        <f t="shared" si="139"/>
        <v>1.071</v>
      </c>
      <c r="P1383" s="5">
        <f t="shared" si="140"/>
        <v>73.356164383561648</v>
      </c>
      <c r="Q1383" t="str">
        <f t="shared" si="141"/>
        <v>music</v>
      </c>
      <c r="R1383" s="6" t="str">
        <f t="shared" si="145"/>
        <v>rock</v>
      </c>
      <c r="S1383" s="13">
        <f t="shared" si="143"/>
        <v>42703.214409722219</v>
      </c>
      <c r="T1383" s="13">
        <f t="shared" si="144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7">
        <f t="shared" si="139"/>
        <v>1.043625</v>
      </c>
      <c r="P1384" s="5">
        <f t="shared" si="140"/>
        <v>56.412162162162161</v>
      </c>
      <c r="Q1384" t="str">
        <f t="shared" si="141"/>
        <v>music</v>
      </c>
      <c r="R1384" s="6" t="str">
        <f t="shared" si="145"/>
        <v>rock</v>
      </c>
      <c r="S1384" s="13">
        <f t="shared" si="143"/>
        <v>41370.800185185188</v>
      </c>
      <c r="T1384" s="13">
        <f t="shared" si="144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7">
        <f t="shared" si="139"/>
        <v>2.124090909090909</v>
      </c>
      <c r="P1385" s="5">
        <f t="shared" si="140"/>
        <v>50.247311827956992</v>
      </c>
      <c r="Q1385" t="str">
        <f t="shared" si="141"/>
        <v>music</v>
      </c>
      <c r="R1385" s="6" t="str">
        <f t="shared" si="145"/>
        <v>rock</v>
      </c>
      <c r="S1385" s="13">
        <f t="shared" si="143"/>
        <v>42707.074976851851</v>
      </c>
      <c r="T1385" s="13">
        <f t="shared" si="144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7">
        <f t="shared" si="139"/>
        <v>1.2408571428571429</v>
      </c>
      <c r="P1386" s="5">
        <f t="shared" si="140"/>
        <v>68.936507936507937</v>
      </c>
      <c r="Q1386" t="str">
        <f t="shared" si="141"/>
        <v>music</v>
      </c>
      <c r="R1386" s="6" t="str">
        <f t="shared" si="145"/>
        <v>rock</v>
      </c>
      <c r="S1386" s="13">
        <f t="shared" si="143"/>
        <v>42160.735208333332</v>
      </c>
      <c r="T1386" s="13">
        <f t="shared" si="144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7">
        <f t="shared" si="139"/>
        <v>1.10406125</v>
      </c>
      <c r="P1387" s="5">
        <f t="shared" si="140"/>
        <v>65.914104477611943</v>
      </c>
      <c r="Q1387" t="str">
        <f t="shared" si="141"/>
        <v>music</v>
      </c>
      <c r="R1387" s="6" t="str">
        <f t="shared" si="145"/>
        <v>rock</v>
      </c>
      <c r="S1387" s="13">
        <f t="shared" si="143"/>
        <v>42433.688900462963</v>
      </c>
      <c r="T1387" s="13">
        <f t="shared" si="144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7">
        <f t="shared" si="139"/>
        <v>2.1875</v>
      </c>
      <c r="P1388" s="5">
        <f t="shared" si="140"/>
        <v>62.5</v>
      </c>
      <c r="Q1388" t="str">
        <f t="shared" si="141"/>
        <v>music</v>
      </c>
      <c r="R1388" s="6" t="str">
        <f t="shared" si="145"/>
        <v>rock</v>
      </c>
      <c r="S1388" s="13">
        <f t="shared" si="143"/>
        <v>42184.646863425922</v>
      </c>
      <c r="T1388" s="13">
        <f t="shared" si="144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7">
        <f t="shared" si="139"/>
        <v>1.36625</v>
      </c>
      <c r="P1389" s="5">
        <f t="shared" si="140"/>
        <v>70.064102564102569</v>
      </c>
      <c r="Q1389" t="str">
        <f t="shared" si="141"/>
        <v>music</v>
      </c>
      <c r="R1389" s="6" t="str">
        <f t="shared" si="145"/>
        <v>rock</v>
      </c>
      <c r="S1389" s="13">
        <f t="shared" si="143"/>
        <v>42126.92123842593</v>
      </c>
      <c r="T1389" s="13">
        <f t="shared" si="144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7">
        <f t="shared" si="139"/>
        <v>1.348074</v>
      </c>
      <c r="P1390" s="5">
        <f t="shared" si="140"/>
        <v>60.181874999999998</v>
      </c>
      <c r="Q1390" t="str">
        <f t="shared" si="141"/>
        <v>music</v>
      </c>
      <c r="R1390" s="6" t="str">
        <f t="shared" si="145"/>
        <v>rock</v>
      </c>
      <c r="S1390" s="13">
        <f t="shared" si="143"/>
        <v>42634.614780092597</v>
      </c>
      <c r="T1390" s="13">
        <f t="shared" si="144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7">
        <f t="shared" si="139"/>
        <v>1.454</v>
      </c>
      <c r="P1391" s="5">
        <f t="shared" si="140"/>
        <v>21.382352941176471</v>
      </c>
      <c r="Q1391" t="str">
        <f t="shared" si="141"/>
        <v>music</v>
      </c>
      <c r="R1391" s="6" t="str">
        <f t="shared" si="145"/>
        <v>rock</v>
      </c>
      <c r="S1391" s="13">
        <f t="shared" si="143"/>
        <v>42565.480983796297</v>
      </c>
      <c r="T1391" s="13">
        <f t="shared" si="144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7">
        <f t="shared" si="139"/>
        <v>1.0910714285714285</v>
      </c>
      <c r="P1392" s="5">
        <f t="shared" si="140"/>
        <v>160.78947368421052</v>
      </c>
      <c r="Q1392" t="str">
        <f t="shared" si="141"/>
        <v>music</v>
      </c>
      <c r="R1392" s="6" t="str">
        <f t="shared" si="145"/>
        <v>rock</v>
      </c>
      <c r="S1392" s="13">
        <f t="shared" si="143"/>
        <v>42087.803310185183</v>
      </c>
      <c r="T1392" s="13">
        <f t="shared" si="144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7">
        <f t="shared" si="139"/>
        <v>1.1020000000000001</v>
      </c>
      <c r="P1393" s="5">
        <f t="shared" si="140"/>
        <v>42.384615384615387</v>
      </c>
      <c r="Q1393" t="str">
        <f t="shared" si="141"/>
        <v>music</v>
      </c>
      <c r="R1393" s="6" t="str">
        <f t="shared" si="145"/>
        <v>rock</v>
      </c>
      <c r="S1393" s="13">
        <f t="shared" si="143"/>
        <v>42193.650671296295</v>
      </c>
      <c r="T1393" s="13">
        <f t="shared" si="144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7">
        <f t="shared" si="139"/>
        <v>1.1364000000000001</v>
      </c>
      <c r="P1394" s="5">
        <f t="shared" si="140"/>
        <v>27.317307692307693</v>
      </c>
      <c r="Q1394" t="str">
        <f t="shared" si="141"/>
        <v>music</v>
      </c>
      <c r="R1394" s="6" t="str">
        <f t="shared" si="145"/>
        <v>rock</v>
      </c>
      <c r="S1394" s="13">
        <f t="shared" si="143"/>
        <v>42401.154930555553</v>
      </c>
      <c r="T1394" s="13">
        <f t="shared" si="144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7">
        <f t="shared" si="139"/>
        <v>1.0235000000000001</v>
      </c>
      <c r="P1395" s="5">
        <f t="shared" si="140"/>
        <v>196.82692307692307</v>
      </c>
      <c r="Q1395" t="str">
        <f t="shared" si="141"/>
        <v>music</v>
      </c>
      <c r="R1395" s="6" t="str">
        <f t="shared" si="145"/>
        <v>rock</v>
      </c>
      <c r="S1395" s="13">
        <f t="shared" si="143"/>
        <v>42553.681979166664</v>
      </c>
      <c r="T1395" s="13">
        <f t="shared" si="144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7">
        <f t="shared" si="139"/>
        <v>1.2213333333333334</v>
      </c>
      <c r="P1396" s="5">
        <f t="shared" si="140"/>
        <v>53.882352941176471</v>
      </c>
      <c r="Q1396" t="str">
        <f t="shared" si="141"/>
        <v>music</v>
      </c>
      <c r="R1396" s="6" t="str">
        <f t="shared" si="145"/>
        <v>rock</v>
      </c>
      <c r="S1396" s="13">
        <f t="shared" si="143"/>
        <v>42752.144976851851</v>
      </c>
      <c r="T1396" s="13">
        <f t="shared" si="144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7">
        <f t="shared" si="139"/>
        <v>1.1188571428571428</v>
      </c>
      <c r="P1397" s="5">
        <f t="shared" si="140"/>
        <v>47.756097560975611</v>
      </c>
      <c r="Q1397" t="str">
        <f t="shared" si="141"/>
        <v>music</v>
      </c>
      <c r="R1397" s="6" t="str">
        <f t="shared" si="145"/>
        <v>rock</v>
      </c>
      <c r="S1397" s="13">
        <f t="shared" si="143"/>
        <v>42719.90834490741</v>
      </c>
      <c r="T1397" s="13">
        <f t="shared" si="144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7">
        <f t="shared" si="139"/>
        <v>1.073</v>
      </c>
      <c r="P1398" s="5">
        <f t="shared" si="140"/>
        <v>88.191780821917803</v>
      </c>
      <c r="Q1398" t="str">
        <f t="shared" si="141"/>
        <v>music</v>
      </c>
      <c r="R1398" s="6" t="str">
        <f t="shared" si="145"/>
        <v>rock</v>
      </c>
      <c r="S1398" s="13">
        <f t="shared" si="143"/>
        <v>42018.99863425926</v>
      </c>
      <c r="T1398" s="13">
        <f t="shared" si="144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7">
        <f t="shared" si="139"/>
        <v>1.1385000000000001</v>
      </c>
      <c r="P1399" s="5">
        <f t="shared" si="140"/>
        <v>72.056962025316452</v>
      </c>
      <c r="Q1399" t="str">
        <f t="shared" si="141"/>
        <v>music</v>
      </c>
      <c r="R1399" s="6" t="str">
        <f t="shared" si="145"/>
        <v>rock</v>
      </c>
      <c r="S1399" s="13">
        <f t="shared" si="143"/>
        <v>42640.917939814812</v>
      </c>
      <c r="T1399" s="13">
        <f t="shared" si="144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7">
        <f t="shared" si="139"/>
        <v>1.0968181818181819</v>
      </c>
      <c r="P1400" s="5">
        <f t="shared" si="140"/>
        <v>74.246153846153845</v>
      </c>
      <c r="Q1400" t="str">
        <f t="shared" si="141"/>
        <v>music</v>
      </c>
      <c r="R1400" s="6" t="str">
        <f t="shared" si="145"/>
        <v>rock</v>
      </c>
      <c r="S1400" s="13">
        <f t="shared" si="143"/>
        <v>42526.874236111107</v>
      </c>
      <c r="T1400" s="13">
        <f t="shared" si="144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7">
        <f t="shared" si="139"/>
        <v>1.2614444444444444</v>
      </c>
      <c r="P1401" s="5">
        <f t="shared" si="140"/>
        <v>61.701086956521742</v>
      </c>
      <c r="Q1401" t="str">
        <f t="shared" si="141"/>
        <v>music</v>
      </c>
      <c r="R1401" s="6" t="str">
        <f t="shared" si="145"/>
        <v>rock</v>
      </c>
      <c r="S1401" s="13">
        <f t="shared" si="143"/>
        <v>41889.004317129627</v>
      </c>
      <c r="T1401" s="13">
        <f t="shared" si="144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7">
        <f t="shared" si="139"/>
        <v>1.6742857142857144</v>
      </c>
      <c r="P1402" s="5">
        <f t="shared" si="140"/>
        <v>17.235294117647058</v>
      </c>
      <c r="Q1402" t="str">
        <f t="shared" si="141"/>
        <v>music</v>
      </c>
      <c r="R1402" s="6" t="str">
        <f t="shared" si="145"/>
        <v>rock</v>
      </c>
      <c r="S1402" s="13">
        <f t="shared" si="143"/>
        <v>42498.341122685189</v>
      </c>
      <c r="T1402" s="13">
        <f t="shared" si="144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7">
        <f t="shared" si="139"/>
        <v>4.9652000000000003</v>
      </c>
      <c r="P1403" s="5">
        <f t="shared" si="140"/>
        <v>51.720833333333331</v>
      </c>
      <c r="Q1403" t="str">
        <f t="shared" si="141"/>
        <v>music</v>
      </c>
      <c r="R1403" s="6" t="str">
        <f t="shared" si="145"/>
        <v>rock</v>
      </c>
      <c r="S1403" s="13">
        <f t="shared" si="143"/>
        <v>41399.99622685185</v>
      </c>
      <c r="T1403" s="13">
        <f t="shared" si="144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7">
        <f t="shared" si="139"/>
        <v>1.0915999999999999</v>
      </c>
      <c r="P1404" s="5">
        <f t="shared" si="140"/>
        <v>24.150442477876105</v>
      </c>
      <c r="Q1404" t="str">
        <f t="shared" si="141"/>
        <v>music</v>
      </c>
      <c r="R1404" s="6" t="str">
        <f t="shared" si="145"/>
        <v>rock</v>
      </c>
      <c r="S1404" s="13">
        <f t="shared" si="143"/>
        <v>42065.053368055553</v>
      </c>
      <c r="T1404" s="13">
        <f t="shared" si="144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7">
        <f t="shared" si="139"/>
        <v>1.0257499999999999</v>
      </c>
      <c r="P1405" s="5">
        <f t="shared" si="140"/>
        <v>62.166666666666664</v>
      </c>
      <c r="Q1405" t="str">
        <f t="shared" si="141"/>
        <v>music</v>
      </c>
      <c r="R1405" s="6" t="str">
        <f t="shared" si="145"/>
        <v>rock</v>
      </c>
      <c r="S1405" s="13">
        <f t="shared" si="143"/>
        <v>41451.062905092593</v>
      </c>
      <c r="T1405" s="13">
        <f t="shared" si="144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7">
        <f t="shared" si="139"/>
        <v>1.6620689655172414E-2</v>
      </c>
      <c r="P1406" s="5">
        <f t="shared" si="140"/>
        <v>48.2</v>
      </c>
      <c r="Q1406" t="str">
        <f t="shared" si="141"/>
        <v>publishing</v>
      </c>
      <c r="R1406" s="6" t="str">
        <f>RIGHT(N1406,12)</f>
        <v>translations</v>
      </c>
      <c r="S1406" s="13">
        <f t="shared" si="143"/>
        <v>42032.510243055556</v>
      </c>
      <c r="T1406" s="13">
        <f t="shared" si="144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7">
        <f t="shared" si="139"/>
        <v>4.1999999999999997E-3</v>
      </c>
      <c r="P1407" s="5">
        <f t="shared" si="140"/>
        <v>6.1764705882352944</v>
      </c>
      <c r="Q1407" t="str">
        <f t="shared" si="141"/>
        <v>publishing</v>
      </c>
      <c r="R1407" s="6" t="str">
        <f t="shared" ref="R1407:R1462" si="146">RIGHT(N1407,12)</f>
        <v>translations</v>
      </c>
      <c r="S1407" s="13">
        <f t="shared" si="143"/>
        <v>41941.680567129632</v>
      </c>
      <c r="T1407" s="13">
        <f t="shared" si="144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7">
        <f t="shared" si="139"/>
        <v>1.25E-3</v>
      </c>
      <c r="P1408" s="5">
        <f t="shared" si="140"/>
        <v>5</v>
      </c>
      <c r="Q1408" t="str">
        <f t="shared" si="141"/>
        <v>publishing</v>
      </c>
      <c r="R1408" s="6" t="str">
        <f t="shared" si="146"/>
        <v>translations</v>
      </c>
      <c r="S1408" s="13">
        <f t="shared" si="143"/>
        <v>42297.432951388888</v>
      </c>
      <c r="T1408" s="13">
        <f t="shared" si="144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7">
        <f t="shared" si="139"/>
        <v>5.0000000000000001E-3</v>
      </c>
      <c r="P1409" s="5">
        <f t="shared" si="140"/>
        <v>7.5</v>
      </c>
      <c r="Q1409" t="str">
        <f t="shared" si="141"/>
        <v>publishing</v>
      </c>
      <c r="R1409" s="6" t="str">
        <f t="shared" si="146"/>
        <v>translations</v>
      </c>
      <c r="S1409" s="13">
        <f t="shared" si="143"/>
        <v>41838.536782407406</v>
      </c>
      <c r="T1409" s="13">
        <f t="shared" si="144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7">
        <f t="shared" si="139"/>
        <v>7.1999999999999995E-2</v>
      </c>
      <c r="P1410" s="5">
        <f t="shared" si="140"/>
        <v>12</v>
      </c>
      <c r="Q1410" t="str">
        <f t="shared" si="141"/>
        <v>publishing</v>
      </c>
      <c r="R1410" s="6" t="str">
        <f t="shared" si="146"/>
        <v>translations</v>
      </c>
      <c r="S1410" s="13">
        <f t="shared" si="143"/>
        <v>42291.872175925921</v>
      </c>
      <c r="T1410" s="13">
        <f t="shared" si="144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7">
        <f t="shared" ref="O1411:O1474" si="147">E1411/D1411</f>
        <v>0</v>
      </c>
      <c r="P1411" s="5" t="e">
        <f t="shared" ref="P1411:P1474" si="148">AVERAGE(E1411/L1411)</f>
        <v>#DIV/0!</v>
      </c>
      <c r="Q1411" t="str">
        <f t="shared" ref="Q1411:Q1474" si="149">LEFT(N1411, SEARCH("/",N1411,1)-1)</f>
        <v>publishing</v>
      </c>
      <c r="R1411" s="6" t="str">
        <f t="shared" si="146"/>
        <v>translations</v>
      </c>
      <c r="S1411" s="13">
        <f t="shared" ref="S1411:S1474" si="150">(((J1411/60)/60)/24)+DATE(1970,1,1)</f>
        <v>41945.133506944447</v>
      </c>
      <c r="T1411" s="13">
        <f t="shared" ref="T1411:T1474" si="15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7">
        <f t="shared" si="147"/>
        <v>1.6666666666666666E-4</v>
      </c>
      <c r="P1412" s="5">
        <f t="shared" si="148"/>
        <v>1</v>
      </c>
      <c r="Q1412" t="str">
        <f t="shared" si="149"/>
        <v>publishing</v>
      </c>
      <c r="R1412" s="6" t="str">
        <f t="shared" si="146"/>
        <v>translations</v>
      </c>
      <c r="S1412" s="13">
        <f t="shared" si="150"/>
        <v>42479.318518518514</v>
      </c>
      <c r="T1412" s="13">
        <f t="shared" si="15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7">
        <f t="shared" si="147"/>
        <v>2.3333333333333335E-3</v>
      </c>
      <c r="P1413" s="5">
        <f t="shared" si="148"/>
        <v>2.3333333333333335</v>
      </c>
      <c r="Q1413" t="str">
        <f t="shared" si="149"/>
        <v>publishing</v>
      </c>
      <c r="R1413" s="6" t="str">
        <f t="shared" si="146"/>
        <v>translations</v>
      </c>
      <c r="S1413" s="13">
        <f t="shared" si="150"/>
        <v>42013.059027777781</v>
      </c>
      <c r="T1413" s="13">
        <f t="shared" si="15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7">
        <f t="shared" si="147"/>
        <v>4.5714285714285714E-2</v>
      </c>
      <c r="P1414" s="5">
        <f t="shared" si="148"/>
        <v>24.615384615384617</v>
      </c>
      <c r="Q1414" t="str">
        <f t="shared" si="149"/>
        <v>publishing</v>
      </c>
      <c r="R1414" s="6" t="str">
        <f t="shared" si="146"/>
        <v>translations</v>
      </c>
      <c r="S1414" s="13">
        <f t="shared" si="150"/>
        <v>41947.063645833332</v>
      </c>
      <c r="T1414" s="13">
        <f t="shared" si="15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7">
        <f t="shared" si="147"/>
        <v>0.05</v>
      </c>
      <c r="P1415" s="5">
        <f t="shared" si="148"/>
        <v>100</v>
      </c>
      <c r="Q1415" t="str">
        <f t="shared" si="149"/>
        <v>publishing</v>
      </c>
      <c r="R1415" s="6" t="str">
        <f t="shared" si="146"/>
        <v>translations</v>
      </c>
      <c r="S1415" s="13">
        <f t="shared" si="150"/>
        <v>42360.437152777777</v>
      </c>
      <c r="T1415" s="13">
        <f t="shared" si="15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7">
        <f t="shared" si="147"/>
        <v>2E-3</v>
      </c>
      <c r="P1416" s="5">
        <f t="shared" si="148"/>
        <v>1</v>
      </c>
      <c r="Q1416" t="str">
        <f t="shared" si="149"/>
        <v>publishing</v>
      </c>
      <c r="R1416" s="6" t="str">
        <f t="shared" si="146"/>
        <v>translations</v>
      </c>
      <c r="S1416" s="13">
        <f t="shared" si="150"/>
        <v>42708.25309027778</v>
      </c>
      <c r="T1416" s="13">
        <f t="shared" si="15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7">
        <f t="shared" si="147"/>
        <v>0.18181818181818182</v>
      </c>
      <c r="P1417" s="5">
        <f t="shared" si="148"/>
        <v>88.888888888888886</v>
      </c>
      <c r="Q1417" t="str">
        <f t="shared" si="149"/>
        <v>publishing</v>
      </c>
      <c r="R1417" s="6" t="str">
        <f t="shared" si="146"/>
        <v>translations</v>
      </c>
      <c r="S1417" s="13">
        <f t="shared" si="150"/>
        <v>42192.675821759258</v>
      </c>
      <c r="T1417" s="13">
        <f t="shared" si="15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7">
        <f t="shared" si="147"/>
        <v>0</v>
      </c>
      <c r="P1418" s="5" t="e">
        <f t="shared" si="148"/>
        <v>#DIV/0!</v>
      </c>
      <c r="Q1418" t="str">
        <f t="shared" si="149"/>
        <v>publishing</v>
      </c>
      <c r="R1418" s="6" t="str">
        <f t="shared" si="146"/>
        <v>translations</v>
      </c>
      <c r="S1418" s="13">
        <f t="shared" si="150"/>
        <v>42299.926145833335</v>
      </c>
      <c r="T1418" s="13">
        <f t="shared" si="15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7">
        <f t="shared" si="147"/>
        <v>1.2222222222222223E-2</v>
      </c>
      <c r="P1419" s="5">
        <f t="shared" si="148"/>
        <v>27.5</v>
      </c>
      <c r="Q1419" t="str">
        <f t="shared" si="149"/>
        <v>publishing</v>
      </c>
      <c r="R1419" s="6" t="str">
        <f t="shared" si="146"/>
        <v>translations</v>
      </c>
      <c r="S1419" s="13">
        <f t="shared" si="150"/>
        <v>42232.15016203704</v>
      </c>
      <c r="T1419" s="13">
        <f t="shared" si="15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7">
        <f t="shared" si="147"/>
        <v>2E-3</v>
      </c>
      <c r="P1420" s="5">
        <f t="shared" si="148"/>
        <v>6</v>
      </c>
      <c r="Q1420" t="str">
        <f t="shared" si="149"/>
        <v>publishing</v>
      </c>
      <c r="R1420" s="6" t="str">
        <f t="shared" si="146"/>
        <v>translations</v>
      </c>
      <c r="S1420" s="13">
        <f t="shared" si="150"/>
        <v>42395.456412037034</v>
      </c>
      <c r="T1420" s="13">
        <f t="shared" si="15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7">
        <f t="shared" si="147"/>
        <v>7.0634920634920634E-2</v>
      </c>
      <c r="P1421" s="5">
        <f t="shared" si="148"/>
        <v>44.5</v>
      </c>
      <c r="Q1421" t="str">
        <f t="shared" si="149"/>
        <v>publishing</v>
      </c>
      <c r="R1421" s="6" t="str">
        <f t="shared" si="146"/>
        <v>translations</v>
      </c>
      <c r="S1421" s="13">
        <f t="shared" si="150"/>
        <v>42622.456238425926</v>
      </c>
      <c r="T1421" s="13">
        <f t="shared" si="15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7">
        <f t="shared" si="147"/>
        <v>2.7272727272727271E-2</v>
      </c>
      <c r="P1422" s="5">
        <f t="shared" si="148"/>
        <v>1</v>
      </c>
      <c r="Q1422" t="str">
        <f t="shared" si="149"/>
        <v>publishing</v>
      </c>
      <c r="R1422" s="6" t="str">
        <f t="shared" si="146"/>
        <v>translations</v>
      </c>
      <c r="S1422" s="13">
        <f t="shared" si="150"/>
        <v>42524.667662037042</v>
      </c>
      <c r="T1422" s="13">
        <f t="shared" si="15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7">
        <f t="shared" si="147"/>
        <v>1E-3</v>
      </c>
      <c r="P1423" s="5">
        <f t="shared" si="148"/>
        <v>100</v>
      </c>
      <c r="Q1423" t="str">
        <f t="shared" si="149"/>
        <v>publishing</v>
      </c>
      <c r="R1423" s="6" t="str">
        <f t="shared" si="146"/>
        <v>translations</v>
      </c>
      <c r="S1423" s="13">
        <f t="shared" si="150"/>
        <v>42013.915613425925</v>
      </c>
      <c r="T1423" s="13">
        <f t="shared" si="15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7">
        <f t="shared" si="147"/>
        <v>1.0399999999999999E-3</v>
      </c>
      <c r="P1424" s="5">
        <f t="shared" si="148"/>
        <v>13</v>
      </c>
      <c r="Q1424" t="str">
        <f t="shared" si="149"/>
        <v>publishing</v>
      </c>
      <c r="R1424" s="6" t="str">
        <f t="shared" si="146"/>
        <v>translations</v>
      </c>
      <c r="S1424" s="13">
        <f t="shared" si="150"/>
        <v>42604.239629629628</v>
      </c>
      <c r="T1424" s="13">
        <f t="shared" si="15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7">
        <f t="shared" si="147"/>
        <v>3.3333333333333335E-3</v>
      </c>
      <c r="P1425" s="5">
        <f t="shared" si="148"/>
        <v>100</v>
      </c>
      <c r="Q1425" t="str">
        <f t="shared" si="149"/>
        <v>publishing</v>
      </c>
      <c r="R1425" s="6" t="str">
        <f t="shared" si="146"/>
        <v>translations</v>
      </c>
      <c r="S1425" s="13">
        <f t="shared" si="150"/>
        <v>42340.360312500001</v>
      </c>
      <c r="T1425" s="13">
        <f t="shared" si="15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7">
        <f t="shared" si="147"/>
        <v>0.2036</v>
      </c>
      <c r="P1426" s="5">
        <f t="shared" si="148"/>
        <v>109.07142857142857</v>
      </c>
      <c r="Q1426" t="str">
        <f t="shared" si="149"/>
        <v>publishing</v>
      </c>
      <c r="R1426" s="6" t="str">
        <f t="shared" si="146"/>
        <v>translations</v>
      </c>
      <c r="S1426" s="13">
        <f t="shared" si="150"/>
        <v>42676.717615740738</v>
      </c>
      <c r="T1426" s="13">
        <f t="shared" si="15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7">
        <f t="shared" si="147"/>
        <v>0</v>
      </c>
      <c r="P1427" s="5" t="e">
        <f t="shared" si="148"/>
        <v>#DIV/0!</v>
      </c>
      <c r="Q1427" t="str">
        <f t="shared" si="149"/>
        <v>publishing</v>
      </c>
      <c r="R1427" s="6" t="str">
        <f t="shared" si="146"/>
        <v>translations</v>
      </c>
      <c r="S1427" s="13">
        <f t="shared" si="150"/>
        <v>42093.131469907406</v>
      </c>
      <c r="T1427" s="13">
        <f t="shared" si="15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7">
        <f t="shared" si="147"/>
        <v>0</v>
      </c>
      <c r="P1428" s="5" t="e">
        <f t="shared" si="148"/>
        <v>#DIV/0!</v>
      </c>
      <c r="Q1428" t="str">
        <f t="shared" si="149"/>
        <v>publishing</v>
      </c>
      <c r="R1428" s="6" t="str">
        <f t="shared" si="146"/>
        <v>translations</v>
      </c>
      <c r="S1428" s="13">
        <f t="shared" si="150"/>
        <v>42180.390277777777</v>
      </c>
      <c r="T1428" s="13">
        <f t="shared" si="15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7">
        <f t="shared" si="147"/>
        <v>8.3799999999999999E-2</v>
      </c>
      <c r="P1429" s="5">
        <f t="shared" si="148"/>
        <v>104.75</v>
      </c>
      <c r="Q1429" t="str">
        <f t="shared" si="149"/>
        <v>publishing</v>
      </c>
      <c r="R1429" s="6" t="str">
        <f t="shared" si="146"/>
        <v>translations</v>
      </c>
      <c r="S1429" s="13">
        <f t="shared" si="150"/>
        <v>42601.851678240739</v>
      </c>
      <c r="T1429" s="13">
        <f t="shared" si="15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7">
        <f t="shared" si="147"/>
        <v>4.4999999999999998E-2</v>
      </c>
      <c r="P1430" s="5">
        <f t="shared" si="148"/>
        <v>15</v>
      </c>
      <c r="Q1430" t="str">
        <f t="shared" si="149"/>
        <v>publishing</v>
      </c>
      <c r="R1430" s="6" t="str">
        <f t="shared" si="146"/>
        <v>translations</v>
      </c>
      <c r="S1430" s="13">
        <f t="shared" si="150"/>
        <v>42432.379826388889</v>
      </c>
      <c r="T1430" s="13">
        <f t="shared" si="15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7">
        <f t="shared" si="147"/>
        <v>0</v>
      </c>
      <c r="P1431" s="5" t="e">
        <f t="shared" si="148"/>
        <v>#DIV/0!</v>
      </c>
      <c r="Q1431" t="str">
        <f t="shared" si="149"/>
        <v>publishing</v>
      </c>
      <c r="R1431" s="6" t="str">
        <f t="shared" si="146"/>
        <v>translations</v>
      </c>
      <c r="S1431" s="13">
        <f t="shared" si="150"/>
        <v>42074.060671296291</v>
      </c>
      <c r="T1431" s="13">
        <f t="shared" si="15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7">
        <f t="shared" si="147"/>
        <v>8.0600000000000005E-2</v>
      </c>
      <c r="P1432" s="5">
        <f t="shared" si="148"/>
        <v>80.599999999999994</v>
      </c>
      <c r="Q1432" t="str">
        <f t="shared" si="149"/>
        <v>publishing</v>
      </c>
      <c r="R1432" s="6" t="str">
        <f t="shared" si="146"/>
        <v>translations</v>
      </c>
      <c r="S1432" s="13">
        <f t="shared" si="150"/>
        <v>41961.813518518517</v>
      </c>
      <c r="T1432" s="13">
        <f t="shared" si="15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7">
        <f t="shared" si="147"/>
        <v>0.31947058823529412</v>
      </c>
      <c r="P1433" s="5">
        <f t="shared" si="148"/>
        <v>115.55319148936171</v>
      </c>
      <c r="Q1433" t="str">
        <f t="shared" si="149"/>
        <v>publishing</v>
      </c>
      <c r="R1433" s="6" t="str">
        <f t="shared" si="146"/>
        <v>translations</v>
      </c>
      <c r="S1433" s="13">
        <f t="shared" si="150"/>
        <v>42304.210833333331</v>
      </c>
      <c r="T1433" s="13">
        <f t="shared" si="15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7">
        <f t="shared" si="147"/>
        <v>0</v>
      </c>
      <c r="P1434" s="5" t="e">
        <f t="shared" si="148"/>
        <v>#DIV/0!</v>
      </c>
      <c r="Q1434" t="str">
        <f t="shared" si="149"/>
        <v>publishing</v>
      </c>
      <c r="R1434" s="6" t="str">
        <f t="shared" si="146"/>
        <v>translations</v>
      </c>
      <c r="S1434" s="13">
        <f t="shared" si="150"/>
        <v>42175.780416666668</v>
      </c>
      <c r="T1434" s="13">
        <f t="shared" si="15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7">
        <f t="shared" si="147"/>
        <v>6.7083333333333328E-2</v>
      </c>
      <c r="P1435" s="5">
        <f t="shared" si="148"/>
        <v>80.5</v>
      </c>
      <c r="Q1435" t="str">
        <f t="shared" si="149"/>
        <v>publishing</v>
      </c>
      <c r="R1435" s="6" t="str">
        <f t="shared" si="146"/>
        <v>translations</v>
      </c>
      <c r="S1435" s="13">
        <f t="shared" si="150"/>
        <v>42673.625868055555</v>
      </c>
      <c r="T1435" s="13">
        <f t="shared" si="15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7">
        <f t="shared" si="147"/>
        <v>9.987804878048781E-2</v>
      </c>
      <c r="P1436" s="5">
        <f t="shared" si="148"/>
        <v>744.5454545454545</v>
      </c>
      <c r="Q1436" t="str">
        <f t="shared" si="149"/>
        <v>publishing</v>
      </c>
      <c r="R1436" s="6" t="str">
        <f t="shared" si="146"/>
        <v>translations</v>
      </c>
      <c r="S1436" s="13">
        <f t="shared" si="150"/>
        <v>42142.767106481479</v>
      </c>
      <c r="T1436" s="13">
        <f t="shared" si="15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7">
        <f t="shared" si="147"/>
        <v>1E-3</v>
      </c>
      <c r="P1437" s="5">
        <f t="shared" si="148"/>
        <v>7.5</v>
      </c>
      <c r="Q1437" t="str">
        <f t="shared" si="149"/>
        <v>publishing</v>
      </c>
      <c r="R1437" s="6" t="str">
        <f t="shared" si="146"/>
        <v>translations</v>
      </c>
      <c r="S1437" s="13">
        <f t="shared" si="150"/>
        <v>42258.780324074076</v>
      </c>
      <c r="T1437" s="13">
        <f t="shared" si="15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7">
        <f t="shared" si="147"/>
        <v>7.7000000000000002E-3</v>
      </c>
      <c r="P1438" s="5">
        <f t="shared" si="148"/>
        <v>38.5</v>
      </c>
      <c r="Q1438" t="str">
        <f t="shared" si="149"/>
        <v>publishing</v>
      </c>
      <c r="R1438" s="6" t="str">
        <f t="shared" si="146"/>
        <v>translations</v>
      </c>
      <c r="S1438" s="13">
        <f t="shared" si="150"/>
        <v>42391.35019675926</v>
      </c>
      <c r="T1438" s="13">
        <f t="shared" si="15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7">
        <f t="shared" si="147"/>
        <v>0.26900000000000002</v>
      </c>
      <c r="P1439" s="5">
        <f t="shared" si="148"/>
        <v>36.68181818181818</v>
      </c>
      <c r="Q1439" t="str">
        <f t="shared" si="149"/>
        <v>publishing</v>
      </c>
      <c r="R1439" s="6" t="str">
        <f t="shared" si="146"/>
        <v>translations</v>
      </c>
      <c r="S1439" s="13">
        <f t="shared" si="150"/>
        <v>41796.531701388885</v>
      </c>
      <c r="T1439" s="13">
        <f t="shared" si="15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7">
        <f t="shared" si="147"/>
        <v>0.03</v>
      </c>
      <c r="P1440" s="5">
        <f t="shared" si="148"/>
        <v>75</v>
      </c>
      <c r="Q1440" t="str">
        <f t="shared" si="149"/>
        <v>publishing</v>
      </c>
      <c r="R1440" s="6" t="str">
        <f t="shared" si="146"/>
        <v>translations</v>
      </c>
      <c r="S1440" s="13">
        <f t="shared" si="150"/>
        <v>42457.871516203704</v>
      </c>
      <c r="T1440" s="13">
        <f t="shared" si="15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7">
        <f t="shared" si="147"/>
        <v>6.6055045871559637E-2</v>
      </c>
      <c r="P1441" s="5">
        <f t="shared" si="148"/>
        <v>30</v>
      </c>
      <c r="Q1441" t="str">
        <f t="shared" si="149"/>
        <v>publishing</v>
      </c>
      <c r="R1441" s="6" t="str">
        <f t="shared" si="146"/>
        <v>translations</v>
      </c>
      <c r="S1441" s="13">
        <f t="shared" si="150"/>
        <v>42040.829872685179</v>
      </c>
      <c r="T1441" s="13">
        <f t="shared" si="15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7">
        <f t="shared" si="147"/>
        <v>7.6923076923076926E-5</v>
      </c>
      <c r="P1442" s="5">
        <f t="shared" si="148"/>
        <v>1</v>
      </c>
      <c r="Q1442" t="str">
        <f t="shared" si="149"/>
        <v>publishing</v>
      </c>
      <c r="R1442" s="6" t="str">
        <f t="shared" si="146"/>
        <v>translations</v>
      </c>
      <c r="S1442" s="13">
        <f t="shared" si="150"/>
        <v>42486.748414351852</v>
      </c>
      <c r="T1442" s="13">
        <f t="shared" si="15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7">
        <f t="shared" si="147"/>
        <v>1.1222222222222222E-2</v>
      </c>
      <c r="P1443" s="5">
        <f t="shared" si="148"/>
        <v>673.33333333333337</v>
      </c>
      <c r="Q1443" t="str">
        <f t="shared" si="149"/>
        <v>publishing</v>
      </c>
      <c r="R1443" s="6" t="str">
        <f t="shared" si="146"/>
        <v>translations</v>
      </c>
      <c r="S1443" s="13">
        <f t="shared" si="150"/>
        <v>42198.765844907408</v>
      </c>
      <c r="T1443" s="13">
        <f t="shared" si="15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7">
        <f t="shared" si="147"/>
        <v>0</v>
      </c>
      <c r="P1444" s="5" t="e">
        <f t="shared" si="148"/>
        <v>#DIV/0!</v>
      </c>
      <c r="Q1444" t="str">
        <f t="shared" si="149"/>
        <v>publishing</v>
      </c>
      <c r="R1444" s="6" t="str">
        <f t="shared" si="146"/>
        <v>translations</v>
      </c>
      <c r="S1444" s="13">
        <f t="shared" si="150"/>
        <v>42485.64534722222</v>
      </c>
      <c r="T1444" s="13">
        <f t="shared" si="15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7">
        <f t="shared" si="147"/>
        <v>0</v>
      </c>
      <c r="P1445" s="5" t="e">
        <f t="shared" si="148"/>
        <v>#DIV/0!</v>
      </c>
      <c r="Q1445" t="str">
        <f t="shared" si="149"/>
        <v>publishing</v>
      </c>
      <c r="R1445" s="6" t="str">
        <f t="shared" si="146"/>
        <v>translations</v>
      </c>
      <c r="S1445" s="13">
        <f t="shared" si="150"/>
        <v>42707.926030092596</v>
      </c>
      <c r="T1445" s="13">
        <f t="shared" si="15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7">
        <f t="shared" si="147"/>
        <v>0</v>
      </c>
      <c r="P1446" s="5" t="e">
        <f t="shared" si="148"/>
        <v>#DIV/0!</v>
      </c>
      <c r="Q1446" t="str">
        <f t="shared" si="149"/>
        <v>publishing</v>
      </c>
      <c r="R1446" s="6" t="str">
        <f t="shared" si="146"/>
        <v>translations</v>
      </c>
      <c r="S1446" s="13">
        <f t="shared" si="150"/>
        <v>42199.873402777783</v>
      </c>
      <c r="T1446" s="13">
        <f t="shared" si="15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7">
        <f t="shared" si="147"/>
        <v>0</v>
      </c>
      <c r="P1447" s="5" t="e">
        <f t="shared" si="148"/>
        <v>#DIV/0!</v>
      </c>
      <c r="Q1447" t="str">
        <f t="shared" si="149"/>
        <v>publishing</v>
      </c>
      <c r="R1447" s="6" t="str">
        <f t="shared" si="146"/>
        <v>translations</v>
      </c>
      <c r="S1447" s="13">
        <f t="shared" si="150"/>
        <v>42139.542303240742</v>
      </c>
      <c r="T1447" s="13">
        <f t="shared" si="15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7">
        <f t="shared" si="147"/>
        <v>0</v>
      </c>
      <c r="P1448" s="5" t="e">
        <f t="shared" si="148"/>
        <v>#DIV/0!</v>
      </c>
      <c r="Q1448" t="str">
        <f t="shared" si="149"/>
        <v>publishing</v>
      </c>
      <c r="R1448" s="6" t="str">
        <f t="shared" si="146"/>
        <v>translations</v>
      </c>
      <c r="S1448" s="13">
        <f t="shared" si="150"/>
        <v>42461.447662037041</v>
      </c>
      <c r="T1448" s="13">
        <f t="shared" si="15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7">
        <f t="shared" si="147"/>
        <v>1.4999999999999999E-4</v>
      </c>
      <c r="P1449" s="5">
        <f t="shared" si="148"/>
        <v>25</v>
      </c>
      <c r="Q1449" t="str">
        <f t="shared" si="149"/>
        <v>publishing</v>
      </c>
      <c r="R1449" s="6" t="str">
        <f t="shared" si="146"/>
        <v>translations</v>
      </c>
      <c r="S1449" s="13">
        <f t="shared" si="150"/>
        <v>42529.730717592596</v>
      </c>
      <c r="T1449" s="13">
        <f t="shared" si="15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7">
        <f t="shared" si="147"/>
        <v>0</v>
      </c>
      <c r="P1450" s="5" t="e">
        <f t="shared" si="148"/>
        <v>#DIV/0!</v>
      </c>
      <c r="Q1450" t="str">
        <f t="shared" si="149"/>
        <v>publishing</v>
      </c>
      <c r="R1450" s="6" t="str">
        <f t="shared" si="146"/>
        <v>translations</v>
      </c>
      <c r="S1450" s="13">
        <f t="shared" si="150"/>
        <v>42115.936550925922</v>
      </c>
      <c r="T1450" s="13">
        <f t="shared" si="15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7">
        <f t="shared" si="147"/>
        <v>0</v>
      </c>
      <c r="P1451" s="5" t="e">
        <f t="shared" si="148"/>
        <v>#DIV/0!</v>
      </c>
      <c r="Q1451" t="str">
        <f t="shared" si="149"/>
        <v>publishing</v>
      </c>
      <c r="R1451" s="6" t="str">
        <f t="shared" si="146"/>
        <v>translations</v>
      </c>
      <c r="S1451" s="13">
        <f t="shared" si="150"/>
        <v>42086.811400462961</v>
      </c>
      <c r="T1451" s="13">
        <f t="shared" si="15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7">
        <f t="shared" si="147"/>
        <v>1.0000000000000001E-5</v>
      </c>
      <c r="P1452" s="5">
        <f t="shared" si="148"/>
        <v>1</v>
      </c>
      <c r="Q1452" t="str">
        <f t="shared" si="149"/>
        <v>publishing</v>
      </c>
      <c r="R1452" s="6" t="str">
        <f t="shared" si="146"/>
        <v>translations</v>
      </c>
      <c r="S1452" s="13">
        <f t="shared" si="150"/>
        <v>42390.171261574069</v>
      </c>
      <c r="T1452" s="13">
        <f t="shared" si="15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7">
        <f t="shared" si="147"/>
        <v>1.0554089709762533E-4</v>
      </c>
      <c r="P1453" s="5">
        <f t="shared" si="148"/>
        <v>1</v>
      </c>
      <c r="Q1453" t="str">
        <f t="shared" si="149"/>
        <v>publishing</v>
      </c>
      <c r="R1453" s="6" t="str">
        <f t="shared" si="146"/>
        <v>translations</v>
      </c>
      <c r="S1453" s="13">
        <f t="shared" si="150"/>
        <v>41931.959016203706</v>
      </c>
      <c r="T1453" s="13">
        <f t="shared" si="15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7">
        <f t="shared" si="147"/>
        <v>0</v>
      </c>
      <c r="P1454" s="5" t="e">
        <f t="shared" si="148"/>
        <v>#DIV/0!</v>
      </c>
      <c r="Q1454" t="str">
        <f t="shared" si="149"/>
        <v>publishing</v>
      </c>
      <c r="R1454" s="6" t="str">
        <f t="shared" si="146"/>
        <v>translations</v>
      </c>
      <c r="S1454" s="13">
        <f t="shared" si="150"/>
        <v>41818.703275462962</v>
      </c>
      <c r="T1454" s="13">
        <f t="shared" si="15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7">
        <f t="shared" si="147"/>
        <v>0</v>
      </c>
      <c r="P1455" s="5" t="e">
        <f t="shared" si="148"/>
        <v>#DIV/0!</v>
      </c>
      <c r="Q1455" t="str">
        <f t="shared" si="149"/>
        <v>publishing</v>
      </c>
      <c r="R1455" s="6" t="str">
        <f t="shared" si="146"/>
        <v>translations</v>
      </c>
      <c r="S1455" s="13">
        <f t="shared" si="150"/>
        <v>42795.696145833332</v>
      </c>
      <c r="T1455" s="13">
        <f t="shared" si="15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7">
        <f t="shared" si="147"/>
        <v>8.5714285714285719E-3</v>
      </c>
      <c r="P1456" s="5">
        <f t="shared" si="148"/>
        <v>15</v>
      </c>
      <c r="Q1456" t="str">
        <f t="shared" si="149"/>
        <v>publishing</v>
      </c>
      <c r="R1456" s="6" t="str">
        <f t="shared" si="146"/>
        <v>translations</v>
      </c>
      <c r="S1456" s="13">
        <f t="shared" si="150"/>
        <v>42463.866666666669</v>
      </c>
      <c r="T1456" s="13">
        <f t="shared" si="15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7">
        <f t="shared" si="147"/>
        <v>0.105</v>
      </c>
      <c r="P1457" s="5">
        <f t="shared" si="148"/>
        <v>225</v>
      </c>
      <c r="Q1457" t="str">
        <f t="shared" si="149"/>
        <v>publishing</v>
      </c>
      <c r="R1457" s="6" t="str">
        <f t="shared" si="146"/>
        <v>translations</v>
      </c>
      <c r="S1457" s="13">
        <f t="shared" si="150"/>
        <v>41832.672685185185</v>
      </c>
      <c r="T1457" s="13">
        <f t="shared" si="15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7">
        <f t="shared" si="147"/>
        <v>2.9000000000000001E-2</v>
      </c>
      <c r="P1458" s="5">
        <f t="shared" si="148"/>
        <v>48.333333333333336</v>
      </c>
      <c r="Q1458" t="str">
        <f t="shared" si="149"/>
        <v>publishing</v>
      </c>
      <c r="R1458" s="6" t="str">
        <f t="shared" si="146"/>
        <v>translations</v>
      </c>
      <c r="S1458" s="13">
        <f t="shared" si="150"/>
        <v>42708.668576388889</v>
      </c>
      <c r="T1458" s="13">
        <f t="shared" si="15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7">
        <f t="shared" si="147"/>
        <v>0</v>
      </c>
      <c r="P1459" s="5" t="e">
        <f t="shared" si="148"/>
        <v>#DIV/0!</v>
      </c>
      <c r="Q1459" t="str">
        <f t="shared" si="149"/>
        <v>publishing</v>
      </c>
      <c r="R1459" s="6" t="str">
        <f t="shared" si="146"/>
        <v>translations</v>
      </c>
      <c r="S1459" s="13">
        <f t="shared" si="150"/>
        <v>42289.89634259259</v>
      </c>
      <c r="T1459" s="13">
        <f t="shared" si="15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7">
        <f t="shared" si="147"/>
        <v>0</v>
      </c>
      <c r="P1460" s="5" t="e">
        <f t="shared" si="148"/>
        <v>#DIV/0!</v>
      </c>
      <c r="Q1460" t="str">
        <f t="shared" si="149"/>
        <v>publishing</v>
      </c>
      <c r="R1460" s="6" t="str">
        <f t="shared" si="146"/>
        <v>translations</v>
      </c>
      <c r="S1460" s="13">
        <f t="shared" si="150"/>
        <v>41831.705555555556</v>
      </c>
      <c r="T1460" s="13">
        <f t="shared" si="15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7">
        <f t="shared" si="147"/>
        <v>0</v>
      </c>
      <c r="P1461" s="5" t="e">
        <f t="shared" si="148"/>
        <v>#DIV/0!</v>
      </c>
      <c r="Q1461" t="str">
        <f t="shared" si="149"/>
        <v>publishing</v>
      </c>
      <c r="R1461" s="6" t="str">
        <f t="shared" si="146"/>
        <v>translations</v>
      </c>
      <c r="S1461" s="13">
        <f t="shared" si="150"/>
        <v>42312.204814814817</v>
      </c>
      <c r="T1461" s="13">
        <f t="shared" si="15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7">
        <f t="shared" si="147"/>
        <v>0</v>
      </c>
      <c r="P1462" s="5" t="e">
        <f t="shared" si="148"/>
        <v>#DIV/0!</v>
      </c>
      <c r="Q1462" t="str">
        <f t="shared" si="149"/>
        <v>publishing</v>
      </c>
      <c r="R1462" s="6" t="str">
        <f t="shared" si="146"/>
        <v>translations</v>
      </c>
      <c r="S1462" s="13">
        <f t="shared" si="150"/>
        <v>41915.896967592591</v>
      </c>
      <c r="T1462" s="13">
        <f t="shared" si="15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7">
        <f t="shared" si="147"/>
        <v>1.012446</v>
      </c>
      <c r="P1463" s="5">
        <f t="shared" si="148"/>
        <v>44.66673529411765</v>
      </c>
      <c r="Q1463" t="str">
        <f t="shared" si="149"/>
        <v>publishing</v>
      </c>
      <c r="R1463" s="6" t="str">
        <f>RIGHT(N1463,16)</f>
        <v>radio &amp; podcasts</v>
      </c>
      <c r="S1463" s="13">
        <f t="shared" si="150"/>
        <v>41899.645300925928</v>
      </c>
      <c r="T1463" s="13">
        <f t="shared" si="15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7">
        <f t="shared" si="147"/>
        <v>1.085175</v>
      </c>
      <c r="P1464" s="5">
        <f t="shared" si="148"/>
        <v>28.937999999999999</v>
      </c>
      <c r="Q1464" t="str">
        <f t="shared" si="149"/>
        <v>publishing</v>
      </c>
      <c r="R1464" s="6" t="str">
        <f t="shared" ref="R1464:R1482" si="152">RIGHT(N1464,16)</f>
        <v>radio &amp; podcasts</v>
      </c>
      <c r="S1464" s="13">
        <f t="shared" si="150"/>
        <v>41344.662858796299</v>
      </c>
      <c r="T1464" s="13">
        <f t="shared" si="15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7">
        <f t="shared" si="147"/>
        <v>1.4766666666666666</v>
      </c>
      <c r="P1465" s="5">
        <f t="shared" si="148"/>
        <v>35.44</v>
      </c>
      <c r="Q1465" t="str">
        <f t="shared" si="149"/>
        <v>publishing</v>
      </c>
      <c r="R1465" s="6" t="str">
        <f t="shared" si="152"/>
        <v>radio &amp; podcasts</v>
      </c>
      <c r="S1465" s="13">
        <f t="shared" si="150"/>
        <v>41326.911319444444</v>
      </c>
      <c r="T1465" s="13">
        <f t="shared" si="15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7">
        <f t="shared" si="147"/>
        <v>1.6319999999999999</v>
      </c>
      <c r="P1466" s="5">
        <f t="shared" si="148"/>
        <v>34.871794871794869</v>
      </c>
      <c r="Q1466" t="str">
        <f t="shared" si="149"/>
        <v>publishing</v>
      </c>
      <c r="R1466" s="6" t="str">
        <f t="shared" si="152"/>
        <v>radio &amp; podcasts</v>
      </c>
      <c r="S1466" s="13">
        <f t="shared" si="150"/>
        <v>41291.661550925928</v>
      </c>
      <c r="T1466" s="13">
        <f t="shared" si="15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7">
        <f t="shared" si="147"/>
        <v>4.5641449999999999</v>
      </c>
      <c r="P1467" s="5">
        <f t="shared" si="148"/>
        <v>52.622732513451197</v>
      </c>
      <c r="Q1467" t="str">
        <f t="shared" si="149"/>
        <v>publishing</v>
      </c>
      <c r="R1467" s="6" t="str">
        <f t="shared" si="152"/>
        <v>radio &amp; podcasts</v>
      </c>
      <c r="S1467" s="13">
        <f t="shared" si="150"/>
        <v>40959.734398148146</v>
      </c>
      <c r="T1467" s="13">
        <f t="shared" si="15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7">
        <f t="shared" si="147"/>
        <v>1.0787731249999999</v>
      </c>
      <c r="P1468" s="5">
        <f t="shared" si="148"/>
        <v>69.598266129032254</v>
      </c>
      <c r="Q1468" t="str">
        <f t="shared" si="149"/>
        <v>publishing</v>
      </c>
      <c r="R1468" s="6" t="str">
        <f t="shared" si="152"/>
        <v>radio &amp; podcasts</v>
      </c>
      <c r="S1468" s="13">
        <f t="shared" si="150"/>
        <v>42340.172060185185</v>
      </c>
      <c r="T1468" s="13">
        <f t="shared" si="15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7">
        <f t="shared" si="147"/>
        <v>1.1508</v>
      </c>
      <c r="P1469" s="5">
        <f t="shared" si="148"/>
        <v>76.72</v>
      </c>
      <c r="Q1469" t="str">
        <f t="shared" si="149"/>
        <v>publishing</v>
      </c>
      <c r="R1469" s="6" t="str">
        <f t="shared" si="152"/>
        <v>radio &amp; podcasts</v>
      </c>
      <c r="S1469" s="13">
        <f t="shared" si="150"/>
        <v>40933.80190972222</v>
      </c>
      <c r="T1469" s="13">
        <f t="shared" si="15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7">
        <f t="shared" si="147"/>
        <v>1.0236842105263158</v>
      </c>
      <c r="P1470" s="5">
        <f t="shared" si="148"/>
        <v>33.191126279863482</v>
      </c>
      <c r="Q1470" t="str">
        <f t="shared" si="149"/>
        <v>publishing</v>
      </c>
      <c r="R1470" s="6" t="str">
        <f t="shared" si="152"/>
        <v>radio &amp; podcasts</v>
      </c>
      <c r="S1470" s="13">
        <f t="shared" si="150"/>
        <v>40646.014456018522</v>
      </c>
      <c r="T1470" s="13">
        <f t="shared" si="15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7">
        <f t="shared" si="147"/>
        <v>1.0842485875706214</v>
      </c>
      <c r="P1471" s="5">
        <f t="shared" si="148"/>
        <v>149.46417445482865</v>
      </c>
      <c r="Q1471" t="str">
        <f t="shared" si="149"/>
        <v>publishing</v>
      </c>
      <c r="R1471" s="6" t="str">
        <f t="shared" si="152"/>
        <v>radio &amp; podcasts</v>
      </c>
      <c r="S1471" s="13">
        <f t="shared" si="150"/>
        <v>41290.598483796297</v>
      </c>
      <c r="T1471" s="13">
        <f t="shared" si="15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7">
        <f t="shared" si="147"/>
        <v>1.2513333333333334</v>
      </c>
      <c r="P1472" s="5">
        <f t="shared" si="148"/>
        <v>23.172839506172838</v>
      </c>
      <c r="Q1472" t="str">
        <f t="shared" si="149"/>
        <v>publishing</v>
      </c>
      <c r="R1472" s="6" t="str">
        <f t="shared" si="152"/>
        <v>radio &amp; podcasts</v>
      </c>
      <c r="S1472" s="13">
        <f t="shared" si="150"/>
        <v>41250.827118055553</v>
      </c>
      <c r="T1472" s="13">
        <f t="shared" si="15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7">
        <f t="shared" si="147"/>
        <v>1.03840625</v>
      </c>
      <c r="P1473" s="5">
        <f t="shared" si="148"/>
        <v>96.877551020408163</v>
      </c>
      <c r="Q1473" t="str">
        <f t="shared" si="149"/>
        <v>publishing</v>
      </c>
      <c r="R1473" s="6" t="str">
        <f t="shared" si="152"/>
        <v>radio &amp; podcasts</v>
      </c>
      <c r="S1473" s="13">
        <f t="shared" si="150"/>
        <v>42073.957569444443</v>
      </c>
      <c r="T1473" s="13">
        <f t="shared" si="15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7">
        <f t="shared" si="147"/>
        <v>1.3870400000000001</v>
      </c>
      <c r="P1474" s="5">
        <f t="shared" si="148"/>
        <v>103.20238095238095</v>
      </c>
      <c r="Q1474" t="str">
        <f t="shared" si="149"/>
        <v>publishing</v>
      </c>
      <c r="R1474" s="6" t="str">
        <f t="shared" si="152"/>
        <v>radio &amp; podcasts</v>
      </c>
      <c r="S1474" s="13">
        <f t="shared" si="150"/>
        <v>41533.542858796296</v>
      </c>
      <c r="T1474" s="13">
        <f t="shared" si="15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7">
        <f t="shared" ref="O1475:O1538" si="153">E1475/D1475</f>
        <v>1.20516</v>
      </c>
      <c r="P1475" s="5">
        <f t="shared" ref="P1475:P1538" si="154">AVERAGE(E1475/L1475)</f>
        <v>38.462553191489363</v>
      </c>
      <c r="Q1475" t="str">
        <f t="shared" ref="Q1475:Q1538" si="155">LEFT(N1475, SEARCH("/",N1475,1)-1)</f>
        <v>publishing</v>
      </c>
      <c r="R1475" s="6" t="str">
        <f t="shared" si="152"/>
        <v>radio &amp; podcasts</v>
      </c>
      <c r="S1475" s="13">
        <f t="shared" ref="S1475:S1538" si="156">(((J1475/60)/60)/24)+DATE(1970,1,1)</f>
        <v>40939.979618055557</v>
      </c>
      <c r="T1475" s="13">
        <f t="shared" ref="T1475:T1538" si="15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7">
        <f t="shared" si="153"/>
        <v>1.1226666666666667</v>
      </c>
      <c r="P1476" s="5">
        <f t="shared" si="154"/>
        <v>44.315789473684212</v>
      </c>
      <c r="Q1476" t="str">
        <f t="shared" si="155"/>
        <v>publishing</v>
      </c>
      <c r="R1476" s="6" t="str">
        <f t="shared" si="152"/>
        <v>radio &amp; podcasts</v>
      </c>
      <c r="S1476" s="13">
        <f t="shared" si="156"/>
        <v>41500.727916666663</v>
      </c>
      <c r="T1476" s="13">
        <f t="shared" si="15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7">
        <f t="shared" si="153"/>
        <v>1.8866966666666667</v>
      </c>
      <c r="P1477" s="5">
        <f t="shared" si="154"/>
        <v>64.173356009070289</v>
      </c>
      <c r="Q1477" t="str">
        <f t="shared" si="155"/>
        <v>publishing</v>
      </c>
      <c r="R1477" s="6" t="str">
        <f t="shared" si="152"/>
        <v>radio &amp; podcasts</v>
      </c>
      <c r="S1477" s="13">
        <f t="shared" si="156"/>
        <v>41960.722951388889</v>
      </c>
      <c r="T1477" s="13">
        <f t="shared" si="15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7">
        <f t="shared" si="153"/>
        <v>6.6155466666666669</v>
      </c>
      <c r="P1478" s="5">
        <f t="shared" si="154"/>
        <v>43.333275109170302</v>
      </c>
      <c r="Q1478" t="str">
        <f t="shared" si="155"/>
        <v>publishing</v>
      </c>
      <c r="R1478" s="6" t="str">
        <f t="shared" si="152"/>
        <v>radio &amp; podcasts</v>
      </c>
      <c r="S1478" s="13">
        <f t="shared" si="156"/>
        <v>40766.041921296295</v>
      </c>
      <c r="T1478" s="13">
        <f t="shared" si="15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7">
        <f t="shared" si="153"/>
        <v>1.1131</v>
      </c>
      <c r="P1479" s="5">
        <f t="shared" si="154"/>
        <v>90.495934959349597</v>
      </c>
      <c r="Q1479" t="str">
        <f t="shared" si="155"/>
        <v>publishing</v>
      </c>
      <c r="R1479" s="6" t="str">
        <f t="shared" si="152"/>
        <v>radio &amp; podcasts</v>
      </c>
      <c r="S1479" s="13">
        <f t="shared" si="156"/>
        <v>40840.615787037037</v>
      </c>
      <c r="T1479" s="13">
        <f t="shared" si="15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7">
        <f t="shared" si="153"/>
        <v>11.8161422</v>
      </c>
      <c r="P1480" s="5">
        <f t="shared" si="154"/>
        <v>29.187190495010373</v>
      </c>
      <c r="Q1480" t="str">
        <f t="shared" si="155"/>
        <v>publishing</v>
      </c>
      <c r="R1480" s="6" t="str">
        <f t="shared" si="152"/>
        <v>radio &amp; podcasts</v>
      </c>
      <c r="S1480" s="13">
        <f t="shared" si="156"/>
        <v>41394.871678240743</v>
      </c>
      <c r="T1480" s="13">
        <f t="shared" si="15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7">
        <f t="shared" si="153"/>
        <v>1.37375</v>
      </c>
      <c r="P1481" s="5">
        <f t="shared" si="154"/>
        <v>30.95774647887324</v>
      </c>
      <c r="Q1481" t="str">
        <f t="shared" si="155"/>
        <v>publishing</v>
      </c>
      <c r="R1481" s="6" t="str">
        <f t="shared" si="152"/>
        <v>radio &amp; podcasts</v>
      </c>
      <c r="S1481" s="13">
        <f t="shared" si="156"/>
        <v>41754.745243055557</v>
      </c>
      <c r="T1481" s="13">
        <f t="shared" si="15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7">
        <f t="shared" si="153"/>
        <v>1.170404</v>
      </c>
      <c r="P1482" s="5">
        <f t="shared" si="154"/>
        <v>92.157795275590544</v>
      </c>
      <c r="Q1482" t="str">
        <f t="shared" si="155"/>
        <v>publishing</v>
      </c>
      <c r="R1482" s="6" t="str">
        <f t="shared" si="152"/>
        <v>radio &amp; podcasts</v>
      </c>
      <c r="S1482" s="13">
        <f t="shared" si="156"/>
        <v>41464.934016203704</v>
      </c>
      <c r="T1482" s="13">
        <f t="shared" si="15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7">
        <f t="shared" si="153"/>
        <v>2.1000000000000001E-2</v>
      </c>
      <c r="P1483" s="5">
        <f t="shared" si="154"/>
        <v>17.5</v>
      </c>
      <c r="Q1483" t="str">
        <f t="shared" si="155"/>
        <v>publishing</v>
      </c>
      <c r="R1483" s="6" t="str">
        <f>RIGHT(N1483,7)</f>
        <v>fiction</v>
      </c>
      <c r="S1483" s="13">
        <f t="shared" si="156"/>
        <v>41550.922974537039</v>
      </c>
      <c r="T1483" s="13">
        <f t="shared" si="15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7">
        <f t="shared" si="153"/>
        <v>1E-3</v>
      </c>
      <c r="P1484" s="5">
        <f t="shared" si="154"/>
        <v>5</v>
      </c>
      <c r="Q1484" t="str">
        <f t="shared" si="155"/>
        <v>publishing</v>
      </c>
      <c r="R1484" s="6" t="str">
        <f t="shared" ref="R1484:R1502" si="158">RIGHT(N1484,7)</f>
        <v>fiction</v>
      </c>
      <c r="S1484" s="13">
        <f t="shared" si="156"/>
        <v>41136.85805555556</v>
      </c>
      <c r="T1484" s="13">
        <f t="shared" si="15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7">
        <f t="shared" si="153"/>
        <v>7.1428571428571426E-3</v>
      </c>
      <c r="P1485" s="5">
        <f t="shared" si="154"/>
        <v>25</v>
      </c>
      <c r="Q1485" t="str">
        <f t="shared" si="155"/>
        <v>publishing</v>
      </c>
      <c r="R1485" s="6" t="str">
        <f t="shared" si="158"/>
        <v>fiction</v>
      </c>
      <c r="S1485" s="13">
        <f t="shared" si="156"/>
        <v>42548.192997685182</v>
      </c>
      <c r="T1485" s="13">
        <f t="shared" si="15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7">
        <f t="shared" si="153"/>
        <v>0</v>
      </c>
      <c r="P1486" s="5" t="e">
        <f t="shared" si="154"/>
        <v>#DIV/0!</v>
      </c>
      <c r="Q1486" t="str">
        <f t="shared" si="155"/>
        <v>publishing</v>
      </c>
      <c r="R1486" s="6" t="str">
        <f t="shared" si="158"/>
        <v>fiction</v>
      </c>
      <c r="S1486" s="13">
        <f t="shared" si="156"/>
        <v>41053.200960648144</v>
      </c>
      <c r="T1486" s="13">
        <f t="shared" si="15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7">
        <f t="shared" si="153"/>
        <v>2.2388059701492536E-2</v>
      </c>
      <c r="P1487" s="5">
        <f t="shared" si="154"/>
        <v>50</v>
      </c>
      <c r="Q1487" t="str">
        <f t="shared" si="155"/>
        <v>publishing</v>
      </c>
      <c r="R1487" s="6" t="str">
        <f t="shared" si="158"/>
        <v>fiction</v>
      </c>
      <c r="S1487" s="13">
        <f t="shared" si="156"/>
        <v>42130.795983796299</v>
      </c>
      <c r="T1487" s="13">
        <f t="shared" si="15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7">
        <f t="shared" si="153"/>
        <v>2.3999999999999998E-3</v>
      </c>
      <c r="P1488" s="5">
        <f t="shared" si="154"/>
        <v>16</v>
      </c>
      <c r="Q1488" t="str">
        <f t="shared" si="155"/>
        <v>publishing</v>
      </c>
      <c r="R1488" s="6" t="str">
        <f t="shared" si="158"/>
        <v>fiction</v>
      </c>
      <c r="S1488" s="13">
        <f t="shared" si="156"/>
        <v>42032.168530092589</v>
      </c>
      <c r="T1488" s="13">
        <f t="shared" si="15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7">
        <f t="shared" si="153"/>
        <v>0</v>
      </c>
      <c r="P1489" s="5" t="e">
        <f t="shared" si="154"/>
        <v>#DIV/0!</v>
      </c>
      <c r="Q1489" t="str">
        <f t="shared" si="155"/>
        <v>publishing</v>
      </c>
      <c r="R1489" s="6" t="str">
        <f t="shared" si="158"/>
        <v>fiction</v>
      </c>
      <c r="S1489" s="13">
        <f t="shared" si="156"/>
        <v>42554.917488425926</v>
      </c>
      <c r="T1489" s="13">
        <f t="shared" si="15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7">
        <f t="shared" si="153"/>
        <v>2.4E-2</v>
      </c>
      <c r="P1490" s="5">
        <f t="shared" si="154"/>
        <v>60</v>
      </c>
      <c r="Q1490" t="str">
        <f t="shared" si="155"/>
        <v>publishing</v>
      </c>
      <c r="R1490" s="6" t="str">
        <f t="shared" si="158"/>
        <v>fiction</v>
      </c>
      <c r="S1490" s="13">
        <f t="shared" si="156"/>
        <v>41614.563194444447</v>
      </c>
      <c r="T1490" s="13">
        <f t="shared" si="15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7">
        <f t="shared" si="153"/>
        <v>0</v>
      </c>
      <c r="P1491" s="5" t="e">
        <f t="shared" si="154"/>
        <v>#DIV/0!</v>
      </c>
      <c r="Q1491" t="str">
        <f t="shared" si="155"/>
        <v>publishing</v>
      </c>
      <c r="R1491" s="6" t="str">
        <f t="shared" si="158"/>
        <v>fiction</v>
      </c>
      <c r="S1491" s="13">
        <f t="shared" si="156"/>
        <v>41198.611712962964</v>
      </c>
      <c r="T1491" s="13">
        <f t="shared" si="15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7">
        <f t="shared" si="153"/>
        <v>0.30862068965517242</v>
      </c>
      <c r="P1492" s="5">
        <f t="shared" si="154"/>
        <v>47.10526315789474</v>
      </c>
      <c r="Q1492" t="str">
        <f t="shared" si="155"/>
        <v>publishing</v>
      </c>
      <c r="R1492" s="6" t="str">
        <f t="shared" si="158"/>
        <v>fiction</v>
      </c>
      <c r="S1492" s="13">
        <f t="shared" si="156"/>
        <v>41520.561041666668</v>
      </c>
      <c r="T1492" s="13">
        <f t="shared" si="15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7">
        <f t="shared" si="153"/>
        <v>8.3333333333333329E-2</v>
      </c>
      <c r="P1493" s="5">
        <f t="shared" si="154"/>
        <v>100</v>
      </c>
      <c r="Q1493" t="str">
        <f t="shared" si="155"/>
        <v>publishing</v>
      </c>
      <c r="R1493" s="6" t="str">
        <f t="shared" si="158"/>
        <v>fiction</v>
      </c>
      <c r="S1493" s="13">
        <f t="shared" si="156"/>
        <v>41991.713460648149</v>
      </c>
      <c r="T1493" s="13">
        <f t="shared" si="15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7">
        <f t="shared" si="153"/>
        <v>7.4999999999999997E-3</v>
      </c>
      <c r="P1494" s="5">
        <f t="shared" si="154"/>
        <v>15</v>
      </c>
      <c r="Q1494" t="str">
        <f t="shared" si="155"/>
        <v>publishing</v>
      </c>
      <c r="R1494" s="6" t="str">
        <f t="shared" si="158"/>
        <v>fiction</v>
      </c>
      <c r="S1494" s="13">
        <f t="shared" si="156"/>
        <v>40682.884791666671</v>
      </c>
      <c r="T1494" s="13">
        <f t="shared" si="15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7">
        <f t="shared" si="153"/>
        <v>0</v>
      </c>
      <c r="P1495" s="5" t="e">
        <f t="shared" si="154"/>
        <v>#DIV/0!</v>
      </c>
      <c r="Q1495" t="str">
        <f t="shared" si="155"/>
        <v>publishing</v>
      </c>
      <c r="R1495" s="6" t="str">
        <f t="shared" si="158"/>
        <v>fiction</v>
      </c>
      <c r="S1495" s="13">
        <f t="shared" si="156"/>
        <v>41411.866608796299</v>
      </c>
      <c r="T1495" s="13">
        <f t="shared" si="15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7">
        <f t="shared" si="153"/>
        <v>8.8999999999999996E-2</v>
      </c>
      <c r="P1496" s="5">
        <f t="shared" si="154"/>
        <v>40.454545454545453</v>
      </c>
      <c r="Q1496" t="str">
        <f t="shared" si="155"/>
        <v>publishing</v>
      </c>
      <c r="R1496" s="6" t="str">
        <f t="shared" si="158"/>
        <v>fiction</v>
      </c>
      <c r="S1496" s="13">
        <f t="shared" si="156"/>
        <v>42067.722372685181</v>
      </c>
      <c r="T1496" s="13">
        <f t="shared" si="15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7">
        <f t="shared" si="153"/>
        <v>0</v>
      </c>
      <c r="P1497" s="5" t="e">
        <f t="shared" si="154"/>
        <v>#DIV/0!</v>
      </c>
      <c r="Q1497" t="str">
        <f t="shared" si="155"/>
        <v>publishing</v>
      </c>
      <c r="R1497" s="6" t="str">
        <f t="shared" si="158"/>
        <v>fiction</v>
      </c>
      <c r="S1497" s="13">
        <f t="shared" si="156"/>
        <v>40752.789710648147</v>
      </c>
      <c r="T1497" s="13">
        <f t="shared" si="15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7">
        <f t="shared" si="153"/>
        <v>0</v>
      </c>
      <c r="P1498" s="5" t="e">
        <f t="shared" si="154"/>
        <v>#DIV/0!</v>
      </c>
      <c r="Q1498" t="str">
        <f t="shared" si="155"/>
        <v>publishing</v>
      </c>
      <c r="R1498" s="6" t="str">
        <f t="shared" si="158"/>
        <v>fiction</v>
      </c>
      <c r="S1498" s="13">
        <f t="shared" si="156"/>
        <v>41838.475219907406</v>
      </c>
      <c r="T1498" s="13">
        <f t="shared" si="15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7">
        <f t="shared" si="153"/>
        <v>6.666666666666667E-5</v>
      </c>
      <c r="P1499" s="5">
        <f t="shared" si="154"/>
        <v>1</v>
      </c>
      <c r="Q1499" t="str">
        <f t="shared" si="155"/>
        <v>publishing</v>
      </c>
      <c r="R1499" s="6" t="str">
        <f t="shared" si="158"/>
        <v>fiction</v>
      </c>
      <c r="S1499" s="13">
        <f t="shared" si="156"/>
        <v>41444.64261574074</v>
      </c>
      <c r="T1499" s="13">
        <f t="shared" si="15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7">
        <f t="shared" si="153"/>
        <v>1.9E-2</v>
      </c>
      <c r="P1500" s="5">
        <f t="shared" si="154"/>
        <v>19</v>
      </c>
      <c r="Q1500" t="str">
        <f t="shared" si="155"/>
        <v>publishing</v>
      </c>
      <c r="R1500" s="6" t="str">
        <f t="shared" si="158"/>
        <v>fiction</v>
      </c>
      <c r="S1500" s="13">
        <f t="shared" si="156"/>
        <v>41840.983541666668</v>
      </c>
      <c r="T1500" s="13">
        <f t="shared" si="15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7">
        <f t="shared" si="153"/>
        <v>2.5000000000000001E-3</v>
      </c>
      <c r="P1501" s="5">
        <f t="shared" si="154"/>
        <v>5</v>
      </c>
      <c r="Q1501" t="str">
        <f t="shared" si="155"/>
        <v>publishing</v>
      </c>
      <c r="R1501" s="6" t="str">
        <f t="shared" si="158"/>
        <v>fiction</v>
      </c>
      <c r="S1501" s="13">
        <f t="shared" si="156"/>
        <v>42527.007326388892</v>
      </c>
      <c r="T1501" s="13">
        <f t="shared" si="15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7">
        <f t="shared" si="153"/>
        <v>0.25035714285714283</v>
      </c>
      <c r="P1502" s="5">
        <f t="shared" si="154"/>
        <v>46.733333333333334</v>
      </c>
      <c r="Q1502" t="str">
        <f t="shared" si="155"/>
        <v>publishing</v>
      </c>
      <c r="R1502" s="6" t="str">
        <f t="shared" si="158"/>
        <v>fiction</v>
      </c>
      <c r="S1502" s="13">
        <f t="shared" si="156"/>
        <v>41365.904594907406</v>
      </c>
      <c r="T1502" s="13">
        <f t="shared" si="15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7">
        <f t="shared" si="153"/>
        <v>1.6633076923076924</v>
      </c>
      <c r="P1503" s="5">
        <f t="shared" si="154"/>
        <v>97.731073446327684</v>
      </c>
      <c r="Q1503" t="str">
        <f t="shared" si="155"/>
        <v>photography</v>
      </c>
      <c r="R1503" s="6" t="str">
        <f>RIGHT(N1503,10)</f>
        <v>photobooks</v>
      </c>
      <c r="S1503" s="13">
        <f t="shared" si="156"/>
        <v>42163.583599537036</v>
      </c>
      <c r="T1503" s="13">
        <f t="shared" si="15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7">
        <f t="shared" si="153"/>
        <v>1.0144545454545455</v>
      </c>
      <c r="P1504" s="5">
        <f t="shared" si="154"/>
        <v>67.835866261398181</v>
      </c>
      <c r="Q1504" t="str">
        <f t="shared" si="155"/>
        <v>photography</v>
      </c>
      <c r="R1504" s="6" t="str">
        <f t="shared" ref="R1504:R1542" si="159">RIGHT(N1504,10)</f>
        <v>photobooks</v>
      </c>
      <c r="S1504" s="13">
        <f t="shared" si="156"/>
        <v>42426.542592592596</v>
      </c>
      <c r="T1504" s="13">
        <f t="shared" si="15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7">
        <f t="shared" si="153"/>
        <v>1.0789146666666667</v>
      </c>
      <c r="P1505" s="5">
        <f t="shared" si="154"/>
        <v>56.98492957746479</v>
      </c>
      <c r="Q1505" t="str">
        <f t="shared" si="155"/>
        <v>photography</v>
      </c>
      <c r="R1505" s="6" t="str">
        <f t="shared" si="159"/>
        <v>photobooks</v>
      </c>
      <c r="S1505" s="13">
        <f t="shared" si="156"/>
        <v>42606.347233796296</v>
      </c>
      <c r="T1505" s="13">
        <f t="shared" si="15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7">
        <f t="shared" si="153"/>
        <v>2.7793846153846156</v>
      </c>
      <c r="P1506" s="5">
        <f t="shared" si="154"/>
        <v>67.159851301115239</v>
      </c>
      <c r="Q1506" t="str">
        <f t="shared" si="155"/>
        <v>photography</v>
      </c>
      <c r="R1506" s="6" t="str">
        <f t="shared" si="159"/>
        <v>photobooks</v>
      </c>
      <c r="S1506" s="13">
        <f t="shared" si="156"/>
        <v>41772.657685185186</v>
      </c>
      <c r="T1506" s="13">
        <f t="shared" si="15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7">
        <f t="shared" si="153"/>
        <v>1.0358125</v>
      </c>
      <c r="P1507" s="5">
        <f t="shared" si="154"/>
        <v>48.037681159420288</v>
      </c>
      <c r="Q1507" t="str">
        <f t="shared" si="155"/>
        <v>photography</v>
      </c>
      <c r="R1507" s="6" t="str">
        <f t="shared" si="159"/>
        <v>photobooks</v>
      </c>
      <c r="S1507" s="13">
        <f t="shared" si="156"/>
        <v>42414.44332175926</v>
      </c>
      <c r="T1507" s="13">
        <f t="shared" si="15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7">
        <f t="shared" si="153"/>
        <v>1.1140000000000001</v>
      </c>
      <c r="P1508" s="5">
        <f t="shared" si="154"/>
        <v>38.860465116279073</v>
      </c>
      <c r="Q1508" t="str">
        <f t="shared" si="155"/>
        <v>photography</v>
      </c>
      <c r="R1508" s="6" t="str">
        <f t="shared" si="159"/>
        <v>photobooks</v>
      </c>
      <c r="S1508" s="13">
        <f t="shared" si="156"/>
        <v>41814.785925925928</v>
      </c>
      <c r="T1508" s="13">
        <f t="shared" si="15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7">
        <f t="shared" si="153"/>
        <v>2.15</v>
      </c>
      <c r="P1509" s="5">
        <f t="shared" si="154"/>
        <v>78.181818181818187</v>
      </c>
      <c r="Q1509" t="str">
        <f t="shared" si="155"/>
        <v>photography</v>
      </c>
      <c r="R1509" s="6" t="str">
        <f t="shared" si="159"/>
        <v>photobooks</v>
      </c>
      <c r="S1509" s="13">
        <f t="shared" si="156"/>
        <v>40254.450335648151</v>
      </c>
      <c r="T1509" s="13">
        <f t="shared" si="15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7">
        <f t="shared" si="153"/>
        <v>1.1076216216216217</v>
      </c>
      <c r="P1510" s="5">
        <f t="shared" si="154"/>
        <v>97.113744075829388</v>
      </c>
      <c r="Q1510" t="str">
        <f t="shared" si="155"/>
        <v>photography</v>
      </c>
      <c r="R1510" s="6" t="str">
        <f t="shared" si="159"/>
        <v>photobooks</v>
      </c>
      <c r="S1510" s="13">
        <f t="shared" si="156"/>
        <v>41786.614363425928</v>
      </c>
      <c r="T1510" s="13">
        <f t="shared" si="15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7">
        <f t="shared" si="153"/>
        <v>1.2364125714285714</v>
      </c>
      <c r="P1511" s="5">
        <f t="shared" si="154"/>
        <v>110.39397959183674</v>
      </c>
      <c r="Q1511" t="str">
        <f t="shared" si="155"/>
        <v>photography</v>
      </c>
      <c r="R1511" s="6" t="str">
        <f t="shared" si="159"/>
        <v>photobooks</v>
      </c>
      <c r="S1511" s="13">
        <f t="shared" si="156"/>
        <v>42751.533391203702</v>
      </c>
      <c r="T1511" s="13">
        <f t="shared" si="15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7">
        <f t="shared" si="153"/>
        <v>1.0103500000000001</v>
      </c>
      <c r="P1512" s="5">
        <f t="shared" si="154"/>
        <v>39.91506172839506</v>
      </c>
      <c r="Q1512" t="str">
        <f t="shared" si="155"/>
        <v>photography</v>
      </c>
      <c r="R1512" s="6" t="str">
        <f t="shared" si="159"/>
        <v>photobooks</v>
      </c>
      <c r="S1512" s="13">
        <f t="shared" si="156"/>
        <v>41809.385162037033</v>
      </c>
      <c r="T1512" s="13">
        <f t="shared" si="15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7">
        <f t="shared" si="153"/>
        <v>1.1179285714285714</v>
      </c>
      <c r="P1513" s="5">
        <f t="shared" si="154"/>
        <v>75.975728155339809</v>
      </c>
      <c r="Q1513" t="str">
        <f t="shared" si="155"/>
        <v>photography</v>
      </c>
      <c r="R1513" s="6" t="str">
        <f t="shared" si="159"/>
        <v>photobooks</v>
      </c>
      <c r="S1513" s="13">
        <f t="shared" si="156"/>
        <v>42296.583379629628</v>
      </c>
      <c r="T1513" s="13">
        <f t="shared" si="15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7">
        <f t="shared" si="153"/>
        <v>5.5877142857142861</v>
      </c>
      <c r="P1514" s="5">
        <f t="shared" si="154"/>
        <v>58.379104477611939</v>
      </c>
      <c r="Q1514" t="str">
        <f t="shared" si="155"/>
        <v>photography</v>
      </c>
      <c r="R1514" s="6" t="str">
        <f t="shared" si="159"/>
        <v>photobooks</v>
      </c>
      <c r="S1514" s="13">
        <f t="shared" si="156"/>
        <v>42741.684479166666</v>
      </c>
      <c r="T1514" s="13">
        <f t="shared" si="15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7">
        <f t="shared" si="153"/>
        <v>1.5001875</v>
      </c>
      <c r="P1515" s="5">
        <f t="shared" si="154"/>
        <v>55.82093023255814</v>
      </c>
      <c r="Q1515" t="str">
        <f t="shared" si="155"/>
        <v>photography</v>
      </c>
      <c r="R1515" s="6" t="str">
        <f t="shared" si="159"/>
        <v>photobooks</v>
      </c>
      <c r="S1515" s="13">
        <f t="shared" si="156"/>
        <v>41806.637337962966</v>
      </c>
      <c r="T1515" s="13">
        <f t="shared" si="15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7">
        <f t="shared" si="153"/>
        <v>1.0647599999999999</v>
      </c>
      <c r="P1516" s="5">
        <f t="shared" si="154"/>
        <v>151.24431818181819</v>
      </c>
      <c r="Q1516" t="str">
        <f t="shared" si="155"/>
        <v>photography</v>
      </c>
      <c r="R1516" s="6" t="str">
        <f t="shared" si="159"/>
        <v>photobooks</v>
      </c>
      <c r="S1516" s="13">
        <f t="shared" si="156"/>
        <v>42234.597685185188</v>
      </c>
      <c r="T1516" s="13">
        <f t="shared" si="15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7">
        <f t="shared" si="153"/>
        <v>1.57189</v>
      </c>
      <c r="P1517" s="5">
        <f t="shared" si="154"/>
        <v>849.67027027027029</v>
      </c>
      <c r="Q1517" t="str">
        <f t="shared" si="155"/>
        <v>photography</v>
      </c>
      <c r="R1517" s="6" t="str">
        <f t="shared" si="159"/>
        <v>photobooks</v>
      </c>
      <c r="S1517" s="13">
        <f t="shared" si="156"/>
        <v>42415.253437499996</v>
      </c>
      <c r="T1517" s="13">
        <f t="shared" si="15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7">
        <f t="shared" si="153"/>
        <v>1.0865882352941176</v>
      </c>
      <c r="P1518" s="5">
        <f t="shared" si="154"/>
        <v>159.24137931034483</v>
      </c>
      <c r="Q1518" t="str">
        <f t="shared" si="155"/>
        <v>photography</v>
      </c>
      <c r="R1518" s="6" t="str">
        <f t="shared" si="159"/>
        <v>photobooks</v>
      </c>
      <c r="S1518" s="13">
        <f t="shared" si="156"/>
        <v>42619.466342592597</v>
      </c>
      <c r="T1518" s="13">
        <f t="shared" si="15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7">
        <f t="shared" si="153"/>
        <v>1.6197999999999999</v>
      </c>
      <c r="P1519" s="5">
        <f t="shared" si="154"/>
        <v>39.507317073170732</v>
      </c>
      <c r="Q1519" t="str">
        <f t="shared" si="155"/>
        <v>photography</v>
      </c>
      <c r="R1519" s="6" t="str">
        <f t="shared" si="159"/>
        <v>photobooks</v>
      </c>
      <c r="S1519" s="13">
        <f t="shared" si="156"/>
        <v>41948.56658564815</v>
      </c>
      <c r="T1519" s="13">
        <f t="shared" si="15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7">
        <f t="shared" si="153"/>
        <v>2.0536666666666665</v>
      </c>
      <c r="P1520" s="5">
        <f t="shared" si="154"/>
        <v>130.52966101694915</v>
      </c>
      <c r="Q1520" t="str">
        <f t="shared" si="155"/>
        <v>photography</v>
      </c>
      <c r="R1520" s="6" t="str">
        <f t="shared" si="159"/>
        <v>photobooks</v>
      </c>
      <c r="S1520" s="13">
        <f t="shared" si="156"/>
        <v>41760.8200462963</v>
      </c>
      <c r="T1520" s="13">
        <f t="shared" si="15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7">
        <f t="shared" si="153"/>
        <v>1.033638888888889</v>
      </c>
      <c r="P1521" s="5">
        <f t="shared" si="154"/>
        <v>64.156896551724131</v>
      </c>
      <c r="Q1521" t="str">
        <f t="shared" si="155"/>
        <v>photography</v>
      </c>
      <c r="R1521" s="6" t="str">
        <f t="shared" si="159"/>
        <v>photobooks</v>
      </c>
      <c r="S1521" s="13">
        <f t="shared" si="156"/>
        <v>41782.741701388892</v>
      </c>
      <c r="T1521" s="13">
        <f t="shared" si="15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7">
        <f t="shared" si="153"/>
        <v>1.0347222222222223</v>
      </c>
      <c r="P1522" s="5">
        <f t="shared" si="154"/>
        <v>111.52694610778443</v>
      </c>
      <c r="Q1522" t="str">
        <f t="shared" si="155"/>
        <v>photography</v>
      </c>
      <c r="R1522" s="6" t="str">
        <f t="shared" si="159"/>
        <v>photobooks</v>
      </c>
      <c r="S1522" s="13">
        <f t="shared" si="156"/>
        <v>41955.857789351852</v>
      </c>
      <c r="T1522" s="13">
        <f t="shared" si="15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7">
        <f t="shared" si="153"/>
        <v>1.0681333333333334</v>
      </c>
      <c r="P1523" s="5">
        <f t="shared" si="154"/>
        <v>170.44680851063831</v>
      </c>
      <c r="Q1523" t="str">
        <f t="shared" si="155"/>
        <v>photography</v>
      </c>
      <c r="R1523" s="6" t="str">
        <f t="shared" si="159"/>
        <v>photobooks</v>
      </c>
      <c r="S1523" s="13">
        <f t="shared" si="156"/>
        <v>42493.167719907404</v>
      </c>
      <c r="T1523" s="13">
        <f t="shared" si="15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7">
        <f t="shared" si="153"/>
        <v>1.3896574712643677</v>
      </c>
      <c r="P1524" s="5">
        <f t="shared" si="154"/>
        <v>133.7391592920354</v>
      </c>
      <c r="Q1524" t="str">
        <f t="shared" si="155"/>
        <v>photography</v>
      </c>
      <c r="R1524" s="6" t="str">
        <f t="shared" si="159"/>
        <v>photobooks</v>
      </c>
      <c r="S1524" s="13">
        <f t="shared" si="156"/>
        <v>41899.830312500002</v>
      </c>
      <c r="T1524" s="13">
        <f t="shared" si="15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7">
        <f t="shared" si="153"/>
        <v>1.2484324324324325</v>
      </c>
      <c r="P1525" s="5">
        <f t="shared" si="154"/>
        <v>95.834024896265561</v>
      </c>
      <c r="Q1525" t="str">
        <f t="shared" si="155"/>
        <v>photography</v>
      </c>
      <c r="R1525" s="6" t="str">
        <f t="shared" si="159"/>
        <v>photobooks</v>
      </c>
      <c r="S1525" s="13">
        <f t="shared" si="156"/>
        <v>41964.751342592594</v>
      </c>
      <c r="T1525" s="13">
        <f t="shared" si="15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7">
        <f t="shared" si="153"/>
        <v>2.0699999999999998</v>
      </c>
      <c r="P1526" s="5">
        <f t="shared" si="154"/>
        <v>221.78571428571428</v>
      </c>
      <c r="Q1526" t="str">
        <f t="shared" si="155"/>
        <v>photography</v>
      </c>
      <c r="R1526" s="6" t="str">
        <f t="shared" si="159"/>
        <v>photobooks</v>
      </c>
      <c r="S1526" s="13">
        <f t="shared" si="156"/>
        <v>42756.501041666663</v>
      </c>
      <c r="T1526" s="13">
        <f t="shared" si="15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7">
        <f t="shared" si="153"/>
        <v>1.7400576923076922</v>
      </c>
      <c r="P1527" s="5">
        <f t="shared" si="154"/>
        <v>32.315357142857138</v>
      </c>
      <c r="Q1527" t="str">
        <f t="shared" si="155"/>
        <v>photography</v>
      </c>
      <c r="R1527" s="6" t="str">
        <f t="shared" si="159"/>
        <v>photobooks</v>
      </c>
      <c r="S1527" s="13">
        <f t="shared" si="156"/>
        <v>42570.702986111108</v>
      </c>
      <c r="T1527" s="13">
        <f t="shared" si="15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7">
        <f t="shared" si="153"/>
        <v>1.2032608695652174</v>
      </c>
      <c r="P1528" s="5">
        <f t="shared" si="154"/>
        <v>98.839285714285708</v>
      </c>
      <c r="Q1528" t="str">
        <f t="shared" si="155"/>
        <v>photography</v>
      </c>
      <c r="R1528" s="6" t="str">
        <f t="shared" si="159"/>
        <v>photobooks</v>
      </c>
      <c r="S1528" s="13">
        <f t="shared" si="156"/>
        <v>42339.276006944448</v>
      </c>
      <c r="T1528" s="13">
        <f t="shared" si="15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7">
        <f t="shared" si="153"/>
        <v>1.1044428571428573</v>
      </c>
      <c r="P1529" s="5">
        <f t="shared" si="154"/>
        <v>55.222142857142863</v>
      </c>
      <c r="Q1529" t="str">
        <f t="shared" si="155"/>
        <v>photography</v>
      </c>
      <c r="R1529" s="6" t="str">
        <f t="shared" si="159"/>
        <v>photobooks</v>
      </c>
      <c r="S1529" s="13">
        <f t="shared" si="156"/>
        <v>42780.600532407407</v>
      </c>
      <c r="T1529" s="13">
        <f t="shared" si="15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7">
        <f t="shared" si="153"/>
        <v>2.8156666666666665</v>
      </c>
      <c r="P1530" s="5">
        <f t="shared" si="154"/>
        <v>52.793750000000003</v>
      </c>
      <c r="Q1530" t="str">
        <f t="shared" si="155"/>
        <v>photography</v>
      </c>
      <c r="R1530" s="6" t="str">
        <f t="shared" si="159"/>
        <v>photobooks</v>
      </c>
      <c r="S1530" s="13">
        <f t="shared" si="156"/>
        <v>42736.732893518521</v>
      </c>
      <c r="T1530" s="13">
        <f t="shared" si="15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7">
        <f t="shared" si="153"/>
        <v>1.0067894736842105</v>
      </c>
      <c r="P1531" s="5">
        <f t="shared" si="154"/>
        <v>135.66666666666666</v>
      </c>
      <c r="Q1531" t="str">
        <f t="shared" si="155"/>
        <v>photography</v>
      </c>
      <c r="R1531" s="6" t="str">
        <f t="shared" si="159"/>
        <v>photobooks</v>
      </c>
      <c r="S1531" s="13">
        <f t="shared" si="156"/>
        <v>42052.628703703704</v>
      </c>
      <c r="T1531" s="13">
        <f t="shared" si="15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7">
        <f t="shared" si="153"/>
        <v>1.3482571428571428</v>
      </c>
      <c r="P1532" s="5">
        <f t="shared" si="154"/>
        <v>53.991990846681922</v>
      </c>
      <c r="Q1532" t="str">
        <f t="shared" si="155"/>
        <v>photography</v>
      </c>
      <c r="R1532" s="6" t="str">
        <f t="shared" si="159"/>
        <v>photobooks</v>
      </c>
      <c r="S1532" s="13">
        <f t="shared" si="156"/>
        <v>42275.767303240747</v>
      </c>
      <c r="T1532" s="13">
        <f t="shared" si="15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7">
        <f t="shared" si="153"/>
        <v>1.7595744680851064</v>
      </c>
      <c r="P1533" s="5">
        <f t="shared" si="154"/>
        <v>56.643835616438359</v>
      </c>
      <c r="Q1533" t="str">
        <f t="shared" si="155"/>
        <v>photography</v>
      </c>
      <c r="R1533" s="6" t="str">
        <f t="shared" si="159"/>
        <v>photobooks</v>
      </c>
      <c r="S1533" s="13">
        <f t="shared" si="156"/>
        <v>41941.802384259259</v>
      </c>
      <c r="T1533" s="13">
        <f t="shared" si="15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7">
        <f t="shared" si="153"/>
        <v>4.8402000000000003</v>
      </c>
      <c r="P1534" s="5">
        <f t="shared" si="154"/>
        <v>82.316326530612244</v>
      </c>
      <c r="Q1534" t="str">
        <f t="shared" si="155"/>
        <v>photography</v>
      </c>
      <c r="R1534" s="6" t="str">
        <f t="shared" si="159"/>
        <v>photobooks</v>
      </c>
      <c r="S1534" s="13">
        <f t="shared" si="156"/>
        <v>42391.475289351853</v>
      </c>
      <c r="T1534" s="13">
        <f t="shared" si="15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7">
        <f t="shared" si="153"/>
        <v>1.4514</v>
      </c>
      <c r="P1535" s="5">
        <f t="shared" si="154"/>
        <v>88.26081081081081</v>
      </c>
      <c r="Q1535" t="str">
        <f t="shared" si="155"/>
        <v>photography</v>
      </c>
      <c r="R1535" s="6" t="str">
        <f t="shared" si="159"/>
        <v>photobooks</v>
      </c>
      <c r="S1535" s="13">
        <f t="shared" si="156"/>
        <v>42443.00204861111</v>
      </c>
      <c r="T1535" s="13">
        <f t="shared" si="15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7">
        <f t="shared" si="153"/>
        <v>4.1773333333333333</v>
      </c>
      <c r="P1536" s="5">
        <f t="shared" si="154"/>
        <v>84.905149051490511</v>
      </c>
      <c r="Q1536" t="str">
        <f t="shared" si="155"/>
        <v>photography</v>
      </c>
      <c r="R1536" s="6" t="str">
        <f t="shared" si="159"/>
        <v>photobooks</v>
      </c>
      <c r="S1536" s="13">
        <f t="shared" si="156"/>
        <v>42221.67432870371</v>
      </c>
      <c r="T1536" s="13">
        <f t="shared" si="15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7">
        <f t="shared" si="153"/>
        <v>1.3242499999999999</v>
      </c>
      <c r="P1537" s="5">
        <f t="shared" si="154"/>
        <v>48.154545454545456</v>
      </c>
      <c r="Q1537" t="str">
        <f t="shared" si="155"/>
        <v>photography</v>
      </c>
      <c r="R1537" s="6" t="str">
        <f t="shared" si="159"/>
        <v>photobooks</v>
      </c>
      <c r="S1537" s="13">
        <f t="shared" si="156"/>
        <v>42484.829062500001</v>
      </c>
      <c r="T1537" s="13">
        <f t="shared" si="15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7">
        <f t="shared" si="153"/>
        <v>2.5030841666666666</v>
      </c>
      <c r="P1538" s="5">
        <f t="shared" si="154"/>
        <v>66.015406593406595</v>
      </c>
      <c r="Q1538" t="str">
        <f t="shared" si="155"/>
        <v>photography</v>
      </c>
      <c r="R1538" s="6" t="str">
        <f t="shared" si="159"/>
        <v>photobooks</v>
      </c>
      <c r="S1538" s="13">
        <f t="shared" si="156"/>
        <v>42213.802199074074</v>
      </c>
      <c r="T1538" s="13">
        <f t="shared" si="15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7">
        <f t="shared" ref="O1539:O1602" si="160">E1539/D1539</f>
        <v>1.7989999999999999</v>
      </c>
      <c r="P1539" s="5">
        <f t="shared" ref="P1539:P1602" si="161">AVERAGE(E1539/L1539)</f>
        <v>96.375</v>
      </c>
      <c r="Q1539" t="str">
        <f t="shared" ref="Q1539:Q1602" si="162">LEFT(N1539, SEARCH("/",N1539,1)-1)</f>
        <v>photography</v>
      </c>
      <c r="R1539" s="6" t="str">
        <f t="shared" si="159"/>
        <v>photobooks</v>
      </c>
      <c r="S1539" s="13">
        <f t="shared" ref="S1539:S1602" si="163">(((J1539/60)/60)/24)+DATE(1970,1,1)</f>
        <v>42552.315127314811</v>
      </c>
      <c r="T1539" s="13">
        <f t="shared" ref="T1539:T1602" si="16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7">
        <f t="shared" si="160"/>
        <v>1.0262857142857142</v>
      </c>
      <c r="P1540" s="5">
        <f t="shared" si="161"/>
        <v>156.17391304347825</v>
      </c>
      <c r="Q1540" t="str">
        <f t="shared" si="162"/>
        <v>photography</v>
      </c>
      <c r="R1540" s="6" t="str">
        <f t="shared" si="159"/>
        <v>photobooks</v>
      </c>
      <c r="S1540" s="13">
        <f t="shared" si="163"/>
        <v>41981.782060185185</v>
      </c>
      <c r="T1540" s="13">
        <f t="shared" si="16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7">
        <f t="shared" si="160"/>
        <v>1.359861</v>
      </c>
      <c r="P1541" s="5">
        <f t="shared" si="161"/>
        <v>95.764859154929582</v>
      </c>
      <c r="Q1541" t="str">
        <f t="shared" si="162"/>
        <v>photography</v>
      </c>
      <c r="R1541" s="6" t="str">
        <f t="shared" si="159"/>
        <v>photobooks</v>
      </c>
      <c r="S1541" s="13">
        <f t="shared" si="163"/>
        <v>42705.919201388882</v>
      </c>
      <c r="T1541" s="13">
        <f t="shared" si="16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7">
        <f t="shared" si="160"/>
        <v>1.1786666666666668</v>
      </c>
      <c r="P1542" s="5">
        <f t="shared" si="161"/>
        <v>180.40816326530611</v>
      </c>
      <c r="Q1542" t="str">
        <f t="shared" si="162"/>
        <v>photography</v>
      </c>
      <c r="R1542" s="6" t="str">
        <f t="shared" si="159"/>
        <v>photobooks</v>
      </c>
      <c r="S1542" s="13">
        <f t="shared" si="163"/>
        <v>41939.00712962963</v>
      </c>
      <c r="T1542" s="13">
        <f t="shared" si="16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7">
        <f t="shared" si="160"/>
        <v>3.3333333333333332E-4</v>
      </c>
      <c r="P1543" s="5">
        <f t="shared" si="161"/>
        <v>3</v>
      </c>
      <c r="Q1543" t="str">
        <f t="shared" si="162"/>
        <v>photography</v>
      </c>
      <c r="R1543" s="6" t="str">
        <f>RIGHT(N1543,6)</f>
        <v>nature</v>
      </c>
      <c r="S1543" s="13">
        <f t="shared" si="163"/>
        <v>41974.712245370371</v>
      </c>
      <c r="T1543" s="13">
        <f t="shared" si="16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7">
        <f t="shared" si="160"/>
        <v>0.04</v>
      </c>
      <c r="P1544" s="5">
        <f t="shared" si="161"/>
        <v>20</v>
      </c>
      <c r="Q1544" t="str">
        <f t="shared" si="162"/>
        <v>photography</v>
      </c>
      <c r="R1544" s="6" t="str">
        <f t="shared" ref="R1544:R1562" si="165">RIGHT(N1544,6)</f>
        <v>nature</v>
      </c>
      <c r="S1544" s="13">
        <f t="shared" si="163"/>
        <v>42170.996527777781</v>
      </c>
      <c r="T1544" s="13">
        <f t="shared" si="16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7">
        <f t="shared" si="160"/>
        <v>4.4444444444444444E-3</v>
      </c>
      <c r="P1545" s="5">
        <f t="shared" si="161"/>
        <v>10</v>
      </c>
      <c r="Q1545" t="str">
        <f t="shared" si="162"/>
        <v>photography</v>
      </c>
      <c r="R1545" s="6" t="str">
        <f t="shared" si="165"/>
        <v>nature</v>
      </c>
      <c r="S1545" s="13">
        <f t="shared" si="163"/>
        <v>41935.509652777779</v>
      </c>
      <c r="T1545" s="13">
        <f t="shared" si="16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7">
        <f t="shared" si="160"/>
        <v>0</v>
      </c>
      <c r="P1546" s="5" t="e">
        <f t="shared" si="161"/>
        <v>#DIV/0!</v>
      </c>
      <c r="Q1546" t="str">
        <f t="shared" si="162"/>
        <v>photography</v>
      </c>
      <c r="R1546" s="6" t="str">
        <f t="shared" si="165"/>
        <v>nature</v>
      </c>
      <c r="S1546" s="13">
        <f t="shared" si="163"/>
        <v>42053.051203703704</v>
      </c>
      <c r="T1546" s="13">
        <f t="shared" si="16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7">
        <f t="shared" si="160"/>
        <v>3.3333333333333332E-4</v>
      </c>
      <c r="P1547" s="5">
        <f t="shared" si="161"/>
        <v>1</v>
      </c>
      <c r="Q1547" t="str">
        <f t="shared" si="162"/>
        <v>photography</v>
      </c>
      <c r="R1547" s="6" t="str">
        <f t="shared" si="165"/>
        <v>nature</v>
      </c>
      <c r="S1547" s="13">
        <f t="shared" si="163"/>
        <v>42031.884652777779</v>
      </c>
      <c r="T1547" s="13">
        <f t="shared" si="16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7">
        <f t="shared" si="160"/>
        <v>0.28899999999999998</v>
      </c>
      <c r="P1548" s="5">
        <f t="shared" si="161"/>
        <v>26.272727272727273</v>
      </c>
      <c r="Q1548" t="str">
        <f t="shared" si="162"/>
        <v>photography</v>
      </c>
      <c r="R1548" s="6" t="str">
        <f t="shared" si="165"/>
        <v>nature</v>
      </c>
      <c r="S1548" s="13">
        <f t="shared" si="163"/>
        <v>41839.212951388887</v>
      </c>
      <c r="T1548" s="13">
        <f t="shared" si="16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7">
        <f t="shared" si="160"/>
        <v>0</v>
      </c>
      <c r="P1549" s="5" t="e">
        <f t="shared" si="161"/>
        <v>#DIV/0!</v>
      </c>
      <c r="Q1549" t="str">
        <f t="shared" si="162"/>
        <v>photography</v>
      </c>
      <c r="R1549" s="6" t="str">
        <f t="shared" si="165"/>
        <v>nature</v>
      </c>
      <c r="S1549" s="13">
        <f t="shared" si="163"/>
        <v>42782.426875000005</v>
      </c>
      <c r="T1549" s="13">
        <f t="shared" si="16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7">
        <f t="shared" si="160"/>
        <v>8.5714285714285715E-2</v>
      </c>
      <c r="P1550" s="5">
        <f t="shared" si="161"/>
        <v>60</v>
      </c>
      <c r="Q1550" t="str">
        <f t="shared" si="162"/>
        <v>photography</v>
      </c>
      <c r="R1550" s="6" t="str">
        <f t="shared" si="165"/>
        <v>nature</v>
      </c>
      <c r="S1550" s="13">
        <f t="shared" si="163"/>
        <v>42286.88217592593</v>
      </c>
      <c r="T1550" s="13">
        <f t="shared" si="16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7">
        <f t="shared" si="160"/>
        <v>0.34</v>
      </c>
      <c r="P1551" s="5">
        <f t="shared" si="161"/>
        <v>28.333333333333332</v>
      </c>
      <c r="Q1551" t="str">
        <f t="shared" si="162"/>
        <v>photography</v>
      </c>
      <c r="R1551" s="6" t="str">
        <f t="shared" si="165"/>
        <v>nature</v>
      </c>
      <c r="S1551" s="13">
        <f t="shared" si="163"/>
        <v>42281.136099537034</v>
      </c>
      <c r="T1551" s="13">
        <f t="shared" si="16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7">
        <f t="shared" si="160"/>
        <v>0.13466666666666666</v>
      </c>
      <c r="P1552" s="5">
        <f t="shared" si="161"/>
        <v>14.428571428571429</v>
      </c>
      <c r="Q1552" t="str">
        <f t="shared" si="162"/>
        <v>photography</v>
      </c>
      <c r="R1552" s="6" t="str">
        <f t="shared" si="165"/>
        <v>nature</v>
      </c>
      <c r="S1552" s="13">
        <f t="shared" si="163"/>
        <v>42472.449467592596</v>
      </c>
      <c r="T1552" s="13">
        <f t="shared" si="16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7">
        <f t="shared" si="160"/>
        <v>0</v>
      </c>
      <c r="P1553" s="5" t="e">
        <f t="shared" si="161"/>
        <v>#DIV/0!</v>
      </c>
      <c r="Q1553" t="str">
        <f t="shared" si="162"/>
        <v>photography</v>
      </c>
      <c r="R1553" s="6" t="str">
        <f t="shared" si="165"/>
        <v>nature</v>
      </c>
      <c r="S1553" s="13">
        <f t="shared" si="163"/>
        <v>42121.824525462958</v>
      </c>
      <c r="T1553" s="13">
        <f t="shared" si="16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7">
        <f t="shared" si="160"/>
        <v>0.49186046511627907</v>
      </c>
      <c r="P1554" s="5">
        <f t="shared" si="161"/>
        <v>132.1875</v>
      </c>
      <c r="Q1554" t="str">
        <f t="shared" si="162"/>
        <v>photography</v>
      </c>
      <c r="R1554" s="6" t="str">
        <f t="shared" si="165"/>
        <v>nature</v>
      </c>
      <c r="S1554" s="13">
        <f t="shared" si="163"/>
        <v>41892.688750000001</v>
      </c>
      <c r="T1554" s="13">
        <f t="shared" si="16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7">
        <f t="shared" si="160"/>
        <v>0</v>
      </c>
      <c r="P1555" s="5" t="e">
        <f t="shared" si="161"/>
        <v>#DIV/0!</v>
      </c>
      <c r="Q1555" t="str">
        <f t="shared" si="162"/>
        <v>photography</v>
      </c>
      <c r="R1555" s="6" t="str">
        <f t="shared" si="165"/>
        <v>nature</v>
      </c>
      <c r="S1555" s="13">
        <f t="shared" si="163"/>
        <v>42219.282951388886</v>
      </c>
      <c r="T1555" s="13">
        <f t="shared" si="16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7">
        <f t="shared" si="160"/>
        <v>0</v>
      </c>
      <c r="P1556" s="5" t="e">
        <f t="shared" si="161"/>
        <v>#DIV/0!</v>
      </c>
      <c r="Q1556" t="str">
        <f t="shared" si="162"/>
        <v>photography</v>
      </c>
      <c r="R1556" s="6" t="str">
        <f t="shared" si="165"/>
        <v>nature</v>
      </c>
      <c r="S1556" s="13">
        <f t="shared" si="163"/>
        <v>42188.252199074079</v>
      </c>
      <c r="T1556" s="13">
        <f t="shared" si="16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7">
        <f t="shared" si="160"/>
        <v>0</v>
      </c>
      <c r="P1557" s="5" t="e">
        <f t="shared" si="161"/>
        <v>#DIV/0!</v>
      </c>
      <c r="Q1557" t="str">
        <f t="shared" si="162"/>
        <v>photography</v>
      </c>
      <c r="R1557" s="6" t="str">
        <f t="shared" si="165"/>
        <v>nature</v>
      </c>
      <c r="S1557" s="13">
        <f t="shared" si="163"/>
        <v>42241.613796296297</v>
      </c>
      <c r="T1557" s="13">
        <f t="shared" si="16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7">
        <f t="shared" si="160"/>
        <v>0.45133333333333331</v>
      </c>
      <c r="P1558" s="5">
        <f t="shared" si="161"/>
        <v>56.416666666666664</v>
      </c>
      <c r="Q1558" t="str">
        <f t="shared" si="162"/>
        <v>photography</v>
      </c>
      <c r="R1558" s="6" t="str">
        <f t="shared" si="165"/>
        <v>nature</v>
      </c>
      <c r="S1558" s="13">
        <f t="shared" si="163"/>
        <v>42525.153055555551</v>
      </c>
      <c r="T1558" s="13">
        <f t="shared" si="16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7">
        <f t="shared" si="160"/>
        <v>0.04</v>
      </c>
      <c r="P1559" s="5">
        <f t="shared" si="161"/>
        <v>100</v>
      </c>
      <c r="Q1559" t="str">
        <f t="shared" si="162"/>
        <v>photography</v>
      </c>
      <c r="R1559" s="6" t="str">
        <f t="shared" si="165"/>
        <v>nature</v>
      </c>
      <c r="S1559" s="13">
        <f t="shared" si="163"/>
        <v>41871.65315972222</v>
      </c>
      <c r="T1559" s="13">
        <f t="shared" si="16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7">
        <f t="shared" si="160"/>
        <v>4.6666666666666669E-2</v>
      </c>
      <c r="P1560" s="5">
        <f t="shared" si="161"/>
        <v>11.666666666666666</v>
      </c>
      <c r="Q1560" t="str">
        <f t="shared" si="162"/>
        <v>photography</v>
      </c>
      <c r="R1560" s="6" t="str">
        <f t="shared" si="165"/>
        <v>nature</v>
      </c>
      <c r="S1560" s="13">
        <f t="shared" si="163"/>
        <v>42185.397673611107</v>
      </c>
      <c r="T1560" s="13">
        <f t="shared" si="16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7">
        <f t="shared" si="160"/>
        <v>3.3333333333333335E-3</v>
      </c>
      <c r="P1561" s="5">
        <f t="shared" si="161"/>
        <v>50</v>
      </c>
      <c r="Q1561" t="str">
        <f t="shared" si="162"/>
        <v>photography</v>
      </c>
      <c r="R1561" s="6" t="str">
        <f t="shared" si="165"/>
        <v>nature</v>
      </c>
      <c r="S1561" s="13">
        <f t="shared" si="163"/>
        <v>42108.05322916666</v>
      </c>
      <c r="T1561" s="13">
        <f t="shared" si="16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7">
        <f t="shared" si="160"/>
        <v>3.7600000000000001E-2</v>
      </c>
      <c r="P1562" s="5">
        <f t="shared" si="161"/>
        <v>23.5</v>
      </c>
      <c r="Q1562" t="str">
        <f t="shared" si="162"/>
        <v>photography</v>
      </c>
      <c r="R1562" s="6" t="str">
        <f t="shared" si="165"/>
        <v>nature</v>
      </c>
      <c r="S1562" s="13">
        <f t="shared" si="163"/>
        <v>41936.020752314813</v>
      </c>
      <c r="T1562" s="13">
        <f t="shared" si="16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7">
        <f t="shared" si="160"/>
        <v>6.7000000000000002E-3</v>
      </c>
      <c r="P1563" s="5">
        <f t="shared" si="161"/>
        <v>67</v>
      </c>
      <c r="Q1563" t="str">
        <f t="shared" si="162"/>
        <v>publishing</v>
      </c>
      <c r="R1563" s="6" t="str">
        <f>RIGHT(N1563,9)</f>
        <v>art books</v>
      </c>
      <c r="S1563" s="13">
        <f t="shared" si="163"/>
        <v>41555.041701388887</v>
      </c>
      <c r="T1563" s="13">
        <f t="shared" si="16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7">
        <f t="shared" si="160"/>
        <v>0</v>
      </c>
      <c r="P1564" s="5" t="e">
        <f t="shared" si="161"/>
        <v>#DIV/0!</v>
      </c>
      <c r="Q1564" t="str">
        <f t="shared" si="162"/>
        <v>publishing</v>
      </c>
      <c r="R1564" s="6" t="str">
        <f t="shared" ref="R1564:R1582" si="166">RIGHT(N1564,9)</f>
        <v>art books</v>
      </c>
      <c r="S1564" s="13">
        <f t="shared" si="163"/>
        <v>40079.566157407404</v>
      </c>
      <c r="T1564" s="13">
        <f t="shared" si="16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7">
        <f t="shared" si="160"/>
        <v>1.4166666666666666E-2</v>
      </c>
      <c r="P1565" s="5">
        <f t="shared" si="161"/>
        <v>42.5</v>
      </c>
      <c r="Q1565" t="str">
        <f t="shared" si="162"/>
        <v>publishing</v>
      </c>
      <c r="R1565" s="6" t="str">
        <f t="shared" si="166"/>
        <v>art books</v>
      </c>
      <c r="S1565" s="13">
        <f t="shared" si="163"/>
        <v>41652.742488425924</v>
      </c>
      <c r="T1565" s="13">
        <f t="shared" si="16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7">
        <f t="shared" si="160"/>
        <v>1E-3</v>
      </c>
      <c r="P1566" s="5">
        <f t="shared" si="161"/>
        <v>10</v>
      </c>
      <c r="Q1566" t="str">
        <f t="shared" si="162"/>
        <v>publishing</v>
      </c>
      <c r="R1566" s="6" t="str">
        <f t="shared" si="166"/>
        <v>art books</v>
      </c>
      <c r="S1566" s="13">
        <f t="shared" si="163"/>
        <v>42121.367002314815</v>
      </c>
      <c r="T1566" s="13">
        <f t="shared" si="16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7">
        <f t="shared" si="160"/>
        <v>2.5000000000000001E-2</v>
      </c>
      <c r="P1567" s="5">
        <f t="shared" si="161"/>
        <v>100</v>
      </c>
      <c r="Q1567" t="str">
        <f t="shared" si="162"/>
        <v>publishing</v>
      </c>
      <c r="R1567" s="6" t="str">
        <f t="shared" si="166"/>
        <v>art books</v>
      </c>
      <c r="S1567" s="13">
        <f t="shared" si="163"/>
        <v>40672.729872685188</v>
      </c>
      <c r="T1567" s="13">
        <f t="shared" si="16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7">
        <f t="shared" si="160"/>
        <v>0.21249999999999999</v>
      </c>
      <c r="P1568" s="5">
        <f t="shared" si="161"/>
        <v>108.05084745762711</v>
      </c>
      <c r="Q1568" t="str">
        <f t="shared" si="162"/>
        <v>publishing</v>
      </c>
      <c r="R1568" s="6" t="str">
        <f t="shared" si="166"/>
        <v>art books</v>
      </c>
      <c r="S1568" s="13">
        <f t="shared" si="163"/>
        <v>42549.916712962964</v>
      </c>
      <c r="T1568" s="13">
        <f t="shared" si="16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7">
        <f t="shared" si="160"/>
        <v>4.1176470588235294E-2</v>
      </c>
      <c r="P1569" s="5">
        <f t="shared" si="161"/>
        <v>26.923076923076923</v>
      </c>
      <c r="Q1569" t="str">
        <f t="shared" si="162"/>
        <v>publishing</v>
      </c>
      <c r="R1569" s="6" t="str">
        <f t="shared" si="166"/>
        <v>art books</v>
      </c>
      <c r="S1569" s="13">
        <f t="shared" si="163"/>
        <v>41671.936863425923</v>
      </c>
      <c r="T1569" s="13">
        <f t="shared" si="16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7">
        <f t="shared" si="160"/>
        <v>0.13639999999999999</v>
      </c>
      <c r="P1570" s="5">
        <f t="shared" si="161"/>
        <v>155</v>
      </c>
      <c r="Q1570" t="str">
        <f t="shared" si="162"/>
        <v>publishing</v>
      </c>
      <c r="R1570" s="6" t="str">
        <f t="shared" si="166"/>
        <v>art books</v>
      </c>
      <c r="S1570" s="13">
        <f t="shared" si="163"/>
        <v>41962.062326388885</v>
      </c>
      <c r="T1570" s="13">
        <f t="shared" si="16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7">
        <f t="shared" si="160"/>
        <v>0</v>
      </c>
      <c r="P1571" s="5" t="e">
        <f t="shared" si="161"/>
        <v>#DIV/0!</v>
      </c>
      <c r="Q1571" t="str">
        <f t="shared" si="162"/>
        <v>publishing</v>
      </c>
      <c r="R1571" s="6" t="str">
        <f t="shared" si="166"/>
        <v>art books</v>
      </c>
      <c r="S1571" s="13">
        <f t="shared" si="163"/>
        <v>41389.679560185185</v>
      </c>
      <c r="T1571" s="13">
        <f t="shared" si="16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7">
        <f t="shared" si="160"/>
        <v>0.41399999999999998</v>
      </c>
      <c r="P1572" s="5">
        <f t="shared" si="161"/>
        <v>47.769230769230766</v>
      </c>
      <c r="Q1572" t="str">
        <f t="shared" si="162"/>
        <v>publishing</v>
      </c>
      <c r="R1572" s="6" t="str">
        <f t="shared" si="166"/>
        <v>art books</v>
      </c>
      <c r="S1572" s="13">
        <f t="shared" si="163"/>
        <v>42438.813449074078</v>
      </c>
      <c r="T1572" s="13">
        <f t="shared" si="16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7">
        <f t="shared" si="160"/>
        <v>6.6115702479338841E-3</v>
      </c>
      <c r="P1573" s="5">
        <f t="shared" si="161"/>
        <v>20</v>
      </c>
      <c r="Q1573" t="str">
        <f t="shared" si="162"/>
        <v>publishing</v>
      </c>
      <c r="R1573" s="6" t="str">
        <f t="shared" si="166"/>
        <v>art books</v>
      </c>
      <c r="S1573" s="13">
        <f t="shared" si="163"/>
        <v>42144.769479166673</v>
      </c>
      <c r="T1573" s="13">
        <f t="shared" si="16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7">
        <f t="shared" si="160"/>
        <v>0.05</v>
      </c>
      <c r="P1574" s="5">
        <f t="shared" si="161"/>
        <v>41.666666666666664</v>
      </c>
      <c r="Q1574" t="str">
        <f t="shared" si="162"/>
        <v>publishing</v>
      </c>
      <c r="R1574" s="6" t="str">
        <f t="shared" si="166"/>
        <v>art books</v>
      </c>
      <c r="S1574" s="13">
        <f t="shared" si="163"/>
        <v>42404.033090277779</v>
      </c>
      <c r="T1574" s="13">
        <f t="shared" si="16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7">
        <f t="shared" si="160"/>
        <v>2.4777777777777777E-2</v>
      </c>
      <c r="P1575" s="5">
        <f t="shared" si="161"/>
        <v>74.333333333333329</v>
      </c>
      <c r="Q1575" t="str">
        <f t="shared" si="162"/>
        <v>publishing</v>
      </c>
      <c r="R1575" s="6" t="str">
        <f t="shared" si="166"/>
        <v>art books</v>
      </c>
      <c r="S1575" s="13">
        <f t="shared" si="163"/>
        <v>42786.000023148154</v>
      </c>
      <c r="T1575" s="13">
        <f t="shared" si="16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7">
        <f t="shared" si="160"/>
        <v>5.0599999999999999E-2</v>
      </c>
      <c r="P1576" s="5">
        <f t="shared" si="161"/>
        <v>84.333333333333329</v>
      </c>
      <c r="Q1576" t="str">
        <f t="shared" si="162"/>
        <v>publishing</v>
      </c>
      <c r="R1576" s="6" t="str">
        <f t="shared" si="166"/>
        <v>art books</v>
      </c>
      <c r="S1576" s="13">
        <f t="shared" si="163"/>
        <v>42017.927418981482</v>
      </c>
      <c r="T1576" s="13">
        <f t="shared" si="16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7">
        <f t="shared" si="160"/>
        <v>0.2291</v>
      </c>
      <c r="P1577" s="5">
        <f t="shared" si="161"/>
        <v>65.457142857142856</v>
      </c>
      <c r="Q1577" t="str">
        <f t="shared" si="162"/>
        <v>publishing</v>
      </c>
      <c r="R1577" s="6" t="str">
        <f t="shared" si="166"/>
        <v>art books</v>
      </c>
      <c r="S1577" s="13">
        <f t="shared" si="163"/>
        <v>41799.524259259262</v>
      </c>
      <c r="T1577" s="13">
        <f t="shared" si="16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7">
        <f t="shared" si="160"/>
        <v>0.13</v>
      </c>
      <c r="P1578" s="5">
        <f t="shared" si="161"/>
        <v>65</v>
      </c>
      <c r="Q1578" t="str">
        <f t="shared" si="162"/>
        <v>publishing</v>
      </c>
      <c r="R1578" s="6" t="str">
        <f t="shared" si="166"/>
        <v>art books</v>
      </c>
      <c r="S1578" s="13">
        <f t="shared" si="163"/>
        <v>42140.879259259258</v>
      </c>
      <c r="T1578" s="13">
        <f t="shared" si="16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7">
        <f t="shared" si="160"/>
        <v>5.4999999999999997E-3</v>
      </c>
      <c r="P1579" s="5">
        <f t="shared" si="161"/>
        <v>27.5</v>
      </c>
      <c r="Q1579" t="str">
        <f t="shared" si="162"/>
        <v>publishing</v>
      </c>
      <c r="R1579" s="6" t="str">
        <f t="shared" si="166"/>
        <v>art books</v>
      </c>
      <c r="S1579" s="13">
        <f t="shared" si="163"/>
        <v>41054.847777777781</v>
      </c>
      <c r="T1579" s="13">
        <f t="shared" si="16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7">
        <f t="shared" si="160"/>
        <v>0.10806536636794939</v>
      </c>
      <c r="P1580" s="5">
        <f t="shared" si="161"/>
        <v>51.25</v>
      </c>
      <c r="Q1580" t="str">
        <f t="shared" si="162"/>
        <v>publishing</v>
      </c>
      <c r="R1580" s="6" t="str">
        <f t="shared" si="166"/>
        <v>art books</v>
      </c>
      <c r="S1580" s="13">
        <f t="shared" si="163"/>
        <v>40399.065868055557</v>
      </c>
      <c r="T1580" s="13">
        <f t="shared" si="16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7">
        <f t="shared" si="160"/>
        <v>8.4008400840084006E-3</v>
      </c>
      <c r="P1581" s="5">
        <f t="shared" si="161"/>
        <v>14</v>
      </c>
      <c r="Q1581" t="str">
        <f t="shared" si="162"/>
        <v>publishing</v>
      </c>
      <c r="R1581" s="6" t="str">
        <f t="shared" si="166"/>
        <v>art books</v>
      </c>
      <c r="S1581" s="13">
        <f t="shared" si="163"/>
        <v>41481.996423611112</v>
      </c>
      <c r="T1581" s="13">
        <f t="shared" si="16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7">
        <f t="shared" si="160"/>
        <v>0</v>
      </c>
      <c r="P1582" s="5" t="e">
        <f t="shared" si="161"/>
        <v>#DIV/0!</v>
      </c>
      <c r="Q1582" t="str">
        <f t="shared" si="162"/>
        <v>publishing</v>
      </c>
      <c r="R1582" s="6" t="str">
        <f t="shared" si="166"/>
        <v>art books</v>
      </c>
      <c r="S1582" s="13">
        <f t="shared" si="163"/>
        <v>40990.050069444449</v>
      </c>
      <c r="T1582" s="13">
        <f t="shared" si="16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7">
        <f t="shared" si="160"/>
        <v>5.0000000000000001E-3</v>
      </c>
      <c r="P1583" s="5">
        <f t="shared" si="161"/>
        <v>5</v>
      </c>
      <c r="Q1583" t="str">
        <f t="shared" si="162"/>
        <v>photography</v>
      </c>
      <c r="R1583" s="6" t="str">
        <f>RIGHT(N1583,6)</f>
        <v>places</v>
      </c>
      <c r="S1583" s="13">
        <f t="shared" si="163"/>
        <v>42325.448958333334</v>
      </c>
      <c r="T1583" s="13">
        <f t="shared" si="16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7">
        <f t="shared" si="160"/>
        <v>9.2999999999999999E-2</v>
      </c>
      <c r="P1584" s="5">
        <f t="shared" si="161"/>
        <v>31</v>
      </c>
      <c r="Q1584" t="str">
        <f t="shared" si="162"/>
        <v>photography</v>
      </c>
      <c r="R1584" s="6" t="str">
        <f t="shared" ref="R1584:R1602" si="167">RIGHT(N1584,6)</f>
        <v>places</v>
      </c>
      <c r="S1584" s="13">
        <f t="shared" si="163"/>
        <v>42246.789965277778</v>
      </c>
      <c r="T1584" s="13">
        <f t="shared" si="16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7">
        <f t="shared" si="160"/>
        <v>7.5000000000000002E-4</v>
      </c>
      <c r="P1585" s="5">
        <f t="shared" si="161"/>
        <v>15</v>
      </c>
      <c r="Q1585" t="str">
        <f t="shared" si="162"/>
        <v>photography</v>
      </c>
      <c r="R1585" s="6" t="str">
        <f t="shared" si="167"/>
        <v>places</v>
      </c>
      <c r="S1585" s="13">
        <f t="shared" si="163"/>
        <v>41877.904988425929</v>
      </c>
      <c r="T1585" s="13">
        <f t="shared" si="16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7">
        <f t="shared" si="160"/>
        <v>0</v>
      </c>
      <c r="P1586" s="5" t="e">
        <f t="shared" si="161"/>
        <v>#DIV/0!</v>
      </c>
      <c r="Q1586" t="str">
        <f t="shared" si="162"/>
        <v>photography</v>
      </c>
      <c r="R1586" s="6" t="str">
        <f t="shared" si="167"/>
        <v>places</v>
      </c>
      <c r="S1586" s="13">
        <f t="shared" si="163"/>
        <v>41779.649317129632</v>
      </c>
      <c r="T1586" s="13">
        <f t="shared" si="16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7">
        <f t="shared" si="160"/>
        <v>0.79</v>
      </c>
      <c r="P1587" s="5">
        <f t="shared" si="161"/>
        <v>131.66666666666666</v>
      </c>
      <c r="Q1587" t="str">
        <f t="shared" si="162"/>
        <v>photography</v>
      </c>
      <c r="R1587" s="6" t="str">
        <f t="shared" si="167"/>
        <v>places</v>
      </c>
      <c r="S1587" s="13">
        <f t="shared" si="163"/>
        <v>42707.895462962959</v>
      </c>
      <c r="T1587" s="13">
        <f t="shared" si="16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7">
        <f t="shared" si="160"/>
        <v>0</v>
      </c>
      <c r="P1588" s="5" t="e">
        <f t="shared" si="161"/>
        <v>#DIV/0!</v>
      </c>
      <c r="Q1588" t="str">
        <f t="shared" si="162"/>
        <v>photography</v>
      </c>
      <c r="R1588" s="6" t="str">
        <f t="shared" si="167"/>
        <v>places</v>
      </c>
      <c r="S1588" s="13">
        <f t="shared" si="163"/>
        <v>42069.104421296302</v>
      </c>
      <c r="T1588" s="13">
        <f t="shared" si="16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7">
        <f t="shared" si="160"/>
        <v>1.3333333333333334E-4</v>
      </c>
      <c r="P1589" s="5">
        <f t="shared" si="161"/>
        <v>1</v>
      </c>
      <c r="Q1589" t="str">
        <f t="shared" si="162"/>
        <v>photography</v>
      </c>
      <c r="R1589" s="6" t="str">
        <f t="shared" si="167"/>
        <v>places</v>
      </c>
      <c r="S1589" s="13">
        <f t="shared" si="163"/>
        <v>41956.950983796298</v>
      </c>
      <c r="T1589" s="13">
        <f t="shared" si="16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7">
        <f t="shared" si="160"/>
        <v>0</v>
      </c>
      <c r="P1590" s="5" t="e">
        <f t="shared" si="161"/>
        <v>#DIV/0!</v>
      </c>
      <c r="Q1590" t="str">
        <f t="shared" si="162"/>
        <v>photography</v>
      </c>
      <c r="R1590" s="6" t="str">
        <f t="shared" si="167"/>
        <v>places</v>
      </c>
      <c r="S1590" s="13">
        <f t="shared" si="163"/>
        <v>42005.24998842593</v>
      </c>
      <c r="T1590" s="13">
        <f t="shared" si="16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7">
        <f t="shared" si="160"/>
        <v>0</v>
      </c>
      <c r="P1591" s="5" t="e">
        <f t="shared" si="161"/>
        <v>#DIV/0!</v>
      </c>
      <c r="Q1591" t="str">
        <f t="shared" si="162"/>
        <v>photography</v>
      </c>
      <c r="R1591" s="6" t="str">
        <f t="shared" si="167"/>
        <v>places</v>
      </c>
      <c r="S1591" s="13">
        <f t="shared" si="163"/>
        <v>42256.984791666662</v>
      </c>
      <c r="T1591" s="13">
        <f t="shared" si="16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7">
        <f t="shared" si="160"/>
        <v>1.7000000000000001E-2</v>
      </c>
      <c r="P1592" s="5">
        <f t="shared" si="161"/>
        <v>510</v>
      </c>
      <c r="Q1592" t="str">
        <f t="shared" si="162"/>
        <v>photography</v>
      </c>
      <c r="R1592" s="6" t="str">
        <f t="shared" si="167"/>
        <v>places</v>
      </c>
      <c r="S1592" s="13">
        <f t="shared" si="163"/>
        <v>42240.857222222221</v>
      </c>
      <c r="T1592" s="13">
        <f t="shared" si="16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7">
        <f t="shared" si="160"/>
        <v>0.29228571428571426</v>
      </c>
      <c r="P1593" s="5">
        <f t="shared" si="161"/>
        <v>44.478260869565219</v>
      </c>
      <c r="Q1593" t="str">
        <f t="shared" si="162"/>
        <v>photography</v>
      </c>
      <c r="R1593" s="6" t="str">
        <f t="shared" si="167"/>
        <v>places</v>
      </c>
      <c r="S1593" s="13">
        <f t="shared" si="163"/>
        <v>42433.726168981477</v>
      </c>
      <c r="T1593" s="13">
        <f t="shared" si="16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7">
        <f t="shared" si="160"/>
        <v>0</v>
      </c>
      <c r="P1594" s="5" t="e">
        <f t="shared" si="161"/>
        <v>#DIV/0!</v>
      </c>
      <c r="Q1594" t="str">
        <f t="shared" si="162"/>
        <v>photography</v>
      </c>
      <c r="R1594" s="6" t="str">
        <f t="shared" si="167"/>
        <v>places</v>
      </c>
      <c r="S1594" s="13">
        <f t="shared" si="163"/>
        <v>42046.072743055556</v>
      </c>
      <c r="T1594" s="13">
        <f t="shared" si="16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7">
        <f t="shared" si="160"/>
        <v>1.3636363636363637E-4</v>
      </c>
      <c r="P1595" s="5">
        <f t="shared" si="161"/>
        <v>1</v>
      </c>
      <c r="Q1595" t="str">
        <f t="shared" si="162"/>
        <v>photography</v>
      </c>
      <c r="R1595" s="6" t="str">
        <f t="shared" si="167"/>
        <v>places</v>
      </c>
      <c r="S1595" s="13">
        <f t="shared" si="163"/>
        <v>42033.845543981486</v>
      </c>
      <c r="T1595" s="13">
        <f t="shared" si="16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7">
        <f t="shared" si="160"/>
        <v>0.20499999999999999</v>
      </c>
      <c r="P1596" s="5">
        <f t="shared" si="161"/>
        <v>20.5</v>
      </c>
      <c r="Q1596" t="str">
        <f t="shared" si="162"/>
        <v>photography</v>
      </c>
      <c r="R1596" s="6" t="str">
        <f t="shared" si="167"/>
        <v>places</v>
      </c>
      <c r="S1596" s="13">
        <f t="shared" si="163"/>
        <v>42445.712754629625</v>
      </c>
      <c r="T1596" s="13">
        <f t="shared" si="16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7">
        <f t="shared" si="160"/>
        <v>2.8E-3</v>
      </c>
      <c r="P1597" s="5">
        <f t="shared" si="161"/>
        <v>40</v>
      </c>
      <c r="Q1597" t="str">
        <f t="shared" si="162"/>
        <v>photography</v>
      </c>
      <c r="R1597" s="6" t="str">
        <f t="shared" si="167"/>
        <v>places</v>
      </c>
      <c r="S1597" s="13">
        <f t="shared" si="163"/>
        <v>41780.050092592595</v>
      </c>
      <c r="T1597" s="13">
        <f t="shared" si="16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7">
        <f t="shared" si="160"/>
        <v>2.3076923076923078E-2</v>
      </c>
      <c r="P1598" s="5">
        <f t="shared" si="161"/>
        <v>25</v>
      </c>
      <c r="Q1598" t="str">
        <f t="shared" si="162"/>
        <v>photography</v>
      </c>
      <c r="R1598" s="6" t="str">
        <f t="shared" si="167"/>
        <v>places</v>
      </c>
      <c r="S1598" s="13">
        <f t="shared" si="163"/>
        <v>41941.430196759262</v>
      </c>
      <c r="T1598" s="13">
        <f t="shared" si="16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7">
        <f t="shared" si="160"/>
        <v>0</v>
      </c>
      <c r="P1599" s="5" t="e">
        <f t="shared" si="161"/>
        <v>#DIV/0!</v>
      </c>
      <c r="Q1599" t="str">
        <f t="shared" si="162"/>
        <v>photography</v>
      </c>
      <c r="R1599" s="6" t="str">
        <f t="shared" si="167"/>
        <v>places</v>
      </c>
      <c r="S1599" s="13">
        <f t="shared" si="163"/>
        <v>42603.354131944448</v>
      </c>
      <c r="T1599" s="13">
        <f t="shared" si="16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7">
        <f t="shared" si="160"/>
        <v>1.25E-3</v>
      </c>
      <c r="P1600" s="5">
        <f t="shared" si="161"/>
        <v>1</v>
      </c>
      <c r="Q1600" t="str">
        <f t="shared" si="162"/>
        <v>photography</v>
      </c>
      <c r="R1600" s="6" t="str">
        <f t="shared" si="167"/>
        <v>places</v>
      </c>
      <c r="S1600" s="13">
        <f t="shared" si="163"/>
        <v>42151.667337962965</v>
      </c>
      <c r="T1600" s="13">
        <f t="shared" si="16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7">
        <f t="shared" si="160"/>
        <v>0</v>
      </c>
      <c r="P1601" s="5" t="e">
        <f t="shared" si="161"/>
        <v>#DIV/0!</v>
      </c>
      <c r="Q1601" t="str">
        <f t="shared" si="162"/>
        <v>photography</v>
      </c>
      <c r="R1601" s="6" t="str">
        <f t="shared" si="167"/>
        <v>places</v>
      </c>
      <c r="S1601" s="13">
        <f t="shared" si="163"/>
        <v>42438.53907407407</v>
      </c>
      <c r="T1601" s="13">
        <f t="shared" si="16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7">
        <f t="shared" si="160"/>
        <v>7.3400000000000007E-2</v>
      </c>
      <c r="P1602" s="5">
        <f t="shared" si="161"/>
        <v>40.777777777777779</v>
      </c>
      <c r="Q1602" t="str">
        <f t="shared" si="162"/>
        <v>photography</v>
      </c>
      <c r="R1602" s="6" t="str">
        <f t="shared" si="167"/>
        <v>places</v>
      </c>
      <c r="S1602" s="13">
        <f t="shared" si="163"/>
        <v>41791.057314814818</v>
      </c>
      <c r="T1602" s="13">
        <f t="shared" si="16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7">
        <f t="shared" ref="O1603:O1666" si="168">E1603/D1603</f>
        <v>1.082492</v>
      </c>
      <c r="P1603" s="5">
        <f t="shared" ref="P1603:P1666" si="169">AVERAGE(E1603/L1603)</f>
        <v>48.325535714285714</v>
      </c>
      <c r="Q1603" t="str">
        <f t="shared" ref="Q1603:Q1666" si="170">LEFT(N1603, SEARCH("/",N1603,1)-1)</f>
        <v>music</v>
      </c>
      <c r="R1603" s="6" t="str">
        <f>RIGHT(N1603,4)</f>
        <v>rock</v>
      </c>
      <c r="S1603" s="13">
        <f t="shared" ref="S1603:S1666" si="171">(((J1603/60)/60)/24)+DATE(1970,1,1)</f>
        <v>40638.092974537038</v>
      </c>
      <c r="T1603" s="13">
        <f t="shared" ref="T1603:T1666" si="17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7">
        <f t="shared" si="168"/>
        <v>1.0016666666666667</v>
      </c>
      <c r="P1604" s="5">
        <f t="shared" si="169"/>
        <v>46.953125</v>
      </c>
      <c r="Q1604" t="str">
        <f t="shared" si="170"/>
        <v>music</v>
      </c>
      <c r="R1604" s="6" t="str">
        <f t="shared" ref="R1604:R1642" si="173">RIGHT(N1604,4)</f>
        <v>rock</v>
      </c>
      <c r="S1604" s="13">
        <f t="shared" si="171"/>
        <v>40788.297650462962</v>
      </c>
      <c r="T1604" s="13">
        <f t="shared" si="17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7">
        <f t="shared" si="168"/>
        <v>1.0003299999999999</v>
      </c>
      <c r="P1605" s="5">
        <f t="shared" si="169"/>
        <v>66.688666666666663</v>
      </c>
      <c r="Q1605" t="str">
        <f t="shared" si="170"/>
        <v>music</v>
      </c>
      <c r="R1605" s="6" t="str">
        <f t="shared" si="173"/>
        <v>rock</v>
      </c>
      <c r="S1605" s="13">
        <f t="shared" si="171"/>
        <v>40876.169664351852</v>
      </c>
      <c r="T1605" s="13">
        <f t="shared" si="17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7">
        <f t="shared" si="168"/>
        <v>1.2210714285714286</v>
      </c>
      <c r="P1606" s="5">
        <f t="shared" si="169"/>
        <v>48.842857142857142</v>
      </c>
      <c r="Q1606" t="str">
        <f t="shared" si="170"/>
        <v>music</v>
      </c>
      <c r="R1606" s="6" t="str">
        <f t="shared" si="173"/>
        <v>rock</v>
      </c>
      <c r="S1606" s="13">
        <f t="shared" si="171"/>
        <v>40945.845312500001</v>
      </c>
      <c r="T1606" s="13">
        <f t="shared" si="17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7">
        <f t="shared" si="168"/>
        <v>1.0069333333333335</v>
      </c>
      <c r="P1607" s="5">
        <f t="shared" si="169"/>
        <v>137.30909090909091</v>
      </c>
      <c r="Q1607" t="str">
        <f t="shared" si="170"/>
        <v>music</v>
      </c>
      <c r="R1607" s="6" t="str">
        <f t="shared" si="173"/>
        <v>rock</v>
      </c>
      <c r="S1607" s="13">
        <f t="shared" si="171"/>
        <v>40747.012881944444</v>
      </c>
      <c r="T1607" s="13">
        <f t="shared" si="17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7">
        <f t="shared" si="168"/>
        <v>1.01004125</v>
      </c>
      <c r="P1608" s="5">
        <f t="shared" si="169"/>
        <v>87.829673913043479</v>
      </c>
      <c r="Q1608" t="str">
        <f t="shared" si="170"/>
        <v>music</v>
      </c>
      <c r="R1608" s="6" t="str">
        <f t="shared" si="173"/>
        <v>rock</v>
      </c>
      <c r="S1608" s="13">
        <f t="shared" si="171"/>
        <v>40536.111550925925</v>
      </c>
      <c r="T1608" s="13">
        <f t="shared" si="17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7">
        <f t="shared" si="168"/>
        <v>1.4511000000000001</v>
      </c>
      <c r="P1609" s="5">
        <f t="shared" si="169"/>
        <v>70.785365853658533</v>
      </c>
      <c r="Q1609" t="str">
        <f t="shared" si="170"/>
        <v>music</v>
      </c>
      <c r="R1609" s="6" t="str">
        <f t="shared" si="173"/>
        <v>rock</v>
      </c>
      <c r="S1609" s="13">
        <f t="shared" si="171"/>
        <v>41053.80846064815</v>
      </c>
      <c r="T1609" s="13">
        <f t="shared" si="17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7">
        <f t="shared" si="168"/>
        <v>1.0125</v>
      </c>
      <c r="P1610" s="5">
        <f t="shared" si="169"/>
        <v>52.826086956521742</v>
      </c>
      <c r="Q1610" t="str">
        <f t="shared" si="170"/>
        <v>music</v>
      </c>
      <c r="R1610" s="6" t="str">
        <f t="shared" si="173"/>
        <v>rock</v>
      </c>
      <c r="S1610" s="13">
        <f t="shared" si="171"/>
        <v>41607.83085648148</v>
      </c>
      <c r="T1610" s="13">
        <f t="shared" si="17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7">
        <f t="shared" si="168"/>
        <v>1.1833333333333333</v>
      </c>
      <c r="P1611" s="5">
        <f t="shared" si="169"/>
        <v>443.75</v>
      </c>
      <c r="Q1611" t="str">
        <f t="shared" si="170"/>
        <v>music</v>
      </c>
      <c r="R1611" s="6" t="str">
        <f t="shared" si="173"/>
        <v>rock</v>
      </c>
      <c r="S1611" s="13">
        <f t="shared" si="171"/>
        <v>40796.001261574071</v>
      </c>
      <c r="T1611" s="13">
        <f t="shared" si="17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7">
        <f t="shared" si="168"/>
        <v>2.7185000000000001</v>
      </c>
      <c r="P1612" s="5">
        <f t="shared" si="169"/>
        <v>48.544642857142854</v>
      </c>
      <c r="Q1612" t="str">
        <f t="shared" si="170"/>
        <v>music</v>
      </c>
      <c r="R1612" s="6" t="str">
        <f t="shared" si="173"/>
        <v>rock</v>
      </c>
      <c r="S1612" s="13">
        <f t="shared" si="171"/>
        <v>41228.924884259257</v>
      </c>
      <c r="T1612" s="13">
        <f t="shared" si="17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7">
        <f t="shared" si="168"/>
        <v>1.25125</v>
      </c>
      <c r="P1613" s="5">
        <f t="shared" si="169"/>
        <v>37.074074074074076</v>
      </c>
      <c r="Q1613" t="str">
        <f t="shared" si="170"/>
        <v>music</v>
      </c>
      <c r="R1613" s="6" t="str">
        <f t="shared" si="173"/>
        <v>rock</v>
      </c>
      <c r="S1613" s="13">
        <f t="shared" si="171"/>
        <v>41409.00037037037</v>
      </c>
      <c r="T1613" s="13">
        <f t="shared" si="17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7">
        <f t="shared" si="168"/>
        <v>1.1000000000000001</v>
      </c>
      <c r="P1614" s="5">
        <f t="shared" si="169"/>
        <v>50</v>
      </c>
      <c r="Q1614" t="str">
        <f t="shared" si="170"/>
        <v>music</v>
      </c>
      <c r="R1614" s="6" t="str">
        <f t="shared" si="173"/>
        <v>rock</v>
      </c>
      <c r="S1614" s="13">
        <f t="shared" si="171"/>
        <v>41246.874814814815</v>
      </c>
      <c r="T1614" s="13">
        <f t="shared" si="17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7">
        <f t="shared" si="168"/>
        <v>1.0149999999999999</v>
      </c>
      <c r="P1615" s="5">
        <f t="shared" si="169"/>
        <v>39.03846153846154</v>
      </c>
      <c r="Q1615" t="str">
        <f t="shared" si="170"/>
        <v>music</v>
      </c>
      <c r="R1615" s="6" t="str">
        <f t="shared" si="173"/>
        <v>rock</v>
      </c>
      <c r="S1615" s="13">
        <f t="shared" si="171"/>
        <v>41082.069467592592</v>
      </c>
      <c r="T1615" s="13">
        <f t="shared" si="17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7">
        <f t="shared" si="168"/>
        <v>1.0269999999999999</v>
      </c>
      <c r="P1616" s="5">
        <f t="shared" si="169"/>
        <v>66.688311688311686</v>
      </c>
      <c r="Q1616" t="str">
        <f t="shared" si="170"/>
        <v>music</v>
      </c>
      <c r="R1616" s="6" t="str">
        <f t="shared" si="173"/>
        <v>rock</v>
      </c>
      <c r="S1616" s="13">
        <f t="shared" si="171"/>
        <v>41794.981122685182</v>
      </c>
      <c r="T1616" s="13">
        <f t="shared" si="17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7">
        <f t="shared" si="168"/>
        <v>1.1412500000000001</v>
      </c>
      <c r="P1617" s="5">
        <f t="shared" si="169"/>
        <v>67.132352941176464</v>
      </c>
      <c r="Q1617" t="str">
        <f t="shared" si="170"/>
        <v>music</v>
      </c>
      <c r="R1617" s="6" t="str">
        <f t="shared" si="173"/>
        <v>rock</v>
      </c>
      <c r="S1617" s="13">
        <f t="shared" si="171"/>
        <v>40845.050879629627</v>
      </c>
      <c r="T1617" s="13">
        <f t="shared" si="17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7">
        <f t="shared" si="168"/>
        <v>1.042</v>
      </c>
      <c r="P1618" s="5">
        <f t="shared" si="169"/>
        <v>66.369426751592357</v>
      </c>
      <c r="Q1618" t="str">
        <f t="shared" si="170"/>
        <v>music</v>
      </c>
      <c r="R1618" s="6" t="str">
        <f t="shared" si="173"/>
        <v>rock</v>
      </c>
      <c r="S1618" s="13">
        <f t="shared" si="171"/>
        <v>41194.715520833335</v>
      </c>
      <c r="T1618" s="13">
        <f t="shared" si="17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7">
        <f t="shared" si="168"/>
        <v>1.4585714285714286</v>
      </c>
      <c r="P1619" s="5">
        <f t="shared" si="169"/>
        <v>64.620253164556956</v>
      </c>
      <c r="Q1619" t="str">
        <f t="shared" si="170"/>
        <v>music</v>
      </c>
      <c r="R1619" s="6" t="str">
        <f t="shared" si="173"/>
        <v>rock</v>
      </c>
      <c r="S1619" s="13">
        <f t="shared" si="171"/>
        <v>41546.664212962962</v>
      </c>
      <c r="T1619" s="13">
        <f t="shared" si="17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7">
        <f t="shared" si="168"/>
        <v>1.0506666666666666</v>
      </c>
      <c r="P1620" s="5">
        <f t="shared" si="169"/>
        <v>58.370370370370374</v>
      </c>
      <c r="Q1620" t="str">
        <f t="shared" si="170"/>
        <v>music</v>
      </c>
      <c r="R1620" s="6" t="str">
        <f t="shared" si="173"/>
        <v>rock</v>
      </c>
      <c r="S1620" s="13">
        <f t="shared" si="171"/>
        <v>41301.654340277775</v>
      </c>
      <c r="T1620" s="13">
        <f t="shared" si="17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7">
        <f t="shared" si="168"/>
        <v>1.3333333333333333</v>
      </c>
      <c r="P1621" s="5">
        <f t="shared" si="169"/>
        <v>86.956521739130437</v>
      </c>
      <c r="Q1621" t="str">
        <f t="shared" si="170"/>
        <v>music</v>
      </c>
      <c r="R1621" s="6" t="str">
        <f t="shared" si="173"/>
        <v>rock</v>
      </c>
      <c r="S1621" s="13">
        <f t="shared" si="171"/>
        <v>41876.18618055556</v>
      </c>
      <c r="T1621" s="13">
        <f t="shared" si="17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7">
        <f t="shared" si="168"/>
        <v>1.1299999999999999</v>
      </c>
      <c r="P1622" s="5">
        <f t="shared" si="169"/>
        <v>66.470588235294116</v>
      </c>
      <c r="Q1622" t="str">
        <f t="shared" si="170"/>
        <v>music</v>
      </c>
      <c r="R1622" s="6" t="str">
        <f t="shared" si="173"/>
        <v>rock</v>
      </c>
      <c r="S1622" s="13">
        <f t="shared" si="171"/>
        <v>41321.339583333334</v>
      </c>
      <c r="T1622" s="13">
        <f t="shared" si="17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7">
        <f t="shared" si="168"/>
        <v>1.212</v>
      </c>
      <c r="P1623" s="5">
        <f t="shared" si="169"/>
        <v>163.78378378378378</v>
      </c>
      <c r="Q1623" t="str">
        <f t="shared" si="170"/>
        <v>music</v>
      </c>
      <c r="R1623" s="6" t="str">
        <f t="shared" si="173"/>
        <v>rock</v>
      </c>
      <c r="S1623" s="13">
        <f t="shared" si="171"/>
        <v>41003.60665509259</v>
      </c>
      <c r="T1623" s="13">
        <f t="shared" si="17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7">
        <f t="shared" si="168"/>
        <v>1.0172463768115942</v>
      </c>
      <c r="P1624" s="5">
        <f t="shared" si="169"/>
        <v>107.98461538461538</v>
      </c>
      <c r="Q1624" t="str">
        <f t="shared" si="170"/>
        <v>music</v>
      </c>
      <c r="R1624" s="6" t="str">
        <f t="shared" si="173"/>
        <v>rock</v>
      </c>
      <c r="S1624" s="13">
        <f t="shared" si="171"/>
        <v>41950.29483796296</v>
      </c>
      <c r="T1624" s="13">
        <f t="shared" si="17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7">
        <f t="shared" si="168"/>
        <v>1.0106666666666666</v>
      </c>
      <c r="P1625" s="5">
        <f t="shared" si="169"/>
        <v>42.111111111111114</v>
      </c>
      <c r="Q1625" t="str">
        <f t="shared" si="170"/>
        <v>music</v>
      </c>
      <c r="R1625" s="6" t="str">
        <f t="shared" si="173"/>
        <v>rock</v>
      </c>
      <c r="S1625" s="13">
        <f t="shared" si="171"/>
        <v>41453.688530092593</v>
      </c>
      <c r="T1625" s="13">
        <f t="shared" si="17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7">
        <f t="shared" si="168"/>
        <v>1.18</v>
      </c>
      <c r="P1626" s="5">
        <f t="shared" si="169"/>
        <v>47.2</v>
      </c>
      <c r="Q1626" t="str">
        <f t="shared" si="170"/>
        <v>music</v>
      </c>
      <c r="R1626" s="6" t="str">
        <f t="shared" si="173"/>
        <v>rock</v>
      </c>
      <c r="S1626" s="13">
        <f t="shared" si="171"/>
        <v>41243.367303240739</v>
      </c>
      <c r="T1626" s="13">
        <f t="shared" si="17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7">
        <f t="shared" si="168"/>
        <v>1.5533333333333332</v>
      </c>
      <c r="P1627" s="5">
        <f t="shared" si="169"/>
        <v>112.01923076923077</v>
      </c>
      <c r="Q1627" t="str">
        <f t="shared" si="170"/>
        <v>music</v>
      </c>
      <c r="R1627" s="6" t="str">
        <f t="shared" si="173"/>
        <v>rock</v>
      </c>
      <c r="S1627" s="13">
        <f t="shared" si="171"/>
        <v>41135.699687500004</v>
      </c>
      <c r="T1627" s="13">
        <f t="shared" si="17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7">
        <f t="shared" si="168"/>
        <v>1.0118750000000001</v>
      </c>
      <c r="P1628" s="5">
        <f t="shared" si="169"/>
        <v>74.953703703703709</v>
      </c>
      <c r="Q1628" t="str">
        <f t="shared" si="170"/>
        <v>music</v>
      </c>
      <c r="R1628" s="6" t="str">
        <f t="shared" si="173"/>
        <v>rock</v>
      </c>
      <c r="S1628" s="13">
        <f t="shared" si="171"/>
        <v>41579.847997685189</v>
      </c>
      <c r="T1628" s="13">
        <f t="shared" si="17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7">
        <f t="shared" si="168"/>
        <v>1.17</v>
      </c>
      <c r="P1629" s="5">
        <f t="shared" si="169"/>
        <v>61.578947368421055</v>
      </c>
      <c r="Q1629" t="str">
        <f t="shared" si="170"/>
        <v>music</v>
      </c>
      <c r="R1629" s="6" t="str">
        <f t="shared" si="173"/>
        <v>rock</v>
      </c>
      <c r="S1629" s="13">
        <f t="shared" si="171"/>
        <v>41205.707048611112</v>
      </c>
      <c r="T1629" s="13">
        <f t="shared" si="17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7">
        <f t="shared" si="168"/>
        <v>1.00925</v>
      </c>
      <c r="P1630" s="5">
        <f t="shared" si="169"/>
        <v>45.875</v>
      </c>
      <c r="Q1630" t="str">
        <f t="shared" si="170"/>
        <v>music</v>
      </c>
      <c r="R1630" s="6" t="str">
        <f t="shared" si="173"/>
        <v>rock</v>
      </c>
      <c r="S1630" s="13">
        <f t="shared" si="171"/>
        <v>41774.737060185187</v>
      </c>
      <c r="T1630" s="13">
        <f t="shared" si="17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7">
        <f t="shared" si="168"/>
        <v>1.0366666666666666</v>
      </c>
      <c r="P1631" s="5">
        <f t="shared" si="169"/>
        <v>75.853658536585371</v>
      </c>
      <c r="Q1631" t="str">
        <f t="shared" si="170"/>
        <v>music</v>
      </c>
      <c r="R1631" s="6" t="str">
        <f t="shared" si="173"/>
        <v>rock</v>
      </c>
      <c r="S1631" s="13">
        <f t="shared" si="171"/>
        <v>41645.867280092592</v>
      </c>
      <c r="T1631" s="13">
        <f t="shared" si="17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7">
        <f t="shared" si="168"/>
        <v>2.6524999999999999</v>
      </c>
      <c r="P1632" s="5">
        <f t="shared" si="169"/>
        <v>84.206349206349202</v>
      </c>
      <c r="Q1632" t="str">
        <f t="shared" si="170"/>
        <v>music</v>
      </c>
      <c r="R1632" s="6" t="str">
        <f t="shared" si="173"/>
        <v>rock</v>
      </c>
      <c r="S1632" s="13">
        <f t="shared" si="171"/>
        <v>40939.837673611109</v>
      </c>
      <c r="T1632" s="13">
        <f t="shared" si="17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7">
        <f t="shared" si="168"/>
        <v>1.5590999999999999</v>
      </c>
      <c r="P1633" s="5">
        <f t="shared" si="169"/>
        <v>117.22556390977444</v>
      </c>
      <c r="Q1633" t="str">
        <f t="shared" si="170"/>
        <v>music</v>
      </c>
      <c r="R1633" s="6" t="str">
        <f t="shared" si="173"/>
        <v>rock</v>
      </c>
      <c r="S1633" s="13">
        <f t="shared" si="171"/>
        <v>41164.859502314815</v>
      </c>
      <c r="T1633" s="13">
        <f t="shared" si="17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7">
        <f t="shared" si="168"/>
        <v>1.0162500000000001</v>
      </c>
      <c r="P1634" s="5">
        <f t="shared" si="169"/>
        <v>86.489361702127653</v>
      </c>
      <c r="Q1634" t="str">
        <f t="shared" si="170"/>
        <v>music</v>
      </c>
      <c r="R1634" s="6" t="str">
        <f t="shared" si="173"/>
        <v>rock</v>
      </c>
      <c r="S1634" s="13">
        <f t="shared" si="171"/>
        <v>40750.340902777774</v>
      </c>
      <c r="T1634" s="13">
        <f t="shared" si="17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7">
        <f t="shared" si="168"/>
        <v>1</v>
      </c>
      <c r="P1635" s="5">
        <f t="shared" si="169"/>
        <v>172.41379310344828</v>
      </c>
      <c r="Q1635" t="str">
        <f t="shared" si="170"/>
        <v>music</v>
      </c>
      <c r="R1635" s="6" t="str">
        <f t="shared" si="173"/>
        <v>rock</v>
      </c>
      <c r="S1635" s="13">
        <f t="shared" si="171"/>
        <v>40896.883750000001</v>
      </c>
      <c r="T1635" s="13">
        <f t="shared" si="17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7">
        <f t="shared" si="168"/>
        <v>1.0049999999999999</v>
      </c>
      <c r="P1636" s="5">
        <f t="shared" si="169"/>
        <v>62.8125</v>
      </c>
      <c r="Q1636" t="str">
        <f t="shared" si="170"/>
        <v>music</v>
      </c>
      <c r="R1636" s="6" t="str">
        <f t="shared" si="173"/>
        <v>rock</v>
      </c>
      <c r="S1636" s="13">
        <f t="shared" si="171"/>
        <v>40658.189826388887</v>
      </c>
      <c r="T1636" s="13">
        <f t="shared" si="17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7">
        <f t="shared" si="168"/>
        <v>1.2529999999999999</v>
      </c>
      <c r="P1637" s="5">
        <f t="shared" si="169"/>
        <v>67.729729729729726</v>
      </c>
      <c r="Q1637" t="str">
        <f t="shared" si="170"/>
        <v>music</v>
      </c>
      <c r="R1637" s="6" t="str">
        <f t="shared" si="173"/>
        <v>rock</v>
      </c>
      <c r="S1637" s="13">
        <f t="shared" si="171"/>
        <v>42502.868761574078</v>
      </c>
      <c r="T1637" s="13">
        <f t="shared" si="17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7">
        <f t="shared" si="168"/>
        <v>1.0355555555555556</v>
      </c>
      <c r="P1638" s="5">
        <f t="shared" si="169"/>
        <v>53.5632183908046</v>
      </c>
      <c r="Q1638" t="str">
        <f t="shared" si="170"/>
        <v>music</v>
      </c>
      <c r="R1638" s="6" t="str">
        <f t="shared" si="173"/>
        <v>rock</v>
      </c>
      <c r="S1638" s="13">
        <f t="shared" si="171"/>
        <v>40663.08666666667</v>
      </c>
      <c r="T1638" s="13">
        <f t="shared" si="17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7">
        <f t="shared" si="168"/>
        <v>1.038</v>
      </c>
      <c r="P1639" s="5">
        <f t="shared" si="169"/>
        <v>34.6</v>
      </c>
      <c r="Q1639" t="str">
        <f t="shared" si="170"/>
        <v>music</v>
      </c>
      <c r="R1639" s="6" t="str">
        <f t="shared" si="173"/>
        <v>rock</v>
      </c>
      <c r="S1639" s="13">
        <f t="shared" si="171"/>
        <v>40122.751620370371</v>
      </c>
      <c r="T1639" s="13">
        <f t="shared" si="17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7">
        <f t="shared" si="168"/>
        <v>1.05</v>
      </c>
      <c r="P1640" s="5">
        <f t="shared" si="169"/>
        <v>38.888888888888886</v>
      </c>
      <c r="Q1640" t="str">
        <f t="shared" si="170"/>
        <v>music</v>
      </c>
      <c r="R1640" s="6" t="str">
        <f t="shared" si="173"/>
        <v>rock</v>
      </c>
      <c r="S1640" s="13">
        <f t="shared" si="171"/>
        <v>41288.68712962963</v>
      </c>
      <c r="T1640" s="13">
        <f t="shared" si="17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7">
        <f t="shared" si="168"/>
        <v>1</v>
      </c>
      <c r="P1641" s="5">
        <f t="shared" si="169"/>
        <v>94.736842105263165</v>
      </c>
      <c r="Q1641" t="str">
        <f t="shared" si="170"/>
        <v>music</v>
      </c>
      <c r="R1641" s="6" t="str">
        <f t="shared" si="173"/>
        <v>rock</v>
      </c>
      <c r="S1641" s="13">
        <f t="shared" si="171"/>
        <v>40941.652372685188</v>
      </c>
      <c r="T1641" s="13">
        <f t="shared" si="17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7">
        <f t="shared" si="168"/>
        <v>1.6986000000000001</v>
      </c>
      <c r="P1642" s="5">
        <f t="shared" si="169"/>
        <v>39.967058823529413</v>
      </c>
      <c r="Q1642" t="str">
        <f t="shared" si="170"/>
        <v>music</v>
      </c>
      <c r="R1642" s="6" t="str">
        <f t="shared" si="173"/>
        <v>rock</v>
      </c>
      <c r="S1642" s="13">
        <f t="shared" si="171"/>
        <v>40379.23096064815</v>
      </c>
      <c r="T1642" s="13">
        <f t="shared" si="17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7">
        <f t="shared" si="168"/>
        <v>1.014</v>
      </c>
      <c r="P1643" s="5">
        <f t="shared" si="169"/>
        <v>97.5</v>
      </c>
      <c r="Q1643" t="str">
        <f t="shared" si="170"/>
        <v>music</v>
      </c>
      <c r="R1643" s="6" t="str">
        <f>RIGHT(N1643,3)</f>
        <v>pop</v>
      </c>
      <c r="S1643" s="13">
        <f t="shared" si="171"/>
        <v>41962.596574074079</v>
      </c>
      <c r="T1643" s="13">
        <f t="shared" si="17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7">
        <f t="shared" si="168"/>
        <v>1</v>
      </c>
      <c r="P1644" s="5">
        <f t="shared" si="169"/>
        <v>42.857142857142854</v>
      </c>
      <c r="Q1644" t="str">
        <f t="shared" si="170"/>
        <v>music</v>
      </c>
      <c r="R1644" s="6" t="str">
        <f t="shared" ref="R1644:R1682" si="174">RIGHT(N1644,3)</f>
        <v>pop</v>
      </c>
      <c r="S1644" s="13">
        <f t="shared" si="171"/>
        <v>40688.024618055555</v>
      </c>
      <c r="T1644" s="13">
        <f t="shared" si="17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7">
        <f t="shared" si="168"/>
        <v>1.2470000000000001</v>
      </c>
      <c r="P1645" s="5">
        <f t="shared" si="169"/>
        <v>168.51351351351352</v>
      </c>
      <c r="Q1645" t="str">
        <f t="shared" si="170"/>
        <v>music</v>
      </c>
      <c r="R1645" s="6" t="str">
        <f t="shared" si="174"/>
        <v>pop</v>
      </c>
      <c r="S1645" s="13">
        <f t="shared" si="171"/>
        <v>41146.824212962965</v>
      </c>
      <c r="T1645" s="13">
        <f t="shared" si="17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7">
        <f t="shared" si="168"/>
        <v>1.095</v>
      </c>
      <c r="P1646" s="5">
        <f t="shared" si="169"/>
        <v>85.546875</v>
      </c>
      <c r="Q1646" t="str">
        <f t="shared" si="170"/>
        <v>music</v>
      </c>
      <c r="R1646" s="6" t="str">
        <f t="shared" si="174"/>
        <v>pop</v>
      </c>
      <c r="S1646" s="13">
        <f t="shared" si="171"/>
        <v>41175.05972222222</v>
      </c>
      <c r="T1646" s="13">
        <f t="shared" si="17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7">
        <f t="shared" si="168"/>
        <v>1.1080000000000001</v>
      </c>
      <c r="P1647" s="5">
        <f t="shared" si="169"/>
        <v>554</v>
      </c>
      <c r="Q1647" t="str">
        <f t="shared" si="170"/>
        <v>music</v>
      </c>
      <c r="R1647" s="6" t="str">
        <f t="shared" si="174"/>
        <v>pop</v>
      </c>
      <c r="S1647" s="13">
        <f t="shared" si="171"/>
        <v>41521.617361111108</v>
      </c>
      <c r="T1647" s="13">
        <f t="shared" si="17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7">
        <f t="shared" si="168"/>
        <v>1.1020000000000001</v>
      </c>
      <c r="P1648" s="5">
        <f t="shared" si="169"/>
        <v>26.554216867469879</v>
      </c>
      <c r="Q1648" t="str">
        <f t="shared" si="170"/>
        <v>music</v>
      </c>
      <c r="R1648" s="6" t="str">
        <f t="shared" si="174"/>
        <v>pop</v>
      </c>
      <c r="S1648" s="13">
        <f t="shared" si="171"/>
        <v>41833.450266203705</v>
      </c>
      <c r="T1648" s="13">
        <f t="shared" si="17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7">
        <f t="shared" si="168"/>
        <v>1.0471999999999999</v>
      </c>
      <c r="P1649" s="5">
        <f t="shared" si="169"/>
        <v>113.82608695652173</v>
      </c>
      <c r="Q1649" t="str">
        <f t="shared" si="170"/>
        <v>music</v>
      </c>
      <c r="R1649" s="6" t="str">
        <f t="shared" si="174"/>
        <v>pop</v>
      </c>
      <c r="S1649" s="13">
        <f t="shared" si="171"/>
        <v>41039.409456018519</v>
      </c>
      <c r="T1649" s="13">
        <f t="shared" si="17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7">
        <f t="shared" si="168"/>
        <v>1.2526086956521738</v>
      </c>
      <c r="P1650" s="5">
        <f t="shared" si="169"/>
        <v>32.011111111111113</v>
      </c>
      <c r="Q1650" t="str">
        <f t="shared" si="170"/>
        <v>music</v>
      </c>
      <c r="R1650" s="6" t="str">
        <f t="shared" si="174"/>
        <v>pop</v>
      </c>
      <c r="S1650" s="13">
        <f t="shared" si="171"/>
        <v>40592.704652777778</v>
      </c>
      <c r="T1650" s="13">
        <f t="shared" si="17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7">
        <f t="shared" si="168"/>
        <v>1.0058763157894737</v>
      </c>
      <c r="P1651" s="5">
        <f t="shared" si="169"/>
        <v>47.189259259259259</v>
      </c>
      <c r="Q1651" t="str">
        <f t="shared" si="170"/>
        <v>music</v>
      </c>
      <c r="R1651" s="6" t="str">
        <f t="shared" si="174"/>
        <v>pop</v>
      </c>
      <c r="S1651" s="13">
        <f t="shared" si="171"/>
        <v>41737.684664351851</v>
      </c>
      <c r="T1651" s="13">
        <f t="shared" si="17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7">
        <f t="shared" si="168"/>
        <v>1.4155</v>
      </c>
      <c r="P1652" s="5">
        <f t="shared" si="169"/>
        <v>88.46875</v>
      </c>
      <c r="Q1652" t="str">
        <f t="shared" si="170"/>
        <v>music</v>
      </c>
      <c r="R1652" s="6" t="str">
        <f t="shared" si="174"/>
        <v>pop</v>
      </c>
      <c r="S1652" s="13">
        <f t="shared" si="171"/>
        <v>41526.435613425929</v>
      </c>
      <c r="T1652" s="13">
        <f t="shared" si="17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7">
        <f t="shared" si="168"/>
        <v>1.0075000000000001</v>
      </c>
      <c r="P1653" s="5">
        <f t="shared" si="169"/>
        <v>100.75</v>
      </c>
      <c r="Q1653" t="str">
        <f t="shared" si="170"/>
        <v>music</v>
      </c>
      <c r="R1653" s="6" t="str">
        <f t="shared" si="174"/>
        <v>pop</v>
      </c>
      <c r="S1653" s="13">
        <f t="shared" si="171"/>
        <v>40625.900694444441</v>
      </c>
      <c r="T1653" s="13">
        <f t="shared" si="17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7">
        <f t="shared" si="168"/>
        <v>1.0066666666666666</v>
      </c>
      <c r="P1654" s="5">
        <f t="shared" si="169"/>
        <v>64.714285714285708</v>
      </c>
      <c r="Q1654" t="str">
        <f t="shared" si="170"/>
        <v>music</v>
      </c>
      <c r="R1654" s="6" t="str">
        <f t="shared" si="174"/>
        <v>pop</v>
      </c>
      <c r="S1654" s="13">
        <f t="shared" si="171"/>
        <v>41572.492974537039</v>
      </c>
      <c r="T1654" s="13">
        <f t="shared" si="17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7">
        <f t="shared" si="168"/>
        <v>1.7423040000000001</v>
      </c>
      <c r="P1655" s="5">
        <f t="shared" si="169"/>
        <v>51.854285714285716</v>
      </c>
      <c r="Q1655" t="str">
        <f t="shared" si="170"/>
        <v>music</v>
      </c>
      <c r="R1655" s="6" t="str">
        <f t="shared" si="174"/>
        <v>pop</v>
      </c>
      <c r="S1655" s="13">
        <f t="shared" si="171"/>
        <v>40626.834444444445</v>
      </c>
      <c r="T1655" s="13">
        <f t="shared" si="17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7">
        <f t="shared" si="168"/>
        <v>1.199090909090909</v>
      </c>
      <c r="P1656" s="5">
        <f t="shared" si="169"/>
        <v>38.794117647058826</v>
      </c>
      <c r="Q1656" t="str">
        <f t="shared" si="170"/>
        <v>music</v>
      </c>
      <c r="R1656" s="6" t="str">
        <f t="shared" si="174"/>
        <v>pop</v>
      </c>
      <c r="S1656" s="13">
        <f t="shared" si="171"/>
        <v>40987.890740740739</v>
      </c>
      <c r="T1656" s="13">
        <f t="shared" si="17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7">
        <f t="shared" si="168"/>
        <v>1.4286666666666668</v>
      </c>
      <c r="P1657" s="5">
        <f t="shared" si="169"/>
        <v>44.645833333333336</v>
      </c>
      <c r="Q1657" t="str">
        <f t="shared" si="170"/>
        <v>music</v>
      </c>
      <c r="R1657" s="6" t="str">
        <f t="shared" si="174"/>
        <v>pop</v>
      </c>
      <c r="S1657" s="13">
        <f t="shared" si="171"/>
        <v>40974.791898148149</v>
      </c>
      <c r="T1657" s="13">
        <f t="shared" si="17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7">
        <f t="shared" si="168"/>
        <v>1.0033493333333334</v>
      </c>
      <c r="P1658" s="5">
        <f t="shared" si="169"/>
        <v>156.77333333333334</v>
      </c>
      <c r="Q1658" t="str">
        <f t="shared" si="170"/>
        <v>music</v>
      </c>
      <c r="R1658" s="6" t="str">
        <f t="shared" si="174"/>
        <v>pop</v>
      </c>
      <c r="S1658" s="13">
        <f t="shared" si="171"/>
        <v>41226.928842592592</v>
      </c>
      <c r="T1658" s="13">
        <f t="shared" si="17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7">
        <f t="shared" si="168"/>
        <v>1.0493380000000001</v>
      </c>
      <c r="P1659" s="5">
        <f t="shared" si="169"/>
        <v>118.70339366515837</v>
      </c>
      <c r="Q1659" t="str">
        <f t="shared" si="170"/>
        <v>music</v>
      </c>
      <c r="R1659" s="6" t="str">
        <f t="shared" si="174"/>
        <v>pop</v>
      </c>
      <c r="S1659" s="13">
        <f t="shared" si="171"/>
        <v>41023.782037037039</v>
      </c>
      <c r="T1659" s="13">
        <f t="shared" si="17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7">
        <f t="shared" si="168"/>
        <v>1.3223333333333334</v>
      </c>
      <c r="P1660" s="5">
        <f t="shared" si="169"/>
        <v>74.149532710280369</v>
      </c>
      <c r="Q1660" t="str">
        <f t="shared" si="170"/>
        <v>music</v>
      </c>
      <c r="R1660" s="6" t="str">
        <f t="shared" si="174"/>
        <v>pop</v>
      </c>
      <c r="S1660" s="13">
        <f t="shared" si="171"/>
        <v>41223.22184027778</v>
      </c>
      <c r="T1660" s="13">
        <f t="shared" si="17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7">
        <f t="shared" si="168"/>
        <v>1.1279999999999999</v>
      </c>
      <c r="P1661" s="5">
        <f t="shared" si="169"/>
        <v>12.533333333333333</v>
      </c>
      <c r="Q1661" t="str">
        <f t="shared" si="170"/>
        <v>music</v>
      </c>
      <c r="R1661" s="6" t="str">
        <f t="shared" si="174"/>
        <v>pop</v>
      </c>
      <c r="S1661" s="13">
        <f t="shared" si="171"/>
        <v>41596.913437499999</v>
      </c>
      <c r="T1661" s="13">
        <f t="shared" si="17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7">
        <f t="shared" si="168"/>
        <v>12.5375</v>
      </c>
      <c r="P1662" s="5">
        <f t="shared" si="169"/>
        <v>27.861111111111111</v>
      </c>
      <c r="Q1662" t="str">
        <f t="shared" si="170"/>
        <v>music</v>
      </c>
      <c r="R1662" s="6" t="str">
        <f t="shared" si="174"/>
        <v>pop</v>
      </c>
      <c r="S1662" s="13">
        <f t="shared" si="171"/>
        <v>42459.693865740745</v>
      </c>
      <c r="T1662" s="13">
        <f t="shared" si="17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7">
        <f t="shared" si="168"/>
        <v>1.0250632911392406</v>
      </c>
      <c r="P1663" s="5">
        <f t="shared" si="169"/>
        <v>80.178217821782184</v>
      </c>
      <c r="Q1663" t="str">
        <f t="shared" si="170"/>
        <v>music</v>
      </c>
      <c r="R1663" s="6" t="str">
        <f t="shared" si="174"/>
        <v>pop</v>
      </c>
      <c r="S1663" s="13">
        <f t="shared" si="171"/>
        <v>42343.998043981483</v>
      </c>
      <c r="T1663" s="13">
        <f t="shared" si="17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7">
        <f t="shared" si="168"/>
        <v>1.026375</v>
      </c>
      <c r="P1664" s="5">
        <f t="shared" si="169"/>
        <v>132.43548387096774</v>
      </c>
      <c r="Q1664" t="str">
        <f t="shared" si="170"/>
        <v>music</v>
      </c>
      <c r="R1664" s="6" t="str">
        <f t="shared" si="174"/>
        <v>pop</v>
      </c>
      <c r="S1664" s="13">
        <f t="shared" si="171"/>
        <v>40848.198333333334</v>
      </c>
      <c r="T1664" s="13">
        <f t="shared" si="17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7">
        <f t="shared" si="168"/>
        <v>1.08</v>
      </c>
      <c r="P1665" s="5">
        <f t="shared" si="169"/>
        <v>33.75</v>
      </c>
      <c r="Q1665" t="str">
        <f t="shared" si="170"/>
        <v>music</v>
      </c>
      <c r="R1665" s="6" t="str">
        <f t="shared" si="174"/>
        <v>pop</v>
      </c>
      <c r="S1665" s="13">
        <f t="shared" si="171"/>
        <v>42006.02207175926</v>
      </c>
      <c r="T1665" s="13">
        <f t="shared" si="17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7">
        <f t="shared" si="168"/>
        <v>1.2240879999999998</v>
      </c>
      <c r="P1666" s="5">
        <f t="shared" si="169"/>
        <v>34.384494382022467</v>
      </c>
      <c r="Q1666" t="str">
        <f t="shared" si="170"/>
        <v>music</v>
      </c>
      <c r="R1666" s="6" t="str">
        <f t="shared" si="174"/>
        <v>pop</v>
      </c>
      <c r="S1666" s="13">
        <f t="shared" si="171"/>
        <v>40939.761782407404</v>
      </c>
      <c r="T1666" s="13">
        <f t="shared" si="17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7">
        <f t="shared" ref="O1667:O1730" si="175">E1667/D1667</f>
        <v>1.1945714285714286</v>
      </c>
      <c r="P1667" s="5">
        <f t="shared" ref="P1667:P1730" si="176">AVERAGE(E1667/L1667)</f>
        <v>44.956989247311824</v>
      </c>
      <c r="Q1667" t="str">
        <f t="shared" ref="Q1667:Q1730" si="177">LEFT(N1667, SEARCH("/",N1667,1)-1)</f>
        <v>music</v>
      </c>
      <c r="R1667" s="6" t="str">
        <f t="shared" si="174"/>
        <v>pop</v>
      </c>
      <c r="S1667" s="13">
        <f t="shared" ref="S1667:S1730" si="178">(((J1667/60)/60)/24)+DATE(1970,1,1)</f>
        <v>40564.649456018517</v>
      </c>
      <c r="T1667" s="13">
        <f t="shared" ref="T1667:T1730" si="17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7">
        <f t="shared" si="175"/>
        <v>1.6088</v>
      </c>
      <c r="P1668" s="5">
        <f t="shared" si="176"/>
        <v>41.04081632653061</v>
      </c>
      <c r="Q1668" t="str">
        <f t="shared" si="177"/>
        <v>music</v>
      </c>
      <c r="R1668" s="6" t="str">
        <f t="shared" si="174"/>
        <v>pop</v>
      </c>
      <c r="S1668" s="13">
        <f t="shared" si="178"/>
        <v>41331.253159722226</v>
      </c>
      <c r="T1668" s="13">
        <f t="shared" si="17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7">
        <f t="shared" si="175"/>
        <v>1.2685294117647059</v>
      </c>
      <c r="P1669" s="5">
        <f t="shared" si="176"/>
        <v>52.597560975609753</v>
      </c>
      <c r="Q1669" t="str">
        <f t="shared" si="177"/>
        <v>music</v>
      </c>
      <c r="R1669" s="6" t="str">
        <f t="shared" si="174"/>
        <v>pop</v>
      </c>
      <c r="S1669" s="13">
        <f t="shared" si="178"/>
        <v>41682.0705787037</v>
      </c>
      <c r="T1669" s="13">
        <f t="shared" si="17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7">
        <f t="shared" si="175"/>
        <v>1.026375</v>
      </c>
      <c r="P1670" s="5">
        <f t="shared" si="176"/>
        <v>70.784482758620683</v>
      </c>
      <c r="Q1670" t="str">
        <f t="shared" si="177"/>
        <v>music</v>
      </c>
      <c r="R1670" s="6" t="str">
        <f t="shared" si="174"/>
        <v>pop</v>
      </c>
      <c r="S1670" s="13">
        <f t="shared" si="178"/>
        <v>40845.14975694444</v>
      </c>
      <c r="T1670" s="13">
        <f t="shared" si="17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7">
        <f t="shared" si="175"/>
        <v>1.3975</v>
      </c>
      <c r="P1671" s="5">
        <f t="shared" si="176"/>
        <v>53.75</v>
      </c>
      <c r="Q1671" t="str">
        <f t="shared" si="177"/>
        <v>music</v>
      </c>
      <c r="R1671" s="6" t="str">
        <f t="shared" si="174"/>
        <v>pop</v>
      </c>
      <c r="S1671" s="13">
        <f t="shared" si="178"/>
        <v>42461.885138888887</v>
      </c>
      <c r="T1671" s="13">
        <f t="shared" si="17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7">
        <f t="shared" si="175"/>
        <v>1.026</v>
      </c>
      <c r="P1672" s="5">
        <f t="shared" si="176"/>
        <v>44.608695652173914</v>
      </c>
      <c r="Q1672" t="str">
        <f t="shared" si="177"/>
        <v>music</v>
      </c>
      <c r="R1672" s="6" t="str">
        <f t="shared" si="174"/>
        <v>pop</v>
      </c>
      <c r="S1672" s="13">
        <f t="shared" si="178"/>
        <v>40313.930543981485</v>
      </c>
      <c r="T1672" s="13">
        <f t="shared" si="17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7">
        <f t="shared" si="175"/>
        <v>1.0067349999999999</v>
      </c>
      <c r="P1673" s="5">
        <f t="shared" si="176"/>
        <v>26.148961038961041</v>
      </c>
      <c r="Q1673" t="str">
        <f t="shared" si="177"/>
        <v>music</v>
      </c>
      <c r="R1673" s="6" t="str">
        <f t="shared" si="174"/>
        <v>pop</v>
      </c>
      <c r="S1673" s="13">
        <f t="shared" si="178"/>
        <v>42553.54414351852</v>
      </c>
      <c r="T1673" s="13">
        <f t="shared" si="17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7">
        <f t="shared" si="175"/>
        <v>1.1294117647058823</v>
      </c>
      <c r="P1674" s="5">
        <f t="shared" si="176"/>
        <v>39.183673469387756</v>
      </c>
      <c r="Q1674" t="str">
        <f t="shared" si="177"/>
        <v>music</v>
      </c>
      <c r="R1674" s="6" t="str">
        <f t="shared" si="174"/>
        <v>pop</v>
      </c>
      <c r="S1674" s="13">
        <f t="shared" si="178"/>
        <v>41034.656597222223</v>
      </c>
      <c r="T1674" s="13">
        <f t="shared" si="17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7">
        <f t="shared" si="175"/>
        <v>1.2809523809523808</v>
      </c>
      <c r="P1675" s="5">
        <f t="shared" si="176"/>
        <v>45.593220338983052</v>
      </c>
      <c r="Q1675" t="str">
        <f t="shared" si="177"/>
        <v>music</v>
      </c>
      <c r="R1675" s="6" t="str">
        <f t="shared" si="174"/>
        <v>pop</v>
      </c>
      <c r="S1675" s="13">
        <f t="shared" si="178"/>
        <v>42039.878379629634</v>
      </c>
      <c r="T1675" s="13">
        <f t="shared" si="17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7">
        <f t="shared" si="175"/>
        <v>2.0169999999999999</v>
      </c>
      <c r="P1676" s="5">
        <f t="shared" si="176"/>
        <v>89.247787610619469</v>
      </c>
      <c r="Q1676" t="str">
        <f t="shared" si="177"/>
        <v>music</v>
      </c>
      <c r="R1676" s="6" t="str">
        <f t="shared" si="174"/>
        <v>pop</v>
      </c>
      <c r="S1676" s="13">
        <f t="shared" si="178"/>
        <v>42569.605393518519</v>
      </c>
      <c r="T1676" s="13">
        <f t="shared" si="17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7">
        <f t="shared" si="175"/>
        <v>1.37416</v>
      </c>
      <c r="P1677" s="5">
        <f t="shared" si="176"/>
        <v>40.416470588235299</v>
      </c>
      <c r="Q1677" t="str">
        <f t="shared" si="177"/>
        <v>music</v>
      </c>
      <c r="R1677" s="6" t="str">
        <f t="shared" si="174"/>
        <v>pop</v>
      </c>
      <c r="S1677" s="13">
        <f t="shared" si="178"/>
        <v>40802.733101851853</v>
      </c>
      <c r="T1677" s="13">
        <f t="shared" si="17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7">
        <f t="shared" si="175"/>
        <v>1.1533333333333333</v>
      </c>
      <c r="P1678" s="5">
        <f t="shared" si="176"/>
        <v>82.38095238095238</v>
      </c>
      <c r="Q1678" t="str">
        <f t="shared" si="177"/>
        <v>music</v>
      </c>
      <c r="R1678" s="6" t="str">
        <f t="shared" si="174"/>
        <v>pop</v>
      </c>
      <c r="S1678" s="13">
        <f t="shared" si="178"/>
        <v>40973.72623842593</v>
      </c>
      <c r="T1678" s="13">
        <f t="shared" si="17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7">
        <f t="shared" si="175"/>
        <v>1.1166666666666667</v>
      </c>
      <c r="P1679" s="5">
        <f t="shared" si="176"/>
        <v>159.52380952380952</v>
      </c>
      <c r="Q1679" t="str">
        <f t="shared" si="177"/>
        <v>music</v>
      </c>
      <c r="R1679" s="6" t="str">
        <f t="shared" si="174"/>
        <v>pop</v>
      </c>
      <c r="S1679" s="13">
        <f t="shared" si="178"/>
        <v>42416.407129629632</v>
      </c>
      <c r="T1679" s="13">
        <f t="shared" si="17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7">
        <f t="shared" si="175"/>
        <v>1.1839999999999999</v>
      </c>
      <c r="P1680" s="5">
        <f t="shared" si="176"/>
        <v>36.244897959183675</v>
      </c>
      <c r="Q1680" t="str">
        <f t="shared" si="177"/>
        <v>music</v>
      </c>
      <c r="R1680" s="6" t="str">
        <f t="shared" si="174"/>
        <v>pop</v>
      </c>
      <c r="S1680" s="13">
        <f t="shared" si="178"/>
        <v>41662.854988425926</v>
      </c>
      <c r="T1680" s="13">
        <f t="shared" si="17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7">
        <f t="shared" si="175"/>
        <v>1.75</v>
      </c>
      <c r="P1681" s="5">
        <f t="shared" si="176"/>
        <v>62.5</v>
      </c>
      <c r="Q1681" t="str">
        <f t="shared" si="177"/>
        <v>music</v>
      </c>
      <c r="R1681" s="6" t="str">
        <f t="shared" si="174"/>
        <v>pop</v>
      </c>
      <c r="S1681" s="13">
        <f t="shared" si="178"/>
        <v>40723.068807870368</v>
      </c>
      <c r="T1681" s="13">
        <f t="shared" si="17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7">
        <f t="shared" si="175"/>
        <v>1.175</v>
      </c>
      <c r="P1682" s="5">
        <f t="shared" si="176"/>
        <v>47</v>
      </c>
      <c r="Q1682" t="str">
        <f t="shared" si="177"/>
        <v>music</v>
      </c>
      <c r="R1682" s="6" t="str">
        <f t="shared" si="174"/>
        <v>pop</v>
      </c>
      <c r="S1682" s="13">
        <f t="shared" si="178"/>
        <v>41802.757719907408</v>
      </c>
      <c r="T1682" s="13">
        <f t="shared" si="17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7">
        <f t="shared" si="175"/>
        <v>1.0142212307692309</v>
      </c>
      <c r="P1683" s="5">
        <f t="shared" si="176"/>
        <v>74.575090497737563</v>
      </c>
      <c r="Q1683" t="str">
        <f t="shared" si="177"/>
        <v>music</v>
      </c>
      <c r="R1683" s="6" t="str">
        <f>RIGHT(N1683,5)</f>
        <v>faith</v>
      </c>
      <c r="S1683" s="13">
        <f t="shared" si="178"/>
        <v>42774.121342592596</v>
      </c>
      <c r="T1683" s="13">
        <f t="shared" si="17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7">
        <f t="shared" si="175"/>
        <v>0</v>
      </c>
      <c r="P1684" s="5" t="e">
        <f t="shared" si="176"/>
        <v>#DIV/0!</v>
      </c>
      <c r="Q1684" t="str">
        <f t="shared" si="177"/>
        <v>music</v>
      </c>
      <c r="R1684" s="6" t="str">
        <f t="shared" ref="R1684:R1742" si="180">RIGHT(N1684,5)</f>
        <v>faith</v>
      </c>
      <c r="S1684" s="13">
        <f t="shared" si="178"/>
        <v>42779.21365740741</v>
      </c>
      <c r="T1684" s="13">
        <f t="shared" si="17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7">
        <f t="shared" si="175"/>
        <v>0.21714285714285714</v>
      </c>
      <c r="P1685" s="5">
        <f t="shared" si="176"/>
        <v>76</v>
      </c>
      <c r="Q1685" t="str">
        <f t="shared" si="177"/>
        <v>music</v>
      </c>
      <c r="R1685" s="6" t="str">
        <f t="shared" si="180"/>
        <v>faith</v>
      </c>
      <c r="S1685" s="13">
        <f t="shared" si="178"/>
        <v>42808.781689814816</v>
      </c>
      <c r="T1685" s="13">
        <f t="shared" si="17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7">
        <f t="shared" si="175"/>
        <v>1.0912500000000001</v>
      </c>
      <c r="P1686" s="5">
        <f t="shared" si="176"/>
        <v>86.43564356435644</v>
      </c>
      <c r="Q1686" t="str">
        <f t="shared" si="177"/>
        <v>music</v>
      </c>
      <c r="R1686" s="6" t="str">
        <f t="shared" si="180"/>
        <v>faith</v>
      </c>
      <c r="S1686" s="13">
        <f t="shared" si="178"/>
        <v>42783.815289351856</v>
      </c>
      <c r="T1686" s="13">
        <f t="shared" si="17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7">
        <f t="shared" si="175"/>
        <v>1.0285714285714285</v>
      </c>
      <c r="P1687" s="5">
        <f t="shared" si="176"/>
        <v>24</v>
      </c>
      <c r="Q1687" t="str">
        <f t="shared" si="177"/>
        <v>music</v>
      </c>
      <c r="R1687" s="6" t="str">
        <f t="shared" si="180"/>
        <v>faith</v>
      </c>
      <c r="S1687" s="13">
        <f t="shared" si="178"/>
        <v>42788.2502662037</v>
      </c>
      <c r="T1687" s="13">
        <f t="shared" si="17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7">
        <f t="shared" si="175"/>
        <v>3.5999999999999999E-3</v>
      </c>
      <c r="P1688" s="5">
        <f t="shared" si="176"/>
        <v>18</v>
      </c>
      <c r="Q1688" t="str">
        <f t="shared" si="177"/>
        <v>music</v>
      </c>
      <c r="R1688" s="6" t="str">
        <f t="shared" si="180"/>
        <v>faith</v>
      </c>
      <c r="S1688" s="13">
        <f t="shared" si="178"/>
        <v>42792.843969907408</v>
      </c>
      <c r="T1688" s="13">
        <f t="shared" si="17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7">
        <f t="shared" si="175"/>
        <v>0.3125</v>
      </c>
      <c r="P1689" s="5">
        <f t="shared" si="176"/>
        <v>80.128205128205124</v>
      </c>
      <c r="Q1689" t="str">
        <f t="shared" si="177"/>
        <v>music</v>
      </c>
      <c r="R1689" s="6" t="str">
        <f t="shared" si="180"/>
        <v>faith</v>
      </c>
      <c r="S1689" s="13">
        <f t="shared" si="178"/>
        <v>42802.046817129631</v>
      </c>
      <c r="T1689" s="13">
        <f t="shared" si="17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7">
        <f t="shared" si="175"/>
        <v>0.443</v>
      </c>
      <c r="P1690" s="5">
        <f t="shared" si="176"/>
        <v>253.14285714285714</v>
      </c>
      <c r="Q1690" t="str">
        <f t="shared" si="177"/>
        <v>music</v>
      </c>
      <c r="R1690" s="6" t="str">
        <f t="shared" si="180"/>
        <v>faith</v>
      </c>
      <c r="S1690" s="13">
        <f t="shared" si="178"/>
        <v>42804.534652777773</v>
      </c>
      <c r="T1690" s="13">
        <f t="shared" si="17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7">
        <f t="shared" si="175"/>
        <v>1</v>
      </c>
      <c r="P1691" s="5">
        <f t="shared" si="176"/>
        <v>171.42857142857142</v>
      </c>
      <c r="Q1691" t="str">
        <f t="shared" si="177"/>
        <v>music</v>
      </c>
      <c r="R1691" s="6" t="str">
        <f t="shared" si="180"/>
        <v>faith</v>
      </c>
      <c r="S1691" s="13">
        <f t="shared" si="178"/>
        <v>42780.942476851851</v>
      </c>
      <c r="T1691" s="13">
        <f t="shared" si="17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7">
        <f t="shared" si="175"/>
        <v>0.254</v>
      </c>
      <c r="P1692" s="5">
        <f t="shared" si="176"/>
        <v>57.727272727272727</v>
      </c>
      <c r="Q1692" t="str">
        <f t="shared" si="177"/>
        <v>music</v>
      </c>
      <c r="R1692" s="6" t="str">
        <f t="shared" si="180"/>
        <v>faith</v>
      </c>
      <c r="S1692" s="13">
        <f t="shared" si="178"/>
        <v>42801.43104166667</v>
      </c>
      <c r="T1692" s="13">
        <f t="shared" si="17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7">
        <f t="shared" si="175"/>
        <v>0.33473333333333333</v>
      </c>
      <c r="P1693" s="5">
        <f t="shared" si="176"/>
        <v>264.26315789473682</v>
      </c>
      <c r="Q1693" t="str">
        <f t="shared" si="177"/>
        <v>music</v>
      </c>
      <c r="R1693" s="6" t="str">
        <f t="shared" si="180"/>
        <v>faith</v>
      </c>
      <c r="S1693" s="13">
        <f t="shared" si="178"/>
        <v>42795.701481481476</v>
      </c>
      <c r="T1693" s="13">
        <f t="shared" si="17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7">
        <f t="shared" si="175"/>
        <v>0.47799999999999998</v>
      </c>
      <c r="P1694" s="5">
        <f t="shared" si="176"/>
        <v>159.33333333333334</v>
      </c>
      <c r="Q1694" t="str">
        <f t="shared" si="177"/>
        <v>music</v>
      </c>
      <c r="R1694" s="6" t="str">
        <f t="shared" si="180"/>
        <v>faith</v>
      </c>
      <c r="S1694" s="13">
        <f t="shared" si="178"/>
        <v>42788.151238425926</v>
      </c>
      <c r="T1694" s="13">
        <f t="shared" si="17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7">
        <f t="shared" si="175"/>
        <v>9.3333333333333338E-2</v>
      </c>
      <c r="P1695" s="5">
        <f t="shared" si="176"/>
        <v>35</v>
      </c>
      <c r="Q1695" t="str">
        <f t="shared" si="177"/>
        <v>music</v>
      </c>
      <c r="R1695" s="6" t="str">
        <f t="shared" si="180"/>
        <v>faith</v>
      </c>
      <c r="S1695" s="13">
        <f t="shared" si="178"/>
        <v>42803.920277777783</v>
      </c>
      <c r="T1695" s="13">
        <f t="shared" si="17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7">
        <f t="shared" si="175"/>
        <v>5.0000000000000001E-4</v>
      </c>
      <c r="P1696" s="5">
        <f t="shared" si="176"/>
        <v>5</v>
      </c>
      <c r="Q1696" t="str">
        <f t="shared" si="177"/>
        <v>music</v>
      </c>
      <c r="R1696" s="6" t="str">
        <f t="shared" si="180"/>
        <v>faith</v>
      </c>
      <c r="S1696" s="13">
        <f t="shared" si="178"/>
        <v>42791.669837962967</v>
      </c>
      <c r="T1696" s="13">
        <f t="shared" si="17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7">
        <f t="shared" si="175"/>
        <v>0.11708333333333333</v>
      </c>
      <c r="P1697" s="5">
        <f t="shared" si="176"/>
        <v>61.086956521739133</v>
      </c>
      <c r="Q1697" t="str">
        <f t="shared" si="177"/>
        <v>music</v>
      </c>
      <c r="R1697" s="6" t="str">
        <f t="shared" si="180"/>
        <v>faith</v>
      </c>
      <c r="S1697" s="13">
        <f t="shared" si="178"/>
        <v>42801.031412037039</v>
      </c>
      <c r="T1697" s="13">
        <f t="shared" si="17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7">
        <f t="shared" si="175"/>
        <v>0</v>
      </c>
      <c r="P1698" s="5" t="e">
        <f t="shared" si="176"/>
        <v>#DIV/0!</v>
      </c>
      <c r="Q1698" t="str">
        <f t="shared" si="177"/>
        <v>music</v>
      </c>
      <c r="R1698" s="6" t="str">
        <f t="shared" si="180"/>
        <v>faith</v>
      </c>
      <c r="S1698" s="13">
        <f t="shared" si="178"/>
        <v>42796.069571759261</v>
      </c>
      <c r="T1698" s="13">
        <f t="shared" si="17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7">
        <f t="shared" si="175"/>
        <v>0.20208000000000001</v>
      </c>
      <c r="P1699" s="5">
        <f t="shared" si="176"/>
        <v>114.81818181818181</v>
      </c>
      <c r="Q1699" t="str">
        <f t="shared" si="177"/>
        <v>music</v>
      </c>
      <c r="R1699" s="6" t="str">
        <f t="shared" si="180"/>
        <v>faith</v>
      </c>
      <c r="S1699" s="13">
        <f t="shared" si="178"/>
        <v>42805.032962962956</v>
      </c>
      <c r="T1699" s="13">
        <f t="shared" si="17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7">
        <f t="shared" si="175"/>
        <v>0</v>
      </c>
      <c r="P1700" s="5" t="e">
        <f t="shared" si="176"/>
        <v>#DIV/0!</v>
      </c>
      <c r="Q1700" t="str">
        <f t="shared" si="177"/>
        <v>music</v>
      </c>
      <c r="R1700" s="6" t="str">
        <f t="shared" si="180"/>
        <v>faith</v>
      </c>
      <c r="S1700" s="13">
        <f t="shared" si="178"/>
        <v>42796.207870370374</v>
      </c>
      <c r="T1700" s="13">
        <f t="shared" si="17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7">
        <f t="shared" si="175"/>
        <v>4.2311459353574929E-2</v>
      </c>
      <c r="P1701" s="5">
        <f t="shared" si="176"/>
        <v>54</v>
      </c>
      <c r="Q1701" t="str">
        <f t="shared" si="177"/>
        <v>music</v>
      </c>
      <c r="R1701" s="6" t="str">
        <f t="shared" si="180"/>
        <v>faith</v>
      </c>
      <c r="S1701" s="13">
        <f t="shared" si="178"/>
        <v>42806.863946759258</v>
      </c>
      <c r="T1701" s="13">
        <f t="shared" si="17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7">
        <f t="shared" si="175"/>
        <v>0.2606</v>
      </c>
      <c r="P1702" s="5">
        <f t="shared" si="176"/>
        <v>65.974683544303801</v>
      </c>
      <c r="Q1702" t="str">
        <f t="shared" si="177"/>
        <v>music</v>
      </c>
      <c r="R1702" s="6" t="str">
        <f t="shared" si="180"/>
        <v>faith</v>
      </c>
      <c r="S1702" s="13">
        <f t="shared" si="178"/>
        <v>42796.071643518517</v>
      </c>
      <c r="T1702" s="13">
        <f t="shared" si="17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7">
        <f t="shared" si="175"/>
        <v>1.9801980198019802E-3</v>
      </c>
      <c r="P1703" s="5">
        <f t="shared" si="176"/>
        <v>5</v>
      </c>
      <c r="Q1703" t="str">
        <f t="shared" si="177"/>
        <v>music</v>
      </c>
      <c r="R1703" s="6" t="str">
        <f t="shared" si="180"/>
        <v>faith</v>
      </c>
      <c r="S1703" s="13">
        <f t="shared" si="178"/>
        <v>41989.664409722223</v>
      </c>
      <c r="T1703" s="13">
        <f t="shared" si="17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7">
        <f t="shared" si="175"/>
        <v>6.0606060606060605E-5</v>
      </c>
      <c r="P1704" s="5">
        <f t="shared" si="176"/>
        <v>1</v>
      </c>
      <c r="Q1704" t="str">
        <f t="shared" si="177"/>
        <v>music</v>
      </c>
      <c r="R1704" s="6" t="str">
        <f t="shared" si="180"/>
        <v>faith</v>
      </c>
      <c r="S1704" s="13">
        <f t="shared" si="178"/>
        <v>42063.869791666672</v>
      </c>
      <c r="T1704" s="13">
        <f t="shared" si="17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7">
        <f t="shared" si="175"/>
        <v>1.0200000000000001E-2</v>
      </c>
      <c r="P1705" s="5">
        <f t="shared" si="176"/>
        <v>25.5</v>
      </c>
      <c r="Q1705" t="str">
        <f t="shared" si="177"/>
        <v>music</v>
      </c>
      <c r="R1705" s="6" t="str">
        <f t="shared" si="180"/>
        <v>faith</v>
      </c>
      <c r="S1705" s="13">
        <f t="shared" si="178"/>
        <v>42187.281678240746</v>
      </c>
      <c r="T1705" s="13">
        <f t="shared" si="17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7">
        <f t="shared" si="175"/>
        <v>0.65100000000000002</v>
      </c>
      <c r="P1706" s="5">
        <f t="shared" si="176"/>
        <v>118.36363636363636</v>
      </c>
      <c r="Q1706" t="str">
        <f t="shared" si="177"/>
        <v>music</v>
      </c>
      <c r="R1706" s="6" t="str">
        <f t="shared" si="180"/>
        <v>faith</v>
      </c>
      <c r="S1706" s="13">
        <f t="shared" si="178"/>
        <v>42021.139733796299</v>
      </c>
      <c r="T1706" s="13">
        <f t="shared" si="17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7">
        <f t="shared" si="175"/>
        <v>0</v>
      </c>
      <c r="P1707" s="5" t="e">
        <f t="shared" si="176"/>
        <v>#DIV/0!</v>
      </c>
      <c r="Q1707" t="str">
        <f t="shared" si="177"/>
        <v>music</v>
      </c>
      <c r="R1707" s="6" t="str">
        <f t="shared" si="180"/>
        <v>faith</v>
      </c>
      <c r="S1707" s="13">
        <f t="shared" si="178"/>
        <v>42245.016736111109</v>
      </c>
      <c r="T1707" s="13">
        <f t="shared" si="17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7">
        <f t="shared" si="175"/>
        <v>0</v>
      </c>
      <c r="P1708" s="5" t="e">
        <f t="shared" si="176"/>
        <v>#DIV/0!</v>
      </c>
      <c r="Q1708" t="str">
        <f t="shared" si="177"/>
        <v>music</v>
      </c>
      <c r="R1708" s="6" t="str">
        <f t="shared" si="180"/>
        <v>faith</v>
      </c>
      <c r="S1708" s="13">
        <f t="shared" si="178"/>
        <v>42179.306388888886</v>
      </c>
      <c r="T1708" s="13">
        <f t="shared" si="17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7">
        <f t="shared" si="175"/>
        <v>9.74E-2</v>
      </c>
      <c r="P1709" s="5">
        <f t="shared" si="176"/>
        <v>54.111111111111114</v>
      </c>
      <c r="Q1709" t="str">
        <f t="shared" si="177"/>
        <v>music</v>
      </c>
      <c r="R1709" s="6" t="str">
        <f t="shared" si="180"/>
        <v>faith</v>
      </c>
      <c r="S1709" s="13">
        <f t="shared" si="178"/>
        <v>42427.721006944441</v>
      </c>
      <c r="T1709" s="13">
        <f t="shared" si="17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7">
        <f t="shared" si="175"/>
        <v>0</v>
      </c>
      <c r="P1710" s="5" t="e">
        <f t="shared" si="176"/>
        <v>#DIV/0!</v>
      </c>
      <c r="Q1710" t="str">
        <f t="shared" si="177"/>
        <v>music</v>
      </c>
      <c r="R1710" s="6" t="str">
        <f t="shared" si="180"/>
        <v>faith</v>
      </c>
      <c r="S1710" s="13">
        <f t="shared" si="178"/>
        <v>42451.866967592592</v>
      </c>
      <c r="T1710" s="13">
        <f t="shared" si="17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7">
        <f t="shared" si="175"/>
        <v>4.8571428571428571E-2</v>
      </c>
      <c r="P1711" s="5">
        <f t="shared" si="176"/>
        <v>21.25</v>
      </c>
      <c r="Q1711" t="str">
        <f t="shared" si="177"/>
        <v>music</v>
      </c>
      <c r="R1711" s="6" t="str">
        <f t="shared" si="180"/>
        <v>faith</v>
      </c>
      <c r="S1711" s="13">
        <f t="shared" si="178"/>
        <v>41841.56381944444</v>
      </c>
      <c r="T1711" s="13">
        <f t="shared" si="17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7">
        <f t="shared" si="175"/>
        <v>6.7999999999999996E-3</v>
      </c>
      <c r="P1712" s="5">
        <f t="shared" si="176"/>
        <v>34</v>
      </c>
      <c r="Q1712" t="str">
        <f t="shared" si="177"/>
        <v>music</v>
      </c>
      <c r="R1712" s="6" t="str">
        <f t="shared" si="180"/>
        <v>faith</v>
      </c>
      <c r="S1712" s="13">
        <f t="shared" si="178"/>
        <v>42341.59129629629</v>
      </c>
      <c r="T1712" s="13">
        <f t="shared" si="17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7">
        <f t="shared" si="175"/>
        <v>0.105</v>
      </c>
      <c r="P1713" s="5">
        <f t="shared" si="176"/>
        <v>525</v>
      </c>
      <c r="Q1713" t="str">
        <f t="shared" si="177"/>
        <v>music</v>
      </c>
      <c r="R1713" s="6" t="str">
        <f t="shared" si="180"/>
        <v>faith</v>
      </c>
      <c r="S1713" s="13">
        <f t="shared" si="178"/>
        <v>41852.646226851852</v>
      </c>
      <c r="T1713" s="13">
        <f t="shared" si="17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7">
        <f t="shared" si="175"/>
        <v>0</v>
      </c>
      <c r="P1714" s="5" t="e">
        <f t="shared" si="176"/>
        <v>#DIV/0!</v>
      </c>
      <c r="Q1714" t="str">
        <f t="shared" si="177"/>
        <v>music</v>
      </c>
      <c r="R1714" s="6" t="str">
        <f t="shared" si="180"/>
        <v>faith</v>
      </c>
      <c r="S1714" s="13">
        <f t="shared" si="178"/>
        <v>42125.913807870369</v>
      </c>
      <c r="T1714" s="13">
        <f t="shared" si="17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7">
        <f t="shared" si="175"/>
        <v>1.6666666666666666E-2</v>
      </c>
      <c r="P1715" s="5">
        <f t="shared" si="176"/>
        <v>50</v>
      </c>
      <c r="Q1715" t="str">
        <f t="shared" si="177"/>
        <v>music</v>
      </c>
      <c r="R1715" s="6" t="str">
        <f t="shared" si="180"/>
        <v>faith</v>
      </c>
      <c r="S1715" s="13">
        <f t="shared" si="178"/>
        <v>41887.801064814819</v>
      </c>
      <c r="T1715" s="13">
        <f t="shared" si="17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7">
        <f t="shared" si="175"/>
        <v>7.868E-2</v>
      </c>
      <c r="P1716" s="5">
        <f t="shared" si="176"/>
        <v>115.70588235294117</v>
      </c>
      <c r="Q1716" t="str">
        <f t="shared" si="177"/>
        <v>music</v>
      </c>
      <c r="R1716" s="6" t="str">
        <f t="shared" si="180"/>
        <v>faith</v>
      </c>
      <c r="S1716" s="13">
        <f t="shared" si="178"/>
        <v>42095.918530092589</v>
      </c>
      <c r="T1716" s="13">
        <f t="shared" si="17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7">
        <f t="shared" si="175"/>
        <v>2.2000000000000001E-3</v>
      </c>
      <c r="P1717" s="5">
        <f t="shared" si="176"/>
        <v>5.5</v>
      </c>
      <c r="Q1717" t="str">
        <f t="shared" si="177"/>
        <v>music</v>
      </c>
      <c r="R1717" s="6" t="str">
        <f t="shared" si="180"/>
        <v>faith</v>
      </c>
      <c r="S1717" s="13">
        <f t="shared" si="178"/>
        <v>42064.217418981483</v>
      </c>
      <c r="T1717" s="13">
        <f t="shared" si="17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7">
        <f t="shared" si="175"/>
        <v>7.4999999999999997E-2</v>
      </c>
      <c r="P1718" s="5">
        <f t="shared" si="176"/>
        <v>50</v>
      </c>
      <c r="Q1718" t="str">
        <f t="shared" si="177"/>
        <v>music</v>
      </c>
      <c r="R1718" s="6" t="str">
        <f t="shared" si="180"/>
        <v>faith</v>
      </c>
      <c r="S1718" s="13">
        <f t="shared" si="178"/>
        <v>42673.577534722222</v>
      </c>
      <c r="T1718" s="13">
        <f t="shared" si="17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7">
        <f t="shared" si="175"/>
        <v>0.42725880551301687</v>
      </c>
      <c r="P1719" s="5">
        <f t="shared" si="176"/>
        <v>34.024390243902438</v>
      </c>
      <c r="Q1719" t="str">
        <f t="shared" si="177"/>
        <v>music</v>
      </c>
      <c r="R1719" s="6" t="str">
        <f t="shared" si="180"/>
        <v>faith</v>
      </c>
      <c r="S1719" s="13">
        <f t="shared" si="178"/>
        <v>42460.98192129629</v>
      </c>
      <c r="T1719" s="13">
        <f t="shared" si="17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7">
        <f t="shared" si="175"/>
        <v>2.142857142857143E-3</v>
      </c>
      <c r="P1720" s="5">
        <f t="shared" si="176"/>
        <v>37.5</v>
      </c>
      <c r="Q1720" t="str">
        <f t="shared" si="177"/>
        <v>music</v>
      </c>
      <c r="R1720" s="6" t="str">
        <f t="shared" si="180"/>
        <v>faith</v>
      </c>
      <c r="S1720" s="13">
        <f t="shared" si="178"/>
        <v>42460.610520833332</v>
      </c>
      <c r="T1720" s="13">
        <f t="shared" si="17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7">
        <f t="shared" si="175"/>
        <v>8.7500000000000008E-3</v>
      </c>
      <c r="P1721" s="5">
        <f t="shared" si="176"/>
        <v>11.666666666666666</v>
      </c>
      <c r="Q1721" t="str">
        <f t="shared" si="177"/>
        <v>music</v>
      </c>
      <c r="R1721" s="6" t="str">
        <f t="shared" si="180"/>
        <v>faith</v>
      </c>
      <c r="S1721" s="13">
        <f t="shared" si="178"/>
        <v>41869.534618055557</v>
      </c>
      <c r="T1721" s="13">
        <f t="shared" si="17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7">
        <f t="shared" si="175"/>
        <v>5.6250000000000001E-2</v>
      </c>
      <c r="P1722" s="5">
        <f t="shared" si="176"/>
        <v>28.125</v>
      </c>
      <c r="Q1722" t="str">
        <f t="shared" si="177"/>
        <v>music</v>
      </c>
      <c r="R1722" s="6" t="str">
        <f t="shared" si="180"/>
        <v>faith</v>
      </c>
      <c r="S1722" s="13">
        <f t="shared" si="178"/>
        <v>41922.783229166671</v>
      </c>
      <c r="T1722" s="13">
        <f t="shared" si="17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7">
        <f t="shared" si="175"/>
        <v>0</v>
      </c>
      <c r="P1723" s="5" t="e">
        <f t="shared" si="176"/>
        <v>#DIV/0!</v>
      </c>
      <c r="Q1723" t="str">
        <f t="shared" si="177"/>
        <v>music</v>
      </c>
      <c r="R1723" s="6" t="str">
        <f t="shared" si="180"/>
        <v>faith</v>
      </c>
      <c r="S1723" s="13">
        <f t="shared" si="178"/>
        <v>42319.461377314816</v>
      </c>
      <c r="T1723" s="13">
        <f t="shared" si="17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7">
        <f t="shared" si="175"/>
        <v>3.4722222222222224E-4</v>
      </c>
      <c r="P1724" s="5">
        <f t="shared" si="176"/>
        <v>1</v>
      </c>
      <c r="Q1724" t="str">
        <f t="shared" si="177"/>
        <v>music</v>
      </c>
      <c r="R1724" s="6" t="str">
        <f t="shared" si="180"/>
        <v>faith</v>
      </c>
      <c r="S1724" s="13">
        <f t="shared" si="178"/>
        <v>42425.960983796293</v>
      </c>
      <c r="T1724" s="13">
        <f t="shared" si="17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7">
        <f t="shared" si="175"/>
        <v>6.5000000000000002E-2</v>
      </c>
      <c r="P1725" s="5">
        <f t="shared" si="176"/>
        <v>216.66666666666666</v>
      </c>
      <c r="Q1725" t="str">
        <f t="shared" si="177"/>
        <v>music</v>
      </c>
      <c r="R1725" s="6" t="str">
        <f t="shared" si="180"/>
        <v>faith</v>
      </c>
      <c r="S1725" s="13">
        <f t="shared" si="178"/>
        <v>42129.82540509259</v>
      </c>
      <c r="T1725" s="13">
        <f t="shared" si="17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7">
        <f t="shared" si="175"/>
        <v>5.8333333333333336E-3</v>
      </c>
      <c r="P1726" s="5">
        <f t="shared" si="176"/>
        <v>8.75</v>
      </c>
      <c r="Q1726" t="str">
        <f t="shared" si="177"/>
        <v>music</v>
      </c>
      <c r="R1726" s="6" t="str">
        <f t="shared" si="180"/>
        <v>faith</v>
      </c>
      <c r="S1726" s="13">
        <f t="shared" si="178"/>
        <v>41912.932430555556</v>
      </c>
      <c r="T1726" s="13">
        <f t="shared" si="17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7">
        <f t="shared" si="175"/>
        <v>0.10181818181818182</v>
      </c>
      <c r="P1727" s="5">
        <f t="shared" si="176"/>
        <v>62.222222222222221</v>
      </c>
      <c r="Q1727" t="str">
        <f t="shared" si="177"/>
        <v>music</v>
      </c>
      <c r="R1727" s="6" t="str">
        <f t="shared" si="180"/>
        <v>faith</v>
      </c>
      <c r="S1727" s="13">
        <f t="shared" si="178"/>
        <v>41845.968159722222</v>
      </c>
      <c r="T1727" s="13">
        <f t="shared" si="17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7">
        <f t="shared" si="175"/>
        <v>0.33784615384615385</v>
      </c>
      <c r="P1728" s="5">
        <f t="shared" si="176"/>
        <v>137.25</v>
      </c>
      <c r="Q1728" t="str">
        <f t="shared" si="177"/>
        <v>music</v>
      </c>
      <c r="R1728" s="6" t="str">
        <f t="shared" si="180"/>
        <v>faith</v>
      </c>
      <c r="S1728" s="13">
        <f t="shared" si="178"/>
        <v>41788.919722222221</v>
      </c>
      <c r="T1728" s="13">
        <f t="shared" si="17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7">
        <f t="shared" si="175"/>
        <v>3.3333333333333332E-4</v>
      </c>
      <c r="P1729" s="5">
        <f t="shared" si="176"/>
        <v>1</v>
      </c>
      <c r="Q1729" t="str">
        <f t="shared" si="177"/>
        <v>music</v>
      </c>
      <c r="R1729" s="6" t="str">
        <f t="shared" si="180"/>
        <v>faith</v>
      </c>
      <c r="S1729" s="13">
        <f t="shared" si="178"/>
        <v>42044.927974537044</v>
      </c>
      <c r="T1729" s="13">
        <f t="shared" si="17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7">
        <f t="shared" si="175"/>
        <v>0.68400000000000005</v>
      </c>
      <c r="P1730" s="5">
        <f t="shared" si="176"/>
        <v>122.14285714285714</v>
      </c>
      <c r="Q1730" t="str">
        <f t="shared" si="177"/>
        <v>music</v>
      </c>
      <c r="R1730" s="6" t="str">
        <f t="shared" si="180"/>
        <v>faith</v>
      </c>
      <c r="S1730" s="13">
        <f t="shared" si="178"/>
        <v>42268.625856481478</v>
      </c>
      <c r="T1730" s="13">
        <f t="shared" si="17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7">
        <f t="shared" ref="O1731:O1794" si="181">E1731/D1731</f>
        <v>0</v>
      </c>
      <c r="P1731" s="5" t="e">
        <f t="shared" ref="P1731:P1794" si="182">AVERAGE(E1731/L1731)</f>
        <v>#DIV/0!</v>
      </c>
      <c r="Q1731" t="str">
        <f t="shared" ref="Q1731:Q1794" si="183">LEFT(N1731, SEARCH("/",N1731,1)-1)</f>
        <v>music</v>
      </c>
      <c r="R1731" s="6" t="str">
        <f t="shared" si="180"/>
        <v>faith</v>
      </c>
      <c r="S1731" s="13">
        <f t="shared" ref="S1731:S1794" si="184">(((J1731/60)/60)/24)+DATE(1970,1,1)</f>
        <v>42471.052152777775</v>
      </c>
      <c r="T1731" s="13">
        <f t="shared" ref="T1731:T1794" si="18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7">
        <f t="shared" si="181"/>
        <v>0</v>
      </c>
      <c r="P1732" s="5" t="e">
        <f t="shared" si="182"/>
        <v>#DIV/0!</v>
      </c>
      <c r="Q1732" t="str">
        <f t="shared" si="183"/>
        <v>music</v>
      </c>
      <c r="R1732" s="6" t="str">
        <f t="shared" si="180"/>
        <v>faith</v>
      </c>
      <c r="S1732" s="13">
        <f t="shared" si="184"/>
        <v>42272.087766203709</v>
      </c>
      <c r="T1732" s="13">
        <f t="shared" si="18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7">
        <f t="shared" si="181"/>
        <v>0</v>
      </c>
      <c r="P1733" s="5" t="e">
        <f t="shared" si="182"/>
        <v>#DIV/0!</v>
      </c>
      <c r="Q1733" t="str">
        <f t="shared" si="183"/>
        <v>music</v>
      </c>
      <c r="R1733" s="6" t="str">
        <f t="shared" si="180"/>
        <v>faith</v>
      </c>
      <c r="S1733" s="13">
        <f t="shared" si="184"/>
        <v>42152.906851851847</v>
      </c>
      <c r="T1733" s="13">
        <f t="shared" si="18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7">
        <f t="shared" si="181"/>
        <v>0</v>
      </c>
      <c r="P1734" s="5" t="e">
        <f t="shared" si="182"/>
        <v>#DIV/0!</v>
      </c>
      <c r="Q1734" t="str">
        <f t="shared" si="183"/>
        <v>music</v>
      </c>
      <c r="R1734" s="6" t="str">
        <f t="shared" si="180"/>
        <v>faith</v>
      </c>
      <c r="S1734" s="13">
        <f t="shared" si="184"/>
        <v>42325.683807870373</v>
      </c>
      <c r="T1734" s="13">
        <f t="shared" si="18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7">
        <f t="shared" si="181"/>
        <v>0</v>
      </c>
      <c r="P1735" s="5" t="e">
        <f t="shared" si="182"/>
        <v>#DIV/0!</v>
      </c>
      <c r="Q1735" t="str">
        <f t="shared" si="183"/>
        <v>music</v>
      </c>
      <c r="R1735" s="6" t="str">
        <f t="shared" si="180"/>
        <v>faith</v>
      </c>
      <c r="S1735" s="13">
        <f t="shared" si="184"/>
        <v>42614.675625000003</v>
      </c>
      <c r="T1735" s="13">
        <f t="shared" si="18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7">
        <f t="shared" si="181"/>
        <v>2.2222222222222223E-4</v>
      </c>
      <c r="P1736" s="5">
        <f t="shared" si="182"/>
        <v>1</v>
      </c>
      <c r="Q1736" t="str">
        <f t="shared" si="183"/>
        <v>music</v>
      </c>
      <c r="R1736" s="6" t="str">
        <f t="shared" si="180"/>
        <v>faith</v>
      </c>
      <c r="S1736" s="13">
        <f t="shared" si="184"/>
        <v>42102.036527777775</v>
      </c>
      <c r="T1736" s="13">
        <f t="shared" si="18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7">
        <f t="shared" si="181"/>
        <v>0.11</v>
      </c>
      <c r="P1737" s="5">
        <f t="shared" si="182"/>
        <v>55</v>
      </c>
      <c r="Q1737" t="str">
        <f t="shared" si="183"/>
        <v>music</v>
      </c>
      <c r="R1737" s="6" t="str">
        <f t="shared" si="180"/>
        <v>faith</v>
      </c>
      <c r="S1737" s="13">
        <f t="shared" si="184"/>
        <v>42559.814178240747</v>
      </c>
      <c r="T1737" s="13">
        <f t="shared" si="18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7">
        <f t="shared" si="181"/>
        <v>7.3333333333333332E-3</v>
      </c>
      <c r="P1738" s="5">
        <f t="shared" si="182"/>
        <v>22</v>
      </c>
      <c r="Q1738" t="str">
        <f t="shared" si="183"/>
        <v>music</v>
      </c>
      <c r="R1738" s="6" t="str">
        <f t="shared" si="180"/>
        <v>faith</v>
      </c>
      <c r="S1738" s="13">
        <f t="shared" si="184"/>
        <v>42286.861493055556</v>
      </c>
      <c r="T1738" s="13">
        <f t="shared" si="18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7">
        <f t="shared" si="181"/>
        <v>0.21249999999999999</v>
      </c>
      <c r="P1739" s="5">
        <f t="shared" si="182"/>
        <v>56.666666666666664</v>
      </c>
      <c r="Q1739" t="str">
        <f t="shared" si="183"/>
        <v>music</v>
      </c>
      <c r="R1739" s="6" t="str">
        <f t="shared" si="180"/>
        <v>faith</v>
      </c>
      <c r="S1739" s="13">
        <f t="shared" si="184"/>
        <v>42175.948981481488</v>
      </c>
      <c r="T1739" s="13">
        <f t="shared" si="18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7">
        <f t="shared" si="181"/>
        <v>4.0000000000000001E-3</v>
      </c>
      <c r="P1740" s="5">
        <f t="shared" si="182"/>
        <v>20</v>
      </c>
      <c r="Q1740" t="str">
        <f t="shared" si="183"/>
        <v>music</v>
      </c>
      <c r="R1740" s="6" t="str">
        <f t="shared" si="180"/>
        <v>faith</v>
      </c>
      <c r="S1740" s="13">
        <f t="shared" si="184"/>
        <v>41884.874328703707</v>
      </c>
      <c r="T1740" s="13">
        <f t="shared" si="18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7">
        <f t="shared" si="181"/>
        <v>1E-3</v>
      </c>
      <c r="P1741" s="5">
        <f t="shared" si="182"/>
        <v>1</v>
      </c>
      <c r="Q1741" t="str">
        <f t="shared" si="183"/>
        <v>music</v>
      </c>
      <c r="R1741" s="6" t="str">
        <f t="shared" si="180"/>
        <v>faith</v>
      </c>
      <c r="S1741" s="13">
        <f t="shared" si="184"/>
        <v>42435.874212962968</v>
      </c>
      <c r="T1741" s="13">
        <f t="shared" si="18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7">
        <f t="shared" si="181"/>
        <v>0</v>
      </c>
      <c r="P1742" s="5" t="e">
        <f t="shared" si="182"/>
        <v>#DIV/0!</v>
      </c>
      <c r="Q1742" t="str">
        <f t="shared" si="183"/>
        <v>music</v>
      </c>
      <c r="R1742" s="6" t="str">
        <f t="shared" si="180"/>
        <v>faith</v>
      </c>
      <c r="S1742" s="13">
        <f t="shared" si="184"/>
        <v>42171.817384259266</v>
      </c>
      <c r="T1742" s="13">
        <f t="shared" si="18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7">
        <f t="shared" si="181"/>
        <v>1.1083333333333334</v>
      </c>
      <c r="P1743" s="5">
        <f t="shared" si="182"/>
        <v>25.576923076923077</v>
      </c>
      <c r="Q1743" t="str">
        <f t="shared" si="183"/>
        <v>photography</v>
      </c>
      <c r="R1743" s="6" t="str">
        <f>RIGHT(N1743,10)</f>
        <v>photobooks</v>
      </c>
      <c r="S1743" s="13">
        <f t="shared" si="184"/>
        <v>42120.628136574072</v>
      </c>
      <c r="T1743" s="13">
        <f t="shared" si="18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7">
        <f t="shared" si="181"/>
        <v>1.0874999999999999</v>
      </c>
      <c r="P1744" s="5">
        <f t="shared" si="182"/>
        <v>63.970588235294116</v>
      </c>
      <c r="Q1744" t="str">
        <f t="shared" si="183"/>
        <v>photography</v>
      </c>
      <c r="R1744" s="6" t="str">
        <f t="shared" ref="R1744:R1807" si="186">RIGHT(N1744,10)</f>
        <v>photobooks</v>
      </c>
      <c r="S1744" s="13">
        <f t="shared" si="184"/>
        <v>42710.876967592587</v>
      </c>
      <c r="T1744" s="13">
        <f t="shared" si="18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7">
        <f t="shared" si="181"/>
        <v>1.0041666666666667</v>
      </c>
      <c r="P1745" s="5">
        <f t="shared" si="182"/>
        <v>89.925373134328353</v>
      </c>
      <c r="Q1745" t="str">
        <f t="shared" si="183"/>
        <v>photography</v>
      </c>
      <c r="R1745" s="6" t="str">
        <f t="shared" si="186"/>
        <v>photobooks</v>
      </c>
      <c r="S1745" s="13">
        <f t="shared" si="184"/>
        <v>42586.925636574073</v>
      </c>
      <c r="T1745" s="13">
        <f t="shared" si="18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7">
        <f t="shared" si="181"/>
        <v>1.1845454545454546</v>
      </c>
      <c r="P1746" s="5">
        <f t="shared" si="182"/>
        <v>93.071428571428569</v>
      </c>
      <c r="Q1746" t="str">
        <f t="shared" si="183"/>
        <v>photography</v>
      </c>
      <c r="R1746" s="6" t="str">
        <f t="shared" si="186"/>
        <v>photobooks</v>
      </c>
      <c r="S1746" s="13">
        <f t="shared" si="184"/>
        <v>42026.605057870373</v>
      </c>
      <c r="T1746" s="13">
        <f t="shared" si="18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7">
        <f t="shared" si="181"/>
        <v>1.1401428571428571</v>
      </c>
      <c r="P1747" s="5">
        <f t="shared" si="182"/>
        <v>89.674157303370791</v>
      </c>
      <c r="Q1747" t="str">
        <f t="shared" si="183"/>
        <v>photography</v>
      </c>
      <c r="R1747" s="6" t="str">
        <f t="shared" si="186"/>
        <v>photobooks</v>
      </c>
      <c r="S1747" s="13">
        <f t="shared" si="184"/>
        <v>42690.259699074071</v>
      </c>
      <c r="T1747" s="13">
        <f t="shared" si="18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7">
        <f t="shared" si="181"/>
        <v>1.4810000000000001</v>
      </c>
      <c r="P1748" s="5">
        <f t="shared" si="182"/>
        <v>207.61682242990653</v>
      </c>
      <c r="Q1748" t="str">
        <f t="shared" si="183"/>
        <v>photography</v>
      </c>
      <c r="R1748" s="6" t="str">
        <f t="shared" si="186"/>
        <v>photobooks</v>
      </c>
      <c r="S1748" s="13">
        <f t="shared" si="184"/>
        <v>42668.176701388889</v>
      </c>
      <c r="T1748" s="13">
        <f t="shared" si="18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7">
        <f t="shared" si="181"/>
        <v>1.0495555555555556</v>
      </c>
      <c r="P1749" s="5">
        <f t="shared" si="182"/>
        <v>59.408805031446541</v>
      </c>
      <c r="Q1749" t="str">
        <f t="shared" si="183"/>
        <v>photography</v>
      </c>
      <c r="R1749" s="6" t="str">
        <f t="shared" si="186"/>
        <v>photobooks</v>
      </c>
      <c r="S1749" s="13">
        <f t="shared" si="184"/>
        <v>42292.435532407413</v>
      </c>
      <c r="T1749" s="13">
        <f t="shared" si="18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7">
        <f t="shared" si="181"/>
        <v>1.29948</v>
      </c>
      <c r="P1750" s="5">
        <f t="shared" si="182"/>
        <v>358.97237569060775</v>
      </c>
      <c r="Q1750" t="str">
        <f t="shared" si="183"/>
        <v>photography</v>
      </c>
      <c r="R1750" s="6" t="str">
        <f t="shared" si="186"/>
        <v>photobooks</v>
      </c>
      <c r="S1750" s="13">
        <f t="shared" si="184"/>
        <v>42219.950729166667</v>
      </c>
      <c r="T1750" s="13">
        <f t="shared" si="18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7">
        <f t="shared" si="181"/>
        <v>1.2348756218905472</v>
      </c>
      <c r="P1751" s="5">
        <f t="shared" si="182"/>
        <v>94.736641221374043</v>
      </c>
      <c r="Q1751" t="str">
        <f t="shared" si="183"/>
        <v>photography</v>
      </c>
      <c r="R1751" s="6" t="str">
        <f t="shared" si="186"/>
        <v>photobooks</v>
      </c>
      <c r="S1751" s="13">
        <f t="shared" si="184"/>
        <v>42758.975937499999</v>
      </c>
      <c r="T1751" s="13">
        <f t="shared" si="18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7">
        <f t="shared" si="181"/>
        <v>2.0162</v>
      </c>
      <c r="P1752" s="5">
        <f t="shared" si="182"/>
        <v>80.647999999999996</v>
      </c>
      <c r="Q1752" t="str">
        <f t="shared" si="183"/>
        <v>photography</v>
      </c>
      <c r="R1752" s="6" t="str">
        <f t="shared" si="186"/>
        <v>photobooks</v>
      </c>
      <c r="S1752" s="13">
        <f t="shared" si="184"/>
        <v>42454.836851851855</v>
      </c>
      <c r="T1752" s="13">
        <f t="shared" si="18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7">
        <f t="shared" si="181"/>
        <v>1.0289999999999999</v>
      </c>
      <c r="P1753" s="5">
        <f t="shared" si="182"/>
        <v>168.68852459016392</v>
      </c>
      <c r="Q1753" t="str">
        <f t="shared" si="183"/>
        <v>photography</v>
      </c>
      <c r="R1753" s="6" t="str">
        <f t="shared" si="186"/>
        <v>photobooks</v>
      </c>
      <c r="S1753" s="13">
        <f t="shared" si="184"/>
        <v>42052.7815162037</v>
      </c>
      <c r="T1753" s="13">
        <f t="shared" si="18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7">
        <f t="shared" si="181"/>
        <v>2.6016666666666666</v>
      </c>
      <c r="P1754" s="5">
        <f t="shared" si="182"/>
        <v>34.68888888888889</v>
      </c>
      <c r="Q1754" t="str">
        <f t="shared" si="183"/>
        <v>photography</v>
      </c>
      <c r="R1754" s="6" t="str">
        <f t="shared" si="186"/>
        <v>photobooks</v>
      </c>
      <c r="S1754" s="13">
        <f t="shared" si="184"/>
        <v>42627.253263888888</v>
      </c>
      <c r="T1754" s="13">
        <f t="shared" si="18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7">
        <f t="shared" si="181"/>
        <v>1.08</v>
      </c>
      <c r="P1755" s="5">
        <f t="shared" si="182"/>
        <v>462.85714285714283</v>
      </c>
      <c r="Q1755" t="str">
        <f t="shared" si="183"/>
        <v>photography</v>
      </c>
      <c r="R1755" s="6" t="str">
        <f t="shared" si="186"/>
        <v>photobooks</v>
      </c>
      <c r="S1755" s="13">
        <f t="shared" si="184"/>
        <v>42420.74962962963</v>
      </c>
      <c r="T1755" s="13">
        <f t="shared" si="18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7">
        <f t="shared" si="181"/>
        <v>1.1052941176470588</v>
      </c>
      <c r="P1756" s="5">
        <f t="shared" si="182"/>
        <v>104.38888888888889</v>
      </c>
      <c r="Q1756" t="str">
        <f t="shared" si="183"/>
        <v>photography</v>
      </c>
      <c r="R1756" s="6" t="str">
        <f t="shared" si="186"/>
        <v>photobooks</v>
      </c>
      <c r="S1756" s="13">
        <f t="shared" si="184"/>
        <v>42067.876770833333</v>
      </c>
      <c r="T1756" s="13">
        <f t="shared" si="18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7">
        <f t="shared" si="181"/>
        <v>1.2</v>
      </c>
      <c r="P1757" s="5">
        <f t="shared" si="182"/>
        <v>7.5</v>
      </c>
      <c r="Q1757" t="str">
        <f t="shared" si="183"/>
        <v>photography</v>
      </c>
      <c r="R1757" s="6" t="str">
        <f t="shared" si="186"/>
        <v>photobooks</v>
      </c>
      <c r="S1757" s="13">
        <f t="shared" si="184"/>
        <v>42252.788900462961</v>
      </c>
      <c r="T1757" s="13">
        <f t="shared" si="18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7">
        <f t="shared" si="181"/>
        <v>1.0282909090909091</v>
      </c>
      <c r="P1758" s="5">
        <f t="shared" si="182"/>
        <v>47.13</v>
      </c>
      <c r="Q1758" t="str">
        <f t="shared" si="183"/>
        <v>photography</v>
      </c>
      <c r="R1758" s="6" t="str">
        <f t="shared" si="186"/>
        <v>photobooks</v>
      </c>
      <c r="S1758" s="13">
        <f t="shared" si="184"/>
        <v>42571.167465277773</v>
      </c>
      <c r="T1758" s="13">
        <f t="shared" si="18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7">
        <f t="shared" si="181"/>
        <v>1.1599999999999999</v>
      </c>
      <c r="P1759" s="5">
        <f t="shared" si="182"/>
        <v>414.28571428571428</v>
      </c>
      <c r="Q1759" t="str">
        <f t="shared" si="183"/>
        <v>photography</v>
      </c>
      <c r="R1759" s="6" t="str">
        <f t="shared" si="186"/>
        <v>photobooks</v>
      </c>
      <c r="S1759" s="13">
        <f t="shared" si="184"/>
        <v>42733.827349537038</v>
      </c>
      <c r="T1759" s="13">
        <f t="shared" si="18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7">
        <f t="shared" si="181"/>
        <v>1.147</v>
      </c>
      <c r="P1760" s="5">
        <f t="shared" si="182"/>
        <v>42.481481481481481</v>
      </c>
      <c r="Q1760" t="str">
        <f t="shared" si="183"/>
        <v>photography</v>
      </c>
      <c r="R1760" s="6" t="str">
        <f t="shared" si="186"/>
        <v>photobooks</v>
      </c>
      <c r="S1760" s="13">
        <f t="shared" si="184"/>
        <v>42505.955925925926</v>
      </c>
      <c r="T1760" s="13">
        <f t="shared" si="18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7">
        <f t="shared" si="181"/>
        <v>1.0660000000000001</v>
      </c>
      <c r="P1761" s="5">
        <f t="shared" si="182"/>
        <v>108.77551020408163</v>
      </c>
      <c r="Q1761" t="str">
        <f t="shared" si="183"/>
        <v>photography</v>
      </c>
      <c r="R1761" s="6" t="str">
        <f t="shared" si="186"/>
        <v>photobooks</v>
      </c>
      <c r="S1761" s="13">
        <f t="shared" si="184"/>
        <v>42068.829039351855</v>
      </c>
      <c r="T1761" s="13">
        <f t="shared" si="18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7">
        <f t="shared" si="181"/>
        <v>1.6544000000000001</v>
      </c>
      <c r="P1762" s="5">
        <f t="shared" si="182"/>
        <v>81.098039215686271</v>
      </c>
      <c r="Q1762" t="str">
        <f t="shared" si="183"/>
        <v>photography</v>
      </c>
      <c r="R1762" s="6" t="str">
        <f t="shared" si="186"/>
        <v>photobooks</v>
      </c>
      <c r="S1762" s="13">
        <f t="shared" si="184"/>
        <v>42405.67260416667</v>
      </c>
      <c r="T1762" s="13">
        <f t="shared" si="18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7">
        <f t="shared" si="181"/>
        <v>1.55</v>
      </c>
      <c r="P1763" s="5">
        <f t="shared" si="182"/>
        <v>51.666666666666664</v>
      </c>
      <c r="Q1763" t="str">
        <f t="shared" si="183"/>
        <v>photography</v>
      </c>
      <c r="R1763" s="6" t="str">
        <f t="shared" si="186"/>
        <v>photobooks</v>
      </c>
      <c r="S1763" s="13">
        <f t="shared" si="184"/>
        <v>42209.567824074074</v>
      </c>
      <c r="T1763" s="13">
        <f t="shared" si="18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7">
        <f t="shared" si="181"/>
        <v>8.85</v>
      </c>
      <c r="P1764" s="5">
        <f t="shared" si="182"/>
        <v>35.4</v>
      </c>
      <c r="Q1764" t="str">
        <f t="shared" si="183"/>
        <v>photography</v>
      </c>
      <c r="R1764" s="6" t="str">
        <f t="shared" si="186"/>
        <v>photobooks</v>
      </c>
      <c r="S1764" s="13">
        <f t="shared" si="184"/>
        <v>42410.982002314813</v>
      </c>
      <c r="T1764" s="13">
        <f t="shared" si="18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7">
        <f t="shared" si="181"/>
        <v>1.0190833333333333</v>
      </c>
      <c r="P1765" s="5">
        <f t="shared" si="182"/>
        <v>103.63559322033899</v>
      </c>
      <c r="Q1765" t="str">
        <f t="shared" si="183"/>
        <v>photography</v>
      </c>
      <c r="R1765" s="6" t="str">
        <f t="shared" si="186"/>
        <v>photobooks</v>
      </c>
      <c r="S1765" s="13">
        <f t="shared" si="184"/>
        <v>42636.868518518517</v>
      </c>
      <c r="T1765" s="13">
        <f t="shared" si="18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7">
        <f t="shared" si="181"/>
        <v>0.19600000000000001</v>
      </c>
      <c r="P1766" s="5">
        <f t="shared" si="182"/>
        <v>55.282051282051285</v>
      </c>
      <c r="Q1766" t="str">
        <f t="shared" si="183"/>
        <v>photography</v>
      </c>
      <c r="R1766" s="6" t="str">
        <f t="shared" si="186"/>
        <v>photobooks</v>
      </c>
      <c r="S1766" s="13">
        <f t="shared" si="184"/>
        <v>41825.485868055555</v>
      </c>
      <c r="T1766" s="13">
        <f t="shared" si="18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7">
        <f t="shared" si="181"/>
        <v>0.59467839999999994</v>
      </c>
      <c r="P1767" s="5">
        <f t="shared" si="182"/>
        <v>72.16970873786407</v>
      </c>
      <c r="Q1767" t="str">
        <f t="shared" si="183"/>
        <v>photography</v>
      </c>
      <c r="R1767" s="6" t="str">
        <f t="shared" si="186"/>
        <v>photobooks</v>
      </c>
      <c r="S1767" s="13">
        <f t="shared" si="184"/>
        <v>41834.980462962965</v>
      </c>
      <c r="T1767" s="13">
        <f t="shared" si="18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7">
        <f t="shared" si="181"/>
        <v>0</v>
      </c>
      <c r="P1768" s="5" t="e">
        <f t="shared" si="182"/>
        <v>#DIV/0!</v>
      </c>
      <c r="Q1768" t="str">
        <f t="shared" si="183"/>
        <v>photography</v>
      </c>
      <c r="R1768" s="6" t="str">
        <f t="shared" si="186"/>
        <v>photobooks</v>
      </c>
      <c r="S1768" s="13">
        <f t="shared" si="184"/>
        <v>41855.859814814816</v>
      </c>
      <c r="T1768" s="13">
        <f t="shared" si="18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7">
        <f t="shared" si="181"/>
        <v>0.4572</v>
      </c>
      <c r="P1769" s="5">
        <f t="shared" si="182"/>
        <v>58.615384615384613</v>
      </c>
      <c r="Q1769" t="str">
        <f t="shared" si="183"/>
        <v>photography</v>
      </c>
      <c r="R1769" s="6" t="str">
        <f t="shared" si="186"/>
        <v>photobooks</v>
      </c>
      <c r="S1769" s="13">
        <f t="shared" si="184"/>
        <v>41824.658379629633</v>
      </c>
      <c r="T1769" s="13">
        <f t="shared" si="18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7">
        <f t="shared" si="181"/>
        <v>3.7400000000000003E-2</v>
      </c>
      <c r="P1770" s="5">
        <f t="shared" si="182"/>
        <v>12.466666666666667</v>
      </c>
      <c r="Q1770" t="str">
        <f t="shared" si="183"/>
        <v>photography</v>
      </c>
      <c r="R1770" s="6" t="str">
        <f t="shared" si="186"/>
        <v>photobooks</v>
      </c>
      <c r="S1770" s="13">
        <f t="shared" si="184"/>
        <v>41849.560694444444</v>
      </c>
      <c r="T1770" s="13">
        <f t="shared" si="18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7">
        <f t="shared" si="181"/>
        <v>2.7025E-2</v>
      </c>
      <c r="P1771" s="5">
        <f t="shared" si="182"/>
        <v>49.136363636363633</v>
      </c>
      <c r="Q1771" t="str">
        <f t="shared" si="183"/>
        <v>photography</v>
      </c>
      <c r="R1771" s="6" t="str">
        <f t="shared" si="186"/>
        <v>photobooks</v>
      </c>
      <c r="S1771" s="13">
        <f t="shared" si="184"/>
        <v>41987.818969907406</v>
      </c>
      <c r="T1771" s="13">
        <f t="shared" si="18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7">
        <f t="shared" si="181"/>
        <v>0.56514285714285717</v>
      </c>
      <c r="P1772" s="5">
        <f t="shared" si="182"/>
        <v>150.5</v>
      </c>
      <c r="Q1772" t="str">
        <f t="shared" si="183"/>
        <v>photography</v>
      </c>
      <c r="R1772" s="6" t="str">
        <f t="shared" si="186"/>
        <v>photobooks</v>
      </c>
      <c r="S1772" s="13">
        <f t="shared" si="184"/>
        <v>41891.780023148152</v>
      </c>
      <c r="T1772" s="13">
        <f t="shared" si="18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7">
        <f t="shared" si="181"/>
        <v>0.21309523809523809</v>
      </c>
      <c r="P1773" s="5">
        <f t="shared" si="182"/>
        <v>35.799999999999997</v>
      </c>
      <c r="Q1773" t="str">
        <f t="shared" si="183"/>
        <v>photography</v>
      </c>
      <c r="R1773" s="6" t="str">
        <f t="shared" si="186"/>
        <v>photobooks</v>
      </c>
      <c r="S1773" s="13">
        <f t="shared" si="184"/>
        <v>41905.979629629634</v>
      </c>
      <c r="T1773" s="13">
        <f t="shared" si="18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7">
        <f t="shared" si="181"/>
        <v>0.156</v>
      </c>
      <c r="P1774" s="5">
        <f t="shared" si="182"/>
        <v>45.157894736842103</v>
      </c>
      <c r="Q1774" t="str">
        <f t="shared" si="183"/>
        <v>photography</v>
      </c>
      <c r="R1774" s="6" t="str">
        <f t="shared" si="186"/>
        <v>photobooks</v>
      </c>
      <c r="S1774" s="13">
        <f t="shared" si="184"/>
        <v>41766.718009259261</v>
      </c>
      <c r="T1774" s="13">
        <f t="shared" si="18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7">
        <f t="shared" si="181"/>
        <v>6.2566666666666673E-2</v>
      </c>
      <c r="P1775" s="5">
        <f t="shared" si="182"/>
        <v>98.78947368421052</v>
      </c>
      <c r="Q1775" t="str">
        <f t="shared" si="183"/>
        <v>photography</v>
      </c>
      <c r="R1775" s="6" t="str">
        <f t="shared" si="186"/>
        <v>photobooks</v>
      </c>
      <c r="S1775" s="13">
        <f t="shared" si="184"/>
        <v>41978.760393518518</v>
      </c>
      <c r="T1775" s="13">
        <f t="shared" si="18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7">
        <f t="shared" si="181"/>
        <v>0.4592</v>
      </c>
      <c r="P1776" s="5">
        <f t="shared" si="182"/>
        <v>88.307692307692307</v>
      </c>
      <c r="Q1776" t="str">
        <f t="shared" si="183"/>
        <v>photography</v>
      </c>
      <c r="R1776" s="6" t="str">
        <f t="shared" si="186"/>
        <v>photobooks</v>
      </c>
      <c r="S1776" s="13">
        <f t="shared" si="184"/>
        <v>41930.218657407408</v>
      </c>
      <c r="T1776" s="13">
        <f t="shared" si="18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7">
        <f t="shared" si="181"/>
        <v>0.65101538461538466</v>
      </c>
      <c r="P1777" s="5">
        <f t="shared" si="182"/>
        <v>170.62903225806451</v>
      </c>
      <c r="Q1777" t="str">
        <f t="shared" si="183"/>
        <v>photography</v>
      </c>
      <c r="R1777" s="6" t="str">
        <f t="shared" si="186"/>
        <v>photobooks</v>
      </c>
      <c r="S1777" s="13">
        <f t="shared" si="184"/>
        <v>41891.976388888892</v>
      </c>
      <c r="T1777" s="13">
        <f t="shared" si="18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7">
        <f t="shared" si="181"/>
        <v>6.7000000000000004E-2</v>
      </c>
      <c r="P1778" s="5">
        <f t="shared" si="182"/>
        <v>83.75</v>
      </c>
      <c r="Q1778" t="str">
        <f t="shared" si="183"/>
        <v>photography</v>
      </c>
      <c r="R1778" s="6" t="str">
        <f t="shared" si="186"/>
        <v>photobooks</v>
      </c>
      <c r="S1778" s="13">
        <f t="shared" si="184"/>
        <v>41905.95684027778</v>
      </c>
      <c r="T1778" s="13">
        <f t="shared" si="18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7">
        <f t="shared" si="181"/>
        <v>0.135625</v>
      </c>
      <c r="P1779" s="5">
        <f t="shared" si="182"/>
        <v>65.099999999999994</v>
      </c>
      <c r="Q1779" t="str">
        <f t="shared" si="183"/>
        <v>photography</v>
      </c>
      <c r="R1779" s="6" t="str">
        <f t="shared" si="186"/>
        <v>photobooks</v>
      </c>
      <c r="S1779" s="13">
        <f t="shared" si="184"/>
        <v>42025.357094907406</v>
      </c>
      <c r="T1779" s="13">
        <f t="shared" si="18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7">
        <f t="shared" si="181"/>
        <v>1.9900000000000001E-2</v>
      </c>
      <c r="P1780" s="5">
        <f t="shared" si="182"/>
        <v>66.333333333333329</v>
      </c>
      <c r="Q1780" t="str">
        <f t="shared" si="183"/>
        <v>photography</v>
      </c>
      <c r="R1780" s="6" t="str">
        <f t="shared" si="186"/>
        <v>photobooks</v>
      </c>
      <c r="S1780" s="13">
        <f t="shared" si="184"/>
        <v>42045.86336805555</v>
      </c>
      <c r="T1780" s="13">
        <f t="shared" si="18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7">
        <f t="shared" si="181"/>
        <v>0.36236363636363639</v>
      </c>
      <c r="P1781" s="5">
        <f t="shared" si="182"/>
        <v>104.89473684210526</v>
      </c>
      <c r="Q1781" t="str">
        <f t="shared" si="183"/>
        <v>photography</v>
      </c>
      <c r="R1781" s="6" t="str">
        <f t="shared" si="186"/>
        <v>photobooks</v>
      </c>
      <c r="S1781" s="13">
        <f t="shared" si="184"/>
        <v>42585.691898148143</v>
      </c>
      <c r="T1781" s="13">
        <f t="shared" si="18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7">
        <f t="shared" si="181"/>
        <v>0.39743333333333336</v>
      </c>
      <c r="P1782" s="5">
        <f t="shared" si="182"/>
        <v>78.440789473684205</v>
      </c>
      <c r="Q1782" t="str">
        <f t="shared" si="183"/>
        <v>photography</v>
      </c>
      <c r="R1782" s="6" t="str">
        <f t="shared" si="186"/>
        <v>photobooks</v>
      </c>
      <c r="S1782" s="13">
        <f t="shared" si="184"/>
        <v>42493.600810185191</v>
      </c>
      <c r="T1782" s="13">
        <f t="shared" si="18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7">
        <f t="shared" si="181"/>
        <v>0.25763636363636366</v>
      </c>
      <c r="P1783" s="5">
        <f t="shared" si="182"/>
        <v>59.041666666666664</v>
      </c>
      <c r="Q1783" t="str">
        <f t="shared" si="183"/>
        <v>photography</v>
      </c>
      <c r="R1783" s="6" t="str">
        <f t="shared" si="186"/>
        <v>photobooks</v>
      </c>
      <c r="S1783" s="13">
        <f t="shared" si="184"/>
        <v>42597.617418981477</v>
      </c>
      <c r="T1783" s="13">
        <f t="shared" si="18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7">
        <f t="shared" si="181"/>
        <v>0.15491428571428573</v>
      </c>
      <c r="P1784" s="5">
        <f t="shared" si="182"/>
        <v>71.34210526315789</v>
      </c>
      <c r="Q1784" t="str">
        <f t="shared" si="183"/>
        <v>photography</v>
      </c>
      <c r="R1784" s="6" t="str">
        <f t="shared" si="186"/>
        <v>photobooks</v>
      </c>
      <c r="S1784" s="13">
        <f t="shared" si="184"/>
        <v>42388.575104166666</v>
      </c>
      <c r="T1784" s="13">
        <f t="shared" si="18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7">
        <f t="shared" si="181"/>
        <v>0.236925</v>
      </c>
      <c r="P1785" s="5">
        <f t="shared" si="182"/>
        <v>51.227027027027027</v>
      </c>
      <c r="Q1785" t="str">
        <f t="shared" si="183"/>
        <v>photography</v>
      </c>
      <c r="R1785" s="6" t="str">
        <f t="shared" si="186"/>
        <v>photobooks</v>
      </c>
      <c r="S1785" s="13">
        <f t="shared" si="184"/>
        <v>42115.949976851851</v>
      </c>
      <c r="T1785" s="13">
        <f t="shared" si="18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7">
        <f t="shared" si="181"/>
        <v>0.39760000000000001</v>
      </c>
      <c r="P1786" s="5">
        <f t="shared" si="182"/>
        <v>60.242424242424242</v>
      </c>
      <c r="Q1786" t="str">
        <f t="shared" si="183"/>
        <v>photography</v>
      </c>
      <c r="R1786" s="6" t="str">
        <f t="shared" si="186"/>
        <v>photobooks</v>
      </c>
      <c r="S1786" s="13">
        <f t="shared" si="184"/>
        <v>42003.655555555553</v>
      </c>
      <c r="T1786" s="13">
        <f t="shared" si="18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7">
        <f t="shared" si="181"/>
        <v>0.20220833333333332</v>
      </c>
      <c r="P1787" s="5">
        <f t="shared" si="182"/>
        <v>44.935185185185183</v>
      </c>
      <c r="Q1787" t="str">
        <f t="shared" si="183"/>
        <v>photography</v>
      </c>
      <c r="R1787" s="6" t="str">
        <f t="shared" si="186"/>
        <v>photobooks</v>
      </c>
      <c r="S1787" s="13">
        <f t="shared" si="184"/>
        <v>41897.134895833333</v>
      </c>
      <c r="T1787" s="13">
        <f t="shared" si="18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7">
        <f t="shared" si="181"/>
        <v>0.47631578947368419</v>
      </c>
      <c r="P1788" s="5">
        <f t="shared" si="182"/>
        <v>31.206896551724139</v>
      </c>
      <c r="Q1788" t="str">
        <f t="shared" si="183"/>
        <v>photography</v>
      </c>
      <c r="R1788" s="6" t="str">
        <f t="shared" si="186"/>
        <v>photobooks</v>
      </c>
      <c r="S1788" s="13">
        <f t="shared" si="184"/>
        <v>41958.550659722227</v>
      </c>
      <c r="T1788" s="13">
        <f t="shared" si="18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7">
        <f t="shared" si="181"/>
        <v>0.15329999999999999</v>
      </c>
      <c r="P1789" s="5">
        <f t="shared" si="182"/>
        <v>63.875</v>
      </c>
      <c r="Q1789" t="str">
        <f t="shared" si="183"/>
        <v>photography</v>
      </c>
      <c r="R1789" s="6" t="str">
        <f t="shared" si="186"/>
        <v>photobooks</v>
      </c>
      <c r="S1789" s="13">
        <f t="shared" si="184"/>
        <v>42068.65552083333</v>
      </c>
      <c r="T1789" s="13">
        <f t="shared" si="18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7">
        <f t="shared" si="181"/>
        <v>1.3818181818181818E-2</v>
      </c>
      <c r="P1790" s="5">
        <f t="shared" si="182"/>
        <v>19</v>
      </c>
      <c r="Q1790" t="str">
        <f t="shared" si="183"/>
        <v>photography</v>
      </c>
      <c r="R1790" s="6" t="str">
        <f t="shared" si="186"/>
        <v>photobooks</v>
      </c>
      <c r="S1790" s="13">
        <f t="shared" si="184"/>
        <v>41913.94840277778</v>
      </c>
      <c r="T1790" s="13">
        <f t="shared" si="18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7">
        <f t="shared" si="181"/>
        <v>5.0000000000000001E-3</v>
      </c>
      <c r="P1791" s="5">
        <f t="shared" si="182"/>
        <v>10</v>
      </c>
      <c r="Q1791" t="str">
        <f t="shared" si="183"/>
        <v>photography</v>
      </c>
      <c r="R1791" s="6" t="str">
        <f t="shared" si="186"/>
        <v>photobooks</v>
      </c>
      <c r="S1791" s="13">
        <f t="shared" si="184"/>
        <v>41956.250034722223</v>
      </c>
      <c r="T1791" s="13">
        <f t="shared" si="18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7">
        <f t="shared" si="181"/>
        <v>4.9575757575757579E-2</v>
      </c>
      <c r="P1792" s="5">
        <f t="shared" si="182"/>
        <v>109.06666666666666</v>
      </c>
      <c r="Q1792" t="str">
        <f t="shared" si="183"/>
        <v>photography</v>
      </c>
      <c r="R1792" s="6" t="str">
        <f t="shared" si="186"/>
        <v>photobooks</v>
      </c>
      <c r="S1792" s="13">
        <f t="shared" si="184"/>
        <v>42010.674513888895</v>
      </c>
      <c r="T1792" s="13">
        <f t="shared" si="18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7">
        <f t="shared" si="181"/>
        <v>3.5666666666666666E-2</v>
      </c>
      <c r="P1793" s="5">
        <f t="shared" si="182"/>
        <v>26.75</v>
      </c>
      <c r="Q1793" t="str">
        <f t="shared" si="183"/>
        <v>photography</v>
      </c>
      <c r="R1793" s="6" t="str">
        <f t="shared" si="186"/>
        <v>photobooks</v>
      </c>
      <c r="S1793" s="13">
        <f t="shared" si="184"/>
        <v>41973.740335648152</v>
      </c>
      <c r="T1793" s="13">
        <f t="shared" si="18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7">
        <f t="shared" si="181"/>
        <v>0.61124000000000001</v>
      </c>
      <c r="P1794" s="5">
        <f t="shared" si="182"/>
        <v>109.93525179856115</v>
      </c>
      <c r="Q1794" t="str">
        <f t="shared" si="183"/>
        <v>photography</v>
      </c>
      <c r="R1794" s="6" t="str">
        <f t="shared" si="186"/>
        <v>photobooks</v>
      </c>
      <c r="S1794" s="13">
        <f t="shared" si="184"/>
        <v>42189.031041666662</v>
      </c>
      <c r="T1794" s="13">
        <f t="shared" si="18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7">
        <f t="shared" ref="O1795:O1858" si="187">E1795/D1795</f>
        <v>1.3333333333333334E-2</v>
      </c>
      <c r="P1795" s="5">
        <f t="shared" ref="P1795:P1858" si="188">AVERAGE(E1795/L1795)</f>
        <v>20</v>
      </c>
      <c r="Q1795" t="str">
        <f t="shared" ref="Q1795:Q1858" si="189">LEFT(N1795, SEARCH("/",N1795,1)-1)</f>
        <v>photography</v>
      </c>
      <c r="R1795" s="6" t="str">
        <f t="shared" si="186"/>
        <v>photobooks</v>
      </c>
      <c r="S1795" s="13">
        <f t="shared" ref="S1795:S1858" si="190">(((J1795/60)/60)/24)+DATE(1970,1,1)</f>
        <v>41940.89166666667</v>
      </c>
      <c r="T1795" s="13">
        <f t="shared" ref="T1795:T1858" si="191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7">
        <f t="shared" si="187"/>
        <v>0.11077777777777778</v>
      </c>
      <c r="P1796" s="5">
        <f t="shared" si="188"/>
        <v>55.388888888888886</v>
      </c>
      <c r="Q1796" t="str">
        <f t="shared" si="189"/>
        <v>photography</v>
      </c>
      <c r="R1796" s="6" t="str">
        <f t="shared" si="186"/>
        <v>photobooks</v>
      </c>
      <c r="S1796" s="13">
        <f t="shared" si="190"/>
        <v>42011.551180555558</v>
      </c>
      <c r="T1796" s="13">
        <f t="shared" si="19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7">
        <f t="shared" si="187"/>
        <v>0.38735714285714284</v>
      </c>
      <c r="P1797" s="5">
        <f t="shared" si="188"/>
        <v>133.90123456790124</v>
      </c>
      <c r="Q1797" t="str">
        <f t="shared" si="189"/>
        <v>photography</v>
      </c>
      <c r="R1797" s="6" t="str">
        <f t="shared" si="186"/>
        <v>photobooks</v>
      </c>
      <c r="S1797" s="13">
        <f t="shared" si="190"/>
        <v>42628.288668981477</v>
      </c>
      <c r="T1797" s="13">
        <f t="shared" si="19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7">
        <f t="shared" si="187"/>
        <v>0.22052631578947368</v>
      </c>
      <c r="P1798" s="5">
        <f t="shared" si="188"/>
        <v>48.720930232558139</v>
      </c>
      <c r="Q1798" t="str">
        <f t="shared" si="189"/>
        <v>photography</v>
      </c>
      <c r="R1798" s="6" t="str">
        <f t="shared" si="186"/>
        <v>photobooks</v>
      </c>
      <c r="S1798" s="13">
        <f t="shared" si="190"/>
        <v>42515.439421296294</v>
      </c>
      <c r="T1798" s="13">
        <f t="shared" si="191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7">
        <f t="shared" si="187"/>
        <v>0.67549999999999999</v>
      </c>
      <c r="P1799" s="5">
        <f t="shared" si="188"/>
        <v>48.25</v>
      </c>
      <c r="Q1799" t="str">
        <f t="shared" si="189"/>
        <v>photography</v>
      </c>
      <c r="R1799" s="6" t="str">
        <f t="shared" si="186"/>
        <v>photobooks</v>
      </c>
      <c r="S1799" s="13">
        <f t="shared" si="190"/>
        <v>42689.56931712963</v>
      </c>
      <c r="T1799" s="13">
        <f t="shared" si="191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7">
        <f t="shared" si="187"/>
        <v>0.136375</v>
      </c>
      <c r="P1800" s="5">
        <f t="shared" si="188"/>
        <v>58.972972972972975</v>
      </c>
      <c r="Q1800" t="str">
        <f t="shared" si="189"/>
        <v>photography</v>
      </c>
      <c r="R1800" s="6" t="str">
        <f t="shared" si="186"/>
        <v>photobooks</v>
      </c>
      <c r="S1800" s="13">
        <f t="shared" si="190"/>
        <v>42344.32677083333</v>
      </c>
      <c r="T1800" s="13">
        <f t="shared" si="191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7">
        <f t="shared" si="187"/>
        <v>1.7457500000000001E-2</v>
      </c>
      <c r="P1801" s="5">
        <f t="shared" si="188"/>
        <v>11.638333333333334</v>
      </c>
      <c r="Q1801" t="str">
        <f t="shared" si="189"/>
        <v>photography</v>
      </c>
      <c r="R1801" s="6" t="str">
        <f t="shared" si="186"/>
        <v>photobooks</v>
      </c>
      <c r="S1801" s="13">
        <f t="shared" si="190"/>
        <v>41934.842685185184</v>
      </c>
      <c r="T1801" s="13">
        <f t="shared" si="191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7">
        <f t="shared" si="187"/>
        <v>0.20449632511889321</v>
      </c>
      <c r="P1802" s="5">
        <f t="shared" si="188"/>
        <v>83.716814159292042</v>
      </c>
      <c r="Q1802" t="str">
        <f t="shared" si="189"/>
        <v>photography</v>
      </c>
      <c r="R1802" s="6" t="str">
        <f t="shared" si="186"/>
        <v>photobooks</v>
      </c>
      <c r="S1802" s="13">
        <f t="shared" si="190"/>
        <v>42623.606134259258</v>
      </c>
      <c r="T1802" s="13">
        <f t="shared" si="191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7">
        <f t="shared" si="187"/>
        <v>0.13852941176470587</v>
      </c>
      <c r="P1803" s="5">
        <f t="shared" si="188"/>
        <v>63.648648648648646</v>
      </c>
      <c r="Q1803" t="str">
        <f t="shared" si="189"/>
        <v>photography</v>
      </c>
      <c r="R1803" s="6" t="str">
        <f t="shared" si="186"/>
        <v>photobooks</v>
      </c>
      <c r="S1803" s="13">
        <f t="shared" si="190"/>
        <v>42321.660509259258</v>
      </c>
      <c r="T1803" s="13">
        <f t="shared" si="191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7">
        <f t="shared" si="187"/>
        <v>0.48485714285714288</v>
      </c>
      <c r="P1804" s="5">
        <f t="shared" si="188"/>
        <v>94.277777777777771</v>
      </c>
      <c r="Q1804" t="str">
        <f t="shared" si="189"/>
        <v>photography</v>
      </c>
      <c r="R1804" s="6" t="str">
        <f t="shared" si="186"/>
        <v>photobooks</v>
      </c>
      <c r="S1804" s="13">
        <f t="shared" si="190"/>
        <v>42159.47256944445</v>
      </c>
      <c r="T1804" s="13">
        <f t="shared" si="191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7">
        <f t="shared" si="187"/>
        <v>0.308</v>
      </c>
      <c r="P1805" s="5">
        <f t="shared" si="188"/>
        <v>71.86666666666666</v>
      </c>
      <c r="Q1805" t="str">
        <f t="shared" si="189"/>
        <v>photography</v>
      </c>
      <c r="R1805" s="6" t="str">
        <f t="shared" si="186"/>
        <v>photobooks</v>
      </c>
      <c r="S1805" s="13">
        <f t="shared" si="190"/>
        <v>42018.071550925932</v>
      </c>
      <c r="T1805" s="13">
        <f t="shared" si="191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7">
        <f t="shared" si="187"/>
        <v>0.35174193548387095</v>
      </c>
      <c r="P1806" s="5">
        <f t="shared" si="188"/>
        <v>104.84615384615384</v>
      </c>
      <c r="Q1806" t="str">
        <f t="shared" si="189"/>
        <v>photography</v>
      </c>
      <c r="R1806" s="6" t="str">
        <f t="shared" si="186"/>
        <v>photobooks</v>
      </c>
      <c r="S1806" s="13">
        <f t="shared" si="190"/>
        <v>42282.678287037037</v>
      </c>
      <c r="T1806" s="13">
        <f t="shared" si="191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7">
        <f t="shared" si="187"/>
        <v>0.36404444444444445</v>
      </c>
      <c r="P1807" s="5">
        <f t="shared" si="188"/>
        <v>67.139344262295083</v>
      </c>
      <c r="Q1807" t="str">
        <f t="shared" si="189"/>
        <v>photography</v>
      </c>
      <c r="R1807" s="6" t="str">
        <f t="shared" si="186"/>
        <v>photobooks</v>
      </c>
      <c r="S1807" s="13">
        <f t="shared" si="190"/>
        <v>42247.803912037038</v>
      </c>
      <c r="T1807" s="13">
        <f t="shared" si="191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7">
        <f t="shared" si="187"/>
        <v>2.955E-2</v>
      </c>
      <c r="P1808" s="5">
        <f t="shared" si="188"/>
        <v>73.875</v>
      </c>
      <c r="Q1808" t="str">
        <f t="shared" si="189"/>
        <v>photography</v>
      </c>
      <c r="R1808" s="6" t="str">
        <f t="shared" ref="R1808:R1822" si="192">RIGHT(N1808,10)</f>
        <v>photobooks</v>
      </c>
      <c r="S1808" s="13">
        <f t="shared" si="190"/>
        <v>41877.638298611113</v>
      </c>
      <c r="T1808" s="13">
        <f t="shared" si="191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7">
        <f t="shared" si="187"/>
        <v>0.1106</v>
      </c>
      <c r="P1809" s="5">
        <f t="shared" si="188"/>
        <v>69.125</v>
      </c>
      <c r="Q1809" t="str">
        <f t="shared" si="189"/>
        <v>photography</v>
      </c>
      <c r="R1809" s="6" t="str">
        <f t="shared" si="192"/>
        <v>photobooks</v>
      </c>
      <c r="S1809" s="13">
        <f t="shared" si="190"/>
        <v>41880.068437499998</v>
      </c>
      <c r="T1809" s="13">
        <f t="shared" si="191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7">
        <f t="shared" si="187"/>
        <v>0.41407142857142859</v>
      </c>
      <c r="P1810" s="5">
        <f t="shared" si="188"/>
        <v>120.77083333333333</v>
      </c>
      <c r="Q1810" t="str">
        <f t="shared" si="189"/>
        <v>photography</v>
      </c>
      <c r="R1810" s="6" t="str">
        <f t="shared" si="192"/>
        <v>photobooks</v>
      </c>
      <c r="S1810" s="13">
        <f t="shared" si="190"/>
        <v>42742.680902777778</v>
      </c>
      <c r="T1810" s="13">
        <f t="shared" si="191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7">
        <f t="shared" si="187"/>
        <v>0.10857142857142857</v>
      </c>
      <c r="P1811" s="5">
        <f t="shared" si="188"/>
        <v>42.222222222222221</v>
      </c>
      <c r="Q1811" t="str">
        <f t="shared" si="189"/>
        <v>photography</v>
      </c>
      <c r="R1811" s="6" t="str">
        <f t="shared" si="192"/>
        <v>photobooks</v>
      </c>
      <c r="S1811" s="13">
        <f t="shared" si="190"/>
        <v>42029.907858796301</v>
      </c>
      <c r="T1811" s="13">
        <f t="shared" si="191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7">
        <f t="shared" si="187"/>
        <v>3.3333333333333333E-2</v>
      </c>
      <c r="P1812" s="5">
        <f t="shared" si="188"/>
        <v>7.5</v>
      </c>
      <c r="Q1812" t="str">
        <f t="shared" si="189"/>
        <v>photography</v>
      </c>
      <c r="R1812" s="6" t="str">
        <f t="shared" si="192"/>
        <v>photobooks</v>
      </c>
      <c r="S1812" s="13">
        <f t="shared" si="190"/>
        <v>41860.91002314815</v>
      </c>
      <c r="T1812" s="13">
        <f t="shared" si="191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7">
        <f t="shared" si="187"/>
        <v>7.407407407407407E-4</v>
      </c>
      <c r="P1813" s="5">
        <f t="shared" si="188"/>
        <v>1.5384615384615385</v>
      </c>
      <c r="Q1813" t="str">
        <f t="shared" si="189"/>
        <v>photography</v>
      </c>
      <c r="R1813" s="6" t="str">
        <f t="shared" si="192"/>
        <v>photobooks</v>
      </c>
      <c r="S1813" s="13">
        <f t="shared" si="190"/>
        <v>41876.433680555558</v>
      </c>
      <c r="T1813" s="13">
        <f t="shared" si="191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7">
        <f t="shared" si="187"/>
        <v>0.13307692307692306</v>
      </c>
      <c r="P1814" s="5">
        <f t="shared" si="188"/>
        <v>37.608695652173914</v>
      </c>
      <c r="Q1814" t="str">
        <f t="shared" si="189"/>
        <v>photography</v>
      </c>
      <c r="R1814" s="6" t="str">
        <f t="shared" si="192"/>
        <v>photobooks</v>
      </c>
      <c r="S1814" s="13">
        <f t="shared" si="190"/>
        <v>42524.318703703699</v>
      </c>
      <c r="T1814" s="13">
        <f t="shared" si="191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7">
        <f t="shared" si="187"/>
        <v>0</v>
      </c>
      <c r="P1815" s="5" t="e">
        <f t="shared" si="188"/>
        <v>#DIV/0!</v>
      </c>
      <c r="Q1815" t="str">
        <f t="shared" si="189"/>
        <v>photography</v>
      </c>
      <c r="R1815" s="6" t="str">
        <f t="shared" si="192"/>
        <v>photobooks</v>
      </c>
      <c r="S1815" s="13">
        <f t="shared" si="190"/>
        <v>41829.889027777775</v>
      </c>
      <c r="T1815" s="13">
        <f t="shared" si="191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7">
        <f t="shared" si="187"/>
        <v>0.49183333333333334</v>
      </c>
      <c r="P1816" s="5">
        <f t="shared" si="188"/>
        <v>42.157142857142858</v>
      </c>
      <c r="Q1816" t="str">
        <f t="shared" si="189"/>
        <v>photography</v>
      </c>
      <c r="R1816" s="6" t="str">
        <f t="shared" si="192"/>
        <v>photobooks</v>
      </c>
      <c r="S1816" s="13">
        <f t="shared" si="190"/>
        <v>42033.314074074078</v>
      </c>
      <c r="T1816" s="13">
        <f t="shared" si="191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7">
        <f t="shared" si="187"/>
        <v>0</v>
      </c>
      <c r="P1817" s="5" t="e">
        <f t="shared" si="188"/>
        <v>#DIV/0!</v>
      </c>
      <c r="Q1817" t="str">
        <f t="shared" si="189"/>
        <v>photography</v>
      </c>
      <c r="R1817" s="6" t="str">
        <f t="shared" si="192"/>
        <v>photobooks</v>
      </c>
      <c r="S1817" s="13">
        <f t="shared" si="190"/>
        <v>42172.906678240746</v>
      </c>
      <c r="T1817" s="13">
        <f t="shared" si="191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7">
        <f t="shared" si="187"/>
        <v>2.036E-2</v>
      </c>
      <c r="P1818" s="5">
        <f t="shared" si="188"/>
        <v>84.833333333333329</v>
      </c>
      <c r="Q1818" t="str">
        <f t="shared" si="189"/>
        <v>photography</v>
      </c>
      <c r="R1818" s="6" t="str">
        <f t="shared" si="192"/>
        <v>photobooks</v>
      </c>
      <c r="S1818" s="13">
        <f t="shared" si="190"/>
        <v>42548.876192129625</v>
      </c>
      <c r="T1818" s="13">
        <f t="shared" si="191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7">
        <f t="shared" si="187"/>
        <v>0.52327777777777773</v>
      </c>
      <c r="P1819" s="5">
        <f t="shared" si="188"/>
        <v>94.19</v>
      </c>
      <c r="Q1819" t="str">
        <f t="shared" si="189"/>
        <v>photography</v>
      </c>
      <c r="R1819" s="6" t="str">
        <f t="shared" si="192"/>
        <v>photobooks</v>
      </c>
      <c r="S1819" s="13">
        <f t="shared" si="190"/>
        <v>42705.662118055552</v>
      </c>
      <c r="T1819" s="13">
        <f t="shared" si="191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7">
        <f t="shared" si="187"/>
        <v>0</v>
      </c>
      <c r="P1820" s="5" t="e">
        <f t="shared" si="188"/>
        <v>#DIV/0!</v>
      </c>
      <c r="Q1820" t="str">
        <f t="shared" si="189"/>
        <v>photography</v>
      </c>
      <c r="R1820" s="6" t="str">
        <f t="shared" si="192"/>
        <v>photobooks</v>
      </c>
      <c r="S1820" s="13">
        <f t="shared" si="190"/>
        <v>42067.234375</v>
      </c>
      <c r="T1820" s="13">
        <f t="shared" si="191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7">
        <f t="shared" si="187"/>
        <v>2.0833333333333332E-2</v>
      </c>
      <c r="P1821" s="5">
        <f t="shared" si="188"/>
        <v>6.25</v>
      </c>
      <c r="Q1821" t="str">
        <f t="shared" si="189"/>
        <v>photography</v>
      </c>
      <c r="R1821" s="6" t="str">
        <f t="shared" si="192"/>
        <v>photobooks</v>
      </c>
      <c r="S1821" s="13">
        <f t="shared" si="190"/>
        <v>41820.752268518518</v>
      </c>
      <c r="T1821" s="13">
        <f t="shared" si="191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7">
        <f t="shared" si="187"/>
        <v>6.565384615384616E-2</v>
      </c>
      <c r="P1822" s="5">
        <f t="shared" si="188"/>
        <v>213.375</v>
      </c>
      <c r="Q1822" t="str">
        <f t="shared" si="189"/>
        <v>photography</v>
      </c>
      <c r="R1822" s="6" t="str">
        <f t="shared" si="192"/>
        <v>photobooks</v>
      </c>
      <c r="S1822" s="13">
        <f t="shared" si="190"/>
        <v>42065.084375000006</v>
      </c>
      <c r="T1822" s="13">
        <f t="shared" si="191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7">
        <f t="shared" si="187"/>
        <v>1.3489</v>
      </c>
      <c r="P1823" s="5">
        <f t="shared" si="188"/>
        <v>59.162280701754383</v>
      </c>
      <c r="Q1823" t="str">
        <f t="shared" si="189"/>
        <v>music</v>
      </c>
      <c r="R1823" s="6" t="str">
        <f>RIGHT(N1823,4)</f>
        <v>rock</v>
      </c>
      <c r="S1823" s="13">
        <f t="shared" si="190"/>
        <v>40926.319062499999</v>
      </c>
      <c r="T1823" s="13">
        <f t="shared" si="191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7">
        <f t="shared" si="187"/>
        <v>1</v>
      </c>
      <c r="P1824" s="5">
        <f t="shared" si="188"/>
        <v>27.272727272727273</v>
      </c>
      <c r="Q1824" t="str">
        <f t="shared" si="189"/>
        <v>music</v>
      </c>
      <c r="R1824" s="6" t="str">
        <f t="shared" ref="R1824:R1862" si="193">RIGHT(N1824,4)</f>
        <v>rock</v>
      </c>
      <c r="S1824" s="13">
        <f t="shared" si="190"/>
        <v>41634.797013888885</v>
      </c>
      <c r="T1824" s="13">
        <f t="shared" si="191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7">
        <f t="shared" si="187"/>
        <v>1.1585714285714286</v>
      </c>
      <c r="P1825" s="5">
        <f t="shared" si="188"/>
        <v>24.575757575757574</v>
      </c>
      <c r="Q1825" t="str">
        <f t="shared" si="189"/>
        <v>music</v>
      </c>
      <c r="R1825" s="6" t="str">
        <f t="shared" si="193"/>
        <v>rock</v>
      </c>
      <c r="S1825" s="13">
        <f t="shared" si="190"/>
        <v>41176.684907407405</v>
      </c>
      <c r="T1825" s="13">
        <f t="shared" si="191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7">
        <f t="shared" si="187"/>
        <v>1.0006666666666666</v>
      </c>
      <c r="P1826" s="5">
        <f t="shared" si="188"/>
        <v>75.05</v>
      </c>
      <c r="Q1826" t="str">
        <f t="shared" si="189"/>
        <v>music</v>
      </c>
      <c r="R1826" s="6" t="str">
        <f t="shared" si="193"/>
        <v>rock</v>
      </c>
      <c r="S1826" s="13">
        <f t="shared" si="190"/>
        <v>41626.916284722225</v>
      </c>
      <c r="T1826" s="13">
        <f t="shared" si="191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7">
        <f t="shared" si="187"/>
        <v>1.0505</v>
      </c>
      <c r="P1827" s="5">
        <f t="shared" si="188"/>
        <v>42.02</v>
      </c>
      <c r="Q1827" t="str">
        <f t="shared" si="189"/>
        <v>music</v>
      </c>
      <c r="R1827" s="6" t="str">
        <f t="shared" si="193"/>
        <v>rock</v>
      </c>
      <c r="S1827" s="13">
        <f t="shared" si="190"/>
        <v>41443.83452546296</v>
      </c>
      <c r="T1827" s="13">
        <f t="shared" si="191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7">
        <f t="shared" si="187"/>
        <v>1.01</v>
      </c>
      <c r="P1828" s="5">
        <f t="shared" si="188"/>
        <v>53.157894736842103</v>
      </c>
      <c r="Q1828" t="str">
        <f t="shared" si="189"/>
        <v>music</v>
      </c>
      <c r="R1828" s="6" t="str">
        <f t="shared" si="193"/>
        <v>rock</v>
      </c>
      <c r="S1828" s="13">
        <f t="shared" si="190"/>
        <v>41657.923807870371</v>
      </c>
      <c r="T1828" s="13">
        <f t="shared" si="191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7">
        <f t="shared" si="187"/>
        <v>1.0066250000000001</v>
      </c>
      <c r="P1829" s="5">
        <f t="shared" si="188"/>
        <v>83.885416666666671</v>
      </c>
      <c r="Q1829" t="str">
        <f t="shared" si="189"/>
        <v>music</v>
      </c>
      <c r="R1829" s="6" t="str">
        <f t="shared" si="193"/>
        <v>rock</v>
      </c>
      <c r="S1829" s="13">
        <f t="shared" si="190"/>
        <v>40555.325937499998</v>
      </c>
      <c r="T1829" s="13">
        <f t="shared" si="191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7">
        <f t="shared" si="187"/>
        <v>1.0016</v>
      </c>
      <c r="P1830" s="5">
        <f t="shared" si="188"/>
        <v>417.33333333333331</v>
      </c>
      <c r="Q1830" t="str">
        <f t="shared" si="189"/>
        <v>music</v>
      </c>
      <c r="R1830" s="6" t="str">
        <f t="shared" si="193"/>
        <v>rock</v>
      </c>
      <c r="S1830" s="13">
        <f t="shared" si="190"/>
        <v>41736.899652777778</v>
      </c>
      <c r="T1830" s="13">
        <f t="shared" si="191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7">
        <f t="shared" si="187"/>
        <v>1.6668333333333334</v>
      </c>
      <c r="P1831" s="5">
        <f t="shared" si="188"/>
        <v>75.765151515151516</v>
      </c>
      <c r="Q1831" t="str">
        <f t="shared" si="189"/>
        <v>music</v>
      </c>
      <c r="R1831" s="6" t="str">
        <f t="shared" si="193"/>
        <v>rock</v>
      </c>
      <c r="S1831" s="13">
        <f t="shared" si="190"/>
        <v>40516.087627314817</v>
      </c>
      <c r="T1831" s="13">
        <f t="shared" si="191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7">
        <f t="shared" si="187"/>
        <v>1.0153333333333334</v>
      </c>
      <c r="P1832" s="5">
        <f t="shared" si="188"/>
        <v>67.389380530973455</v>
      </c>
      <c r="Q1832" t="str">
        <f t="shared" si="189"/>
        <v>music</v>
      </c>
      <c r="R1832" s="6" t="str">
        <f t="shared" si="193"/>
        <v>rock</v>
      </c>
      <c r="S1832" s="13">
        <f t="shared" si="190"/>
        <v>41664.684108796297</v>
      </c>
      <c r="T1832" s="13">
        <f t="shared" si="191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7">
        <f t="shared" si="187"/>
        <v>1.03</v>
      </c>
      <c r="P1833" s="5">
        <f t="shared" si="188"/>
        <v>73.571428571428569</v>
      </c>
      <c r="Q1833" t="str">
        <f t="shared" si="189"/>
        <v>music</v>
      </c>
      <c r="R1833" s="6" t="str">
        <f t="shared" si="193"/>
        <v>rock</v>
      </c>
      <c r="S1833" s="13">
        <f t="shared" si="190"/>
        <v>41026.996099537035</v>
      </c>
      <c r="T1833" s="13">
        <f t="shared" si="191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7">
        <f t="shared" si="187"/>
        <v>1.4285714285714286</v>
      </c>
      <c r="P1834" s="5">
        <f t="shared" si="188"/>
        <v>25</v>
      </c>
      <c r="Q1834" t="str">
        <f t="shared" si="189"/>
        <v>music</v>
      </c>
      <c r="R1834" s="6" t="str">
        <f t="shared" si="193"/>
        <v>rock</v>
      </c>
      <c r="S1834" s="13">
        <f t="shared" si="190"/>
        <v>40576.539664351854</v>
      </c>
      <c r="T1834" s="13">
        <f t="shared" si="191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7">
        <f t="shared" si="187"/>
        <v>2.625</v>
      </c>
      <c r="P1835" s="5">
        <f t="shared" si="188"/>
        <v>42</v>
      </c>
      <c r="Q1835" t="str">
        <f t="shared" si="189"/>
        <v>music</v>
      </c>
      <c r="R1835" s="6" t="str">
        <f t="shared" si="193"/>
        <v>rock</v>
      </c>
      <c r="S1835" s="13">
        <f t="shared" si="190"/>
        <v>41303.044016203705</v>
      </c>
      <c r="T1835" s="13">
        <f t="shared" si="191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7">
        <f t="shared" si="187"/>
        <v>1.1805000000000001</v>
      </c>
      <c r="P1836" s="5">
        <f t="shared" si="188"/>
        <v>131.16666666666666</v>
      </c>
      <c r="Q1836" t="str">
        <f t="shared" si="189"/>
        <v>music</v>
      </c>
      <c r="R1836" s="6" t="str">
        <f t="shared" si="193"/>
        <v>rock</v>
      </c>
      <c r="S1836" s="13">
        <f t="shared" si="190"/>
        <v>41988.964062500003</v>
      </c>
      <c r="T1836" s="13">
        <f t="shared" si="191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7">
        <f t="shared" si="187"/>
        <v>1.04</v>
      </c>
      <c r="P1837" s="5">
        <f t="shared" si="188"/>
        <v>47.272727272727273</v>
      </c>
      <c r="Q1837" t="str">
        <f t="shared" si="189"/>
        <v>music</v>
      </c>
      <c r="R1837" s="6" t="str">
        <f t="shared" si="193"/>
        <v>rock</v>
      </c>
      <c r="S1837" s="13">
        <f t="shared" si="190"/>
        <v>42430.702210648145</v>
      </c>
      <c r="T1837" s="13">
        <f t="shared" si="191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7">
        <f t="shared" si="187"/>
        <v>2.0034000000000001</v>
      </c>
      <c r="P1838" s="5">
        <f t="shared" si="188"/>
        <v>182.12727272727273</v>
      </c>
      <c r="Q1838" t="str">
        <f t="shared" si="189"/>
        <v>music</v>
      </c>
      <c r="R1838" s="6" t="str">
        <f t="shared" si="193"/>
        <v>rock</v>
      </c>
      <c r="S1838" s="13">
        <f t="shared" si="190"/>
        <v>41305.809363425928</v>
      </c>
      <c r="T1838" s="13">
        <f t="shared" si="191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7">
        <f t="shared" si="187"/>
        <v>3.0683333333333334</v>
      </c>
      <c r="P1839" s="5">
        <f t="shared" si="188"/>
        <v>61.366666666666667</v>
      </c>
      <c r="Q1839" t="str">
        <f t="shared" si="189"/>
        <v>music</v>
      </c>
      <c r="R1839" s="6" t="str">
        <f t="shared" si="193"/>
        <v>rock</v>
      </c>
      <c r="S1839" s="13">
        <f t="shared" si="190"/>
        <v>40926.047858796301</v>
      </c>
      <c r="T1839" s="13">
        <f t="shared" si="191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7">
        <f t="shared" si="187"/>
        <v>1.00149</v>
      </c>
      <c r="P1840" s="5">
        <f t="shared" si="188"/>
        <v>35.767499999999998</v>
      </c>
      <c r="Q1840" t="str">
        <f t="shared" si="189"/>
        <v>music</v>
      </c>
      <c r="R1840" s="6" t="str">
        <f t="shared" si="193"/>
        <v>rock</v>
      </c>
      <c r="S1840" s="13">
        <f t="shared" si="190"/>
        <v>40788.786539351851</v>
      </c>
      <c r="T1840" s="13">
        <f t="shared" si="191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7">
        <f t="shared" si="187"/>
        <v>2.0529999999999999</v>
      </c>
      <c r="P1841" s="5">
        <f t="shared" si="188"/>
        <v>45.62222222222222</v>
      </c>
      <c r="Q1841" t="str">
        <f t="shared" si="189"/>
        <v>music</v>
      </c>
      <c r="R1841" s="6" t="str">
        <f t="shared" si="193"/>
        <v>rock</v>
      </c>
      <c r="S1841" s="13">
        <f t="shared" si="190"/>
        <v>42614.722013888888</v>
      </c>
      <c r="T1841" s="13">
        <f t="shared" si="191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7">
        <f t="shared" si="187"/>
        <v>1.0888888888888888</v>
      </c>
      <c r="P1842" s="5">
        <f t="shared" si="188"/>
        <v>75.384615384615387</v>
      </c>
      <c r="Q1842" t="str">
        <f t="shared" si="189"/>
        <v>music</v>
      </c>
      <c r="R1842" s="6" t="str">
        <f t="shared" si="193"/>
        <v>rock</v>
      </c>
      <c r="S1842" s="13">
        <f t="shared" si="190"/>
        <v>41382.096180555556</v>
      </c>
      <c r="T1842" s="13">
        <f t="shared" si="191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7">
        <f t="shared" si="187"/>
        <v>1.0175000000000001</v>
      </c>
      <c r="P1843" s="5">
        <f t="shared" si="188"/>
        <v>50.875</v>
      </c>
      <c r="Q1843" t="str">
        <f t="shared" si="189"/>
        <v>music</v>
      </c>
      <c r="R1843" s="6" t="str">
        <f t="shared" si="193"/>
        <v>rock</v>
      </c>
      <c r="S1843" s="13">
        <f t="shared" si="190"/>
        <v>41745.84542824074</v>
      </c>
      <c r="T1843" s="13">
        <f t="shared" si="191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7">
        <f t="shared" si="187"/>
        <v>1.2524999999999999</v>
      </c>
      <c r="P1844" s="5">
        <f t="shared" si="188"/>
        <v>119.28571428571429</v>
      </c>
      <c r="Q1844" t="str">
        <f t="shared" si="189"/>
        <v>music</v>
      </c>
      <c r="R1844" s="6" t="str">
        <f t="shared" si="193"/>
        <v>rock</v>
      </c>
      <c r="S1844" s="13">
        <f t="shared" si="190"/>
        <v>42031.631724537037</v>
      </c>
      <c r="T1844" s="13">
        <f t="shared" si="191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7">
        <f t="shared" si="187"/>
        <v>1.2400610000000001</v>
      </c>
      <c r="P1845" s="5">
        <f t="shared" si="188"/>
        <v>92.541865671641801</v>
      </c>
      <c r="Q1845" t="str">
        <f t="shared" si="189"/>
        <v>music</v>
      </c>
      <c r="R1845" s="6" t="str">
        <f t="shared" si="193"/>
        <v>rock</v>
      </c>
      <c r="S1845" s="13">
        <f t="shared" si="190"/>
        <v>40564.994837962964</v>
      </c>
      <c r="T1845" s="13">
        <f t="shared" si="191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7">
        <f t="shared" si="187"/>
        <v>1.014</v>
      </c>
      <c r="P1846" s="5">
        <f t="shared" si="188"/>
        <v>76.05</v>
      </c>
      <c r="Q1846" t="str">
        <f t="shared" si="189"/>
        <v>music</v>
      </c>
      <c r="R1846" s="6" t="str">
        <f t="shared" si="193"/>
        <v>rock</v>
      </c>
      <c r="S1846" s="13">
        <f t="shared" si="190"/>
        <v>40666.973541666666</v>
      </c>
      <c r="T1846" s="13">
        <f t="shared" si="191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7">
        <f t="shared" si="187"/>
        <v>1</v>
      </c>
      <c r="P1847" s="5">
        <f t="shared" si="188"/>
        <v>52.631578947368418</v>
      </c>
      <c r="Q1847" t="str">
        <f t="shared" si="189"/>
        <v>music</v>
      </c>
      <c r="R1847" s="6" t="str">
        <f t="shared" si="193"/>
        <v>rock</v>
      </c>
      <c r="S1847" s="13">
        <f t="shared" si="190"/>
        <v>42523.333310185189</v>
      </c>
      <c r="T1847" s="13">
        <f t="shared" si="191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7">
        <f t="shared" si="187"/>
        <v>1.3792666666666666</v>
      </c>
      <c r="P1848" s="5">
        <f t="shared" si="188"/>
        <v>98.990430622009569</v>
      </c>
      <c r="Q1848" t="str">
        <f t="shared" si="189"/>
        <v>music</v>
      </c>
      <c r="R1848" s="6" t="str">
        <f t="shared" si="193"/>
        <v>rock</v>
      </c>
      <c r="S1848" s="13">
        <f t="shared" si="190"/>
        <v>41228.650196759263</v>
      </c>
      <c r="T1848" s="13">
        <f t="shared" si="191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7">
        <f t="shared" si="187"/>
        <v>1.2088000000000001</v>
      </c>
      <c r="P1849" s="5">
        <f t="shared" si="188"/>
        <v>79.526315789473685</v>
      </c>
      <c r="Q1849" t="str">
        <f t="shared" si="189"/>
        <v>music</v>
      </c>
      <c r="R1849" s="6" t="str">
        <f t="shared" si="193"/>
        <v>rock</v>
      </c>
      <c r="S1849" s="13">
        <f t="shared" si="190"/>
        <v>42094.236481481479</v>
      </c>
      <c r="T1849" s="13">
        <f t="shared" si="191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7">
        <f t="shared" si="187"/>
        <v>1.0736666666666668</v>
      </c>
      <c r="P1850" s="5">
        <f t="shared" si="188"/>
        <v>134.20833333333334</v>
      </c>
      <c r="Q1850" t="str">
        <f t="shared" si="189"/>
        <v>music</v>
      </c>
      <c r="R1850" s="6" t="str">
        <f t="shared" si="193"/>
        <v>rock</v>
      </c>
      <c r="S1850" s="13">
        <f t="shared" si="190"/>
        <v>40691.788055555553</v>
      </c>
      <c r="T1850" s="13">
        <f t="shared" si="191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7">
        <f t="shared" si="187"/>
        <v>1.0033333333333334</v>
      </c>
      <c r="P1851" s="5">
        <f t="shared" si="188"/>
        <v>37.625</v>
      </c>
      <c r="Q1851" t="str">
        <f t="shared" si="189"/>
        <v>music</v>
      </c>
      <c r="R1851" s="6" t="str">
        <f t="shared" si="193"/>
        <v>rock</v>
      </c>
      <c r="S1851" s="13">
        <f t="shared" si="190"/>
        <v>41169.845590277779</v>
      </c>
      <c r="T1851" s="13">
        <f t="shared" si="191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7">
        <f t="shared" si="187"/>
        <v>1.0152222222222222</v>
      </c>
      <c r="P1852" s="5">
        <f t="shared" si="188"/>
        <v>51.044692737430168</v>
      </c>
      <c r="Q1852" t="str">
        <f t="shared" si="189"/>
        <v>music</v>
      </c>
      <c r="R1852" s="6" t="str">
        <f t="shared" si="193"/>
        <v>rock</v>
      </c>
      <c r="S1852" s="13">
        <f t="shared" si="190"/>
        <v>41800.959490740745</v>
      </c>
      <c r="T1852" s="13">
        <f t="shared" si="191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7">
        <f t="shared" si="187"/>
        <v>1.0007692307692309</v>
      </c>
      <c r="P1853" s="5">
        <f t="shared" si="188"/>
        <v>50.03846153846154</v>
      </c>
      <c r="Q1853" t="str">
        <f t="shared" si="189"/>
        <v>music</v>
      </c>
      <c r="R1853" s="6" t="str">
        <f t="shared" si="193"/>
        <v>rock</v>
      </c>
      <c r="S1853" s="13">
        <f t="shared" si="190"/>
        <v>41827.906689814816</v>
      </c>
      <c r="T1853" s="13">
        <f t="shared" si="191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7">
        <f t="shared" si="187"/>
        <v>1.1696666666666666</v>
      </c>
      <c r="P1854" s="5">
        <f t="shared" si="188"/>
        <v>133.93129770992365</v>
      </c>
      <c r="Q1854" t="str">
        <f t="shared" si="189"/>
        <v>music</v>
      </c>
      <c r="R1854" s="6" t="str">
        <f t="shared" si="193"/>
        <v>rock</v>
      </c>
      <c r="S1854" s="13">
        <f t="shared" si="190"/>
        <v>42081.77143518519</v>
      </c>
      <c r="T1854" s="13">
        <f t="shared" si="191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7">
        <f t="shared" si="187"/>
        <v>1.01875</v>
      </c>
      <c r="P1855" s="5">
        <f t="shared" si="188"/>
        <v>58.214285714285715</v>
      </c>
      <c r="Q1855" t="str">
        <f t="shared" si="189"/>
        <v>music</v>
      </c>
      <c r="R1855" s="6" t="str">
        <f t="shared" si="193"/>
        <v>rock</v>
      </c>
      <c r="S1855" s="13">
        <f t="shared" si="190"/>
        <v>41177.060381944444</v>
      </c>
      <c r="T1855" s="13">
        <f t="shared" si="191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7">
        <f t="shared" si="187"/>
        <v>1.0212366666666666</v>
      </c>
      <c r="P1856" s="5">
        <f t="shared" si="188"/>
        <v>88.037643678160919</v>
      </c>
      <c r="Q1856" t="str">
        <f t="shared" si="189"/>
        <v>music</v>
      </c>
      <c r="R1856" s="6" t="str">
        <f t="shared" si="193"/>
        <v>rock</v>
      </c>
      <c r="S1856" s="13">
        <f t="shared" si="190"/>
        <v>41388.021261574075</v>
      </c>
      <c r="T1856" s="13">
        <f t="shared" si="191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7">
        <f t="shared" si="187"/>
        <v>1.5405897142857143</v>
      </c>
      <c r="P1857" s="5">
        <f t="shared" si="188"/>
        <v>70.576753926701571</v>
      </c>
      <c r="Q1857" t="str">
        <f t="shared" si="189"/>
        <v>music</v>
      </c>
      <c r="R1857" s="6" t="str">
        <f t="shared" si="193"/>
        <v>rock</v>
      </c>
      <c r="S1857" s="13">
        <f t="shared" si="190"/>
        <v>41600.538657407407</v>
      </c>
      <c r="T1857" s="13">
        <f t="shared" si="191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7">
        <f t="shared" si="187"/>
        <v>1.0125</v>
      </c>
      <c r="P1858" s="5">
        <f t="shared" si="188"/>
        <v>53.289473684210527</v>
      </c>
      <c r="Q1858" t="str">
        <f t="shared" si="189"/>
        <v>music</v>
      </c>
      <c r="R1858" s="6" t="str">
        <f t="shared" si="193"/>
        <v>rock</v>
      </c>
      <c r="S1858" s="13">
        <f t="shared" si="190"/>
        <v>41817.854999999996</v>
      </c>
      <c r="T1858" s="13">
        <f t="shared" si="191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7">
        <f t="shared" ref="O1859:O1922" si="194">E1859/D1859</f>
        <v>1</v>
      </c>
      <c r="P1859" s="5">
        <f t="shared" ref="P1859:P1922" si="195">AVERAGE(E1859/L1859)</f>
        <v>136.36363636363637</v>
      </c>
      <c r="Q1859" t="str">
        <f t="shared" ref="Q1859:Q1922" si="196">LEFT(N1859, SEARCH("/",N1859,1)-1)</f>
        <v>music</v>
      </c>
      <c r="R1859" s="6" t="str">
        <f t="shared" si="193"/>
        <v>rock</v>
      </c>
      <c r="S1859" s="13">
        <f t="shared" ref="S1859:S1922" si="197">(((J1859/60)/60)/24)+DATE(1970,1,1)</f>
        <v>41864.76866898148</v>
      </c>
      <c r="T1859" s="13">
        <f t="shared" ref="T1859:T1922" si="19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7">
        <f t="shared" si="194"/>
        <v>1.0874800874800874</v>
      </c>
      <c r="P1860" s="5">
        <f t="shared" si="195"/>
        <v>40.547315436241611</v>
      </c>
      <c r="Q1860" t="str">
        <f t="shared" si="196"/>
        <v>music</v>
      </c>
      <c r="R1860" s="6" t="str">
        <f t="shared" si="193"/>
        <v>rock</v>
      </c>
      <c r="S1860" s="13">
        <f t="shared" si="197"/>
        <v>40833.200474537036</v>
      </c>
      <c r="T1860" s="13">
        <f t="shared" si="19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7">
        <f t="shared" si="194"/>
        <v>1.3183333333333334</v>
      </c>
      <c r="P1861" s="5">
        <f t="shared" si="195"/>
        <v>70.625</v>
      </c>
      <c r="Q1861" t="str">
        <f t="shared" si="196"/>
        <v>music</v>
      </c>
      <c r="R1861" s="6" t="str">
        <f t="shared" si="193"/>
        <v>rock</v>
      </c>
      <c r="S1861" s="13">
        <f t="shared" si="197"/>
        <v>40778.770011574074</v>
      </c>
      <c r="T1861" s="13">
        <f t="shared" si="19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7">
        <f t="shared" si="194"/>
        <v>1.3346666666666667</v>
      </c>
      <c r="P1862" s="5">
        <f t="shared" si="195"/>
        <v>52.684210526315788</v>
      </c>
      <c r="Q1862" t="str">
        <f t="shared" si="196"/>
        <v>music</v>
      </c>
      <c r="R1862" s="6" t="str">
        <f t="shared" si="193"/>
        <v>rock</v>
      </c>
      <c r="S1862" s="13">
        <f t="shared" si="197"/>
        <v>41655.709305555552</v>
      </c>
      <c r="T1862" s="13">
        <f t="shared" si="19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7">
        <f t="shared" si="194"/>
        <v>0</v>
      </c>
      <c r="P1863" s="5" t="e">
        <f t="shared" si="195"/>
        <v>#DIV/0!</v>
      </c>
      <c r="Q1863" t="str">
        <f t="shared" si="196"/>
        <v>games</v>
      </c>
      <c r="R1863" s="6" t="str">
        <f>RIGHT(N1863,12)</f>
        <v>mobile games</v>
      </c>
      <c r="S1863" s="13">
        <f t="shared" si="197"/>
        <v>42000.300243055557</v>
      </c>
      <c r="T1863" s="13">
        <f t="shared" si="19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7">
        <f t="shared" si="194"/>
        <v>8.0833333333333326E-2</v>
      </c>
      <c r="P1864" s="5">
        <f t="shared" si="195"/>
        <v>90.9375</v>
      </c>
      <c r="Q1864" t="str">
        <f t="shared" si="196"/>
        <v>games</v>
      </c>
      <c r="R1864" s="6" t="str">
        <f t="shared" ref="R1864:R1882" si="199">RIGHT(N1864,12)</f>
        <v>mobile games</v>
      </c>
      <c r="S1864" s="13">
        <f t="shared" si="197"/>
        <v>42755.492754629624</v>
      </c>
      <c r="T1864" s="13">
        <f t="shared" si="19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7">
        <f t="shared" si="194"/>
        <v>4.0000000000000001E-3</v>
      </c>
      <c r="P1865" s="5">
        <f t="shared" si="195"/>
        <v>5</v>
      </c>
      <c r="Q1865" t="str">
        <f t="shared" si="196"/>
        <v>games</v>
      </c>
      <c r="R1865" s="6" t="str">
        <f t="shared" si="199"/>
        <v>mobile games</v>
      </c>
      <c r="S1865" s="13">
        <f t="shared" si="197"/>
        <v>41772.797280092593</v>
      </c>
      <c r="T1865" s="13">
        <f t="shared" si="19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7">
        <f t="shared" si="194"/>
        <v>0.42892307692307691</v>
      </c>
      <c r="P1866" s="5">
        <f t="shared" si="195"/>
        <v>58.083333333333336</v>
      </c>
      <c r="Q1866" t="str">
        <f t="shared" si="196"/>
        <v>games</v>
      </c>
      <c r="R1866" s="6" t="str">
        <f t="shared" si="199"/>
        <v>mobile games</v>
      </c>
      <c r="S1866" s="13">
        <f t="shared" si="197"/>
        <v>41733.716435185182</v>
      </c>
      <c r="T1866" s="13">
        <f t="shared" si="19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7">
        <f t="shared" si="194"/>
        <v>3.6363636363636364E-5</v>
      </c>
      <c r="P1867" s="5">
        <f t="shared" si="195"/>
        <v>2</v>
      </c>
      <c r="Q1867" t="str">
        <f t="shared" si="196"/>
        <v>games</v>
      </c>
      <c r="R1867" s="6" t="str">
        <f t="shared" si="199"/>
        <v>mobile games</v>
      </c>
      <c r="S1867" s="13">
        <f t="shared" si="197"/>
        <v>42645.367442129631</v>
      </c>
      <c r="T1867" s="13">
        <f t="shared" si="19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7">
        <f t="shared" si="194"/>
        <v>5.0000000000000001E-3</v>
      </c>
      <c r="P1868" s="5">
        <f t="shared" si="195"/>
        <v>62.5</v>
      </c>
      <c r="Q1868" t="str">
        <f t="shared" si="196"/>
        <v>games</v>
      </c>
      <c r="R1868" s="6" t="str">
        <f t="shared" si="199"/>
        <v>mobile games</v>
      </c>
      <c r="S1868" s="13">
        <f t="shared" si="197"/>
        <v>42742.246493055558</v>
      </c>
      <c r="T1868" s="13">
        <f t="shared" si="19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7">
        <f t="shared" si="194"/>
        <v>5.0000000000000001E-4</v>
      </c>
      <c r="P1869" s="5">
        <f t="shared" si="195"/>
        <v>10</v>
      </c>
      <c r="Q1869" t="str">
        <f t="shared" si="196"/>
        <v>games</v>
      </c>
      <c r="R1869" s="6" t="str">
        <f t="shared" si="199"/>
        <v>mobile games</v>
      </c>
      <c r="S1869" s="13">
        <f t="shared" si="197"/>
        <v>42649.924907407403</v>
      </c>
      <c r="T1869" s="13">
        <f t="shared" si="19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7">
        <f t="shared" si="194"/>
        <v>4.8680000000000001E-2</v>
      </c>
      <c r="P1870" s="5">
        <f t="shared" si="195"/>
        <v>71.588235294117652</v>
      </c>
      <c r="Q1870" t="str">
        <f t="shared" si="196"/>
        <v>games</v>
      </c>
      <c r="R1870" s="6" t="str">
        <f t="shared" si="199"/>
        <v>mobile games</v>
      </c>
      <c r="S1870" s="13">
        <f t="shared" si="197"/>
        <v>42328.779224537036</v>
      </c>
      <c r="T1870" s="13">
        <f t="shared" si="19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7">
        <f t="shared" si="194"/>
        <v>0</v>
      </c>
      <c r="P1871" s="5" t="e">
        <f t="shared" si="195"/>
        <v>#DIV/0!</v>
      </c>
      <c r="Q1871" t="str">
        <f t="shared" si="196"/>
        <v>games</v>
      </c>
      <c r="R1871" s="6" t="str">
        <f t="shared" si="199"/>
        <v>mobile games</v>
      </c>
      <c r="S1871" s="13">
        <f t="shared" si="197"/>
        <v>42709.002881944441</v>
      </c>
      <c r="T1871" s="13">
        <f t="shared" si="19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7">
        <f t="shared" si="194"/>
        <v>0.10314285714285715</v>
      </c>
      <c r="P1872" s="5">
        <f t="shared" si="195"/>
        <v>32.81818181818182</v>
      </c>
      <c r="Q1872" t="str">
        <f t="shared" si="196"/>
        <v>games</v>
      </c>
      <c r="R1872" s="6" t="str">
        <f t="shared" si="199"/>
        <v>mobile games</v>
      </c>
      <c r="S1872" s="13">
        <f t="shared" si="197"/>
        <v>42371.355729166666</v>
      </c>
      <c r="T1872" s="13">
        <f t="shared" si="19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7">
        <f t="shared" si="194"/>
        <v>0.7178461538461538</v>
      </c>
      <c r="P1873" s="5">
        <f t="shared" si="195"/>
        <v>49.11578947368421</v>
      </c>
      <c r="Q1873" t="str">
        <f t="shared" si="196"/>
        <v>games</v>
      </c>
      <c r="R1873" s="6" t="str">
        <f t="shared" si="199"/>
        <v>mobile games</v>
      </c>
      <c r="S1873" s="13">
        <f t="shared" si="197"/>
        <v>41923.783576388887</v>
      </c>
      <c r="T1873" s="13">
        <f t="shared" si="19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7">
        <f t="shared" si="194"/>
        <v>1.06E-2</v>
      </c>
      <c r="P1874" s="5">
        <f t="shared" si="195"/>
        <v>16.307692307692307</v>
      </c>
      <c r="Q1874" t="str">
        <f t="shared" si="196"/>
        <v>games</v>
      </c>
      <c r="R1874" s="6" t="str">
        <f t="shared" si="199"/>
        <v>mobile games</v>
      </c>
      <c r="S1874" s="13">
        <f t="shared" si="197"/>
        <v>42155.129652777774</v>
      </c>
      <c r="T1874" s="13">
        <f t="shared" si="19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7">
        <f t="shared" si="194"/>
        <v>4.4999999999999997E-3</v>
      </c>
      <c r="P1875" s="5">
        <f t="shared" si="195"/>
        <v>18</v>
      </c>
      <c r="Q1875" t="str">
        <f t="shared" si="196"/>
        <v>games</v>
      </c>
      <c r="R1875" s="6" t="str">
        <f t="shared" si="199"/>
        <v>mobile games</v>
      </c>
      <c r="S1875" s="13">
        <f t="shared" si="197"/>
        <v>42164.615856481483</v>
      </c>
      <c r="T1875" s="13">
        <f t="shared" si="19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7">
        <f t="shared" si="194"/>
        <v>1.6249999999999999E-4</v>
      </c>
      <c r="P1876" s="5">
        <f t="shared" si="195"/>
        <v>13</v>
      </c>
      <c r="Q1876" t="str">
        <f t="shared" si="196"/>
        <v>games</v>
      </c>
      <c r="R1876" s="6" t="str">
        <f t="shared" si="199"/>
        <v>mobile games</v>
      </c>
      <c r="S1876" s="13">
        <f t="shared" si="197"/>
        <v>42529.969131944439</v>
      </c>
      <c r="T1876" s="13">
        <f t="shared" si="19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7">
        <f t="shared" si="194"/>
        <v>5.1000000000000004E-3</v>
      </c>
      <c r="P1877" s="5">
        <f t="shared" si="195"/>
        <v>17</v>
      </c>
      <c r="Q1877" t="str">
        <f t="shared" si="196"/>
        <v>games</v>
      </c>
      <c r="R1877" s="6" t="str">
        <f t="shared" si="199"/>
        <v>mobile games</v>
      </c>
      <c r="S1877" s="13">
        <f t="shared" si="197"/>
        <v>42528.899398148147</v>
      </c>
      <c r="T1877" s="13">
        <f t="shared" si="19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7">
        <f t="shared" si="194"/>
        <v>0</v>
      </c>
      <c r="P1878" s="5" t="e">
        <f t="shared" si="195"/>
        <v>#DIV/0!</v>
      </c>
      <c r="Q1878" t="str">
        <f t="shared" si="196"/>
        <v>games</v>
      </c>
      <c r="R1878" s="6" t="str">
        <f t="shared" si="199"/>
        <v>mobile games</v>
      </c>
      <c r="S1878" s="13">
        <f t="shared" si="197"/>
        <v>41776.284780092588</v>
      </c>
      <c r="T1878" s="13">
        <f t="shared" si="19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7">
        <f t="shared" si="194"/>
        <v>0</v>
      </c>
      <c r="P1879" s="5" t="e">
        <f t="shared" si="195"/>
        <v>#DIV/0!</v>
      </c>
      <c r="Q1879" t="str">
        <f t="shared" si="196"/>
        <v>games</v>
      </c>
      <c r="R1879" s="6" t="str">
        <f t="shared" si="199"/>
        <v>mobile games</v>
      </c>
      <c r="S1879" s="13">
        <f t="shared" si="197"/>
        <v>42035.029224537036</v>
      </c>
      <c r="T1879" s="13">
        <f t="shared" si="19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7">
        <f t="shared" si="194"/>
        <v>0</v>
      </c>
      <c r="P1880" s="5" t="e">
        <f t="shared" si="195"/>
        <v>#DIV/0!</v>
      </c>
      <c r="Q1880" t="str">
        <f t="shared" si="196"/>
        <v>games</v>
      </c>
      <c r="R1880" s="6" t="str">
        <f t="shared" si="199"/>
        <v>mobile games</v>
      </c>
      <c r="S1880" s="13">
        <f t="shared" si="197"/>
        <v>41773.008738425924</v>
      </c>
      <c r="T1880" s="13">
        <f t="shared" si="19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7">
        <f t="shared" si="194"/>
        <v>1.1999999999999999E-3</v>
      </c>
      <c r="P1881" s="5">
        <f t="shared" si="195"/>
        <v>3</v>
      </c>
      <c r="Q1881" t="str">
        <f t="shared" si="196"/>
        <v>games</v>
      </c>
      <c r="R1881" s="6" t="str">
        <f t="shared" si="199"/>
        <v>mobile games</v>
      </c>
      <c r="S1881" s="13">
        <f t="shared" si="197"/>
        <v>42413.649641203709</v>
      </c>
      <c r="T1881" s="13">
        <f t="shared" si="19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7">
        <f t="shared" si="194"/>
        <v>0.20080000000000001</v>
      </c>
      <c r="P1882" s="5">
        <f t="shared" si="195"/>
        <v>41.833333333333336</v>
      </c>
      <c r="Q1882" t="str">
        <f t="shared" si="196"/>
        <v>games</v>
      </c>
      <c r="R1882" s="6" t="str">
        <f t="shared" si="199"/>
        <v>mobile games</v>
      </c>
      <c r="S1882" s="13">
        <f t="shared" si="197"/>
        <v>42430.566898148143</v>
      </c>
      <c r="T1882" s="13">
        <f t="shared" si="19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7">
        <f t="shared" si="194"/>
        <v>1.726845</v>
      </c>
      <c r="P1883" s="5">
        <f t="shared" si="195"/>
        <v>49.338428571428572</v>
      </c>
      <c r="Q1883" t="str">
        <f t="shared" si="196"/>
        <v>music</v>
      </c>
      <c r="R1883" s="6" t="str">
        <f>RIGHT(N1883,10)</f>
        <v>indie rock</v>
      </c>
      <c r="S1883" s="13">
        <f t="shared" si="197"/>
        <v>42043.152650462958</v>
      </c>
      <c r="T1883" s="13">
        <f t="shared" si="19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7">
        <f t="shared" si="194"/>
        <v>1.008955223880597</v>
      </c>
      <c r="P1884" s="5">
        <f t="shared" si="195"/>
        <v>41.728395061728392</v>
      </c>
      <c r="Q1884" t="str">
        <f t="shared" si="196"/>
        <v>music</v>
      </c>
      <c r="R1884" s="6" t="str">
        <f t="shared" ref="R1884:R1902" si="200">RIGHT(N1884,10)</f>
        <v>indie rock</v>
      </c>
      <c r="S1884" s="13">
        <f t="shared" si="197"/>
        <v>41067.949212962965</v>
      </c>
      <c r="T1884" s="13">
        <f t="shared" si="19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7">
        <f t="shared" si="194"/>
        <v>1.0480480480480481</v>
      </c>
      <c r="P1885" s="5">
        <f t="shared" si="195"/>
        <v>32.71875</v>
      </c>
      <c r="Q1885" t="str">
        <f t="shared" si="196"/>
        <v>music</v>
      </c>
      <c r="R1885" s="6" t="str">
        <f t="shared" si="200"/>
        <v>indie rock</v>
      </c>
      <c r="S1885" s="13">
        <f t="shared" si="197"/>
        <v>40977.948009259257</v>
      </c>
      <c r="T1885" s="13">
        <f t="shared" si="19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7">
        <f t="shared" si="194"/>
        <v>1.351</v>
      </c>
      <c r="P1886" s="5">
        <f t="shared" si="195"/>
        <v>51.96153846153846</v>
      </c>
      <c r="Q1886" t="str">
        <f t="shared" si="196"/>
        <v>music</v>
      </c>
      <c r="R1886" s="6" t="str">
        <f t="shared" si="200"/>
        <v>indie rock</v>
      </c>
      <c r="S1886" s="13">
        <f t="shared" si="197"/>
        <v>41205.198321759257</v>
      </c>
      <c r="T1886" s="13">
        <f t="shared" si="19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7">
        <f t="shared" si="194"/>
        <v>1.1632786885245903</v>
      </c>
      <c r="P1887" s="5">
        <f t="shared" si="195"/>
        <v>50.685714285714283</v>
      </c>
      <c r="Q1887" t="str">
        <f t="shared" si="196"/>
        <v>music</v>
      </c>
      <c r="R1887" s="6" t="str">
        <f t="shared" si="200"/>
        <v>indie rock</v>
      </c>
      <c r="S1887" s="13">
        <f t="shared" si="197"/>
        <v>41099.093865740739</v>
      </c>
      <c r="T1887" s="13">
        <f t="shared" si="19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7">
        <f t="shared" si="194"/>
        <v>1.0208333333333333</v>
      </c>
      <c r="P1888" s="5">
        <f t="shared" si="195"/>
        <v>42.241379310344826</v>
      </c>
      <c r="Q1888" t="str">
        <f t="shared" si="196"/>
        <v>music</v>
      </c>
      <c r="R1888" s="6" t="str">
        <f t="shared" si="200"/>
        <v>indie rock</v>
      </c>
      <c r="S1888" s="13">
        <f t="shared" si="197"/>
        <v>41925.906689814816</v>
      </c>
      <c r="T1888" s="13">
        <f t="shared" si="19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7">
        <f t="shared" si="194"/>
        <v>1.1116666666666666</v>
      </c>
      <c r="P1889" s="5">
        <f t="shared" si="195"/>
        <v>416.875</v>
      </c>
      <c r="Q1889" t="str">
        <f t="shared" si="196"/>
        <v>music</v>
      </c>
      <c r="R1889" s="6" t="str">
        <f t="shared" si="200"/>
        <v>indie rock</v>
      </c>
      <c r="S1889" s="13">
        <f t="shared" si="197"/>
        <v>42323.800138888888</v>
      </c>
      <c r="T1889" s="13">
        <f t="shared" si="19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7">
        <f t="shared" si="194"/>
        <v>1.6608000000000001</v>
      </c>
      <c r="P1890" s="5">
        <f t="shared" si="195"/>
        <v>46.651685393258425</v>
      </c>
      <c r="Q1890" t="str">
        <f t="shared" si="196"/>
        <v>music</v>
      </c>
      <c r="R1890" s="6" t="str">
        <f t="shared" si="200"/>
        <v>indie rock</v>
      </c>
      <c r="S1890" s="13">
        <f t="shared" si="197"/>
        <v>40299.239953703705</v>
      </c>
      <c r="T1890" s="13">
        <f t="shared" si="19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7">
        <f t="shared" si="194"/>
        <v>1.0660000000000001</v>
      </c>
      <c r="P1891" s="5">
        <f t="shared" si="195"/>
        <v>48.454545454545453</v>
      </c>
      <c r="Q1891" t="str">
        <f t="shared" si="196"/>
        <v>music</v>
      </c>
      <c r="R1891" s="6" t="str">
        <f t="shared" si="200"/>
        <v>indie rock</v>
      </c>
      <c r="S1891" s="13">
        <f t="shared" si="197"/>
        <v>41299.793356481481</v>
      </c>
      <c r="T1891" s="13">
        <f t="shared" si="19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7">
        <f t="shared" si="194"/>
        <v>1.4458441666666668</v>
      </c>
      <c r="P1892" s="5">
        <f t="shared" si="195"/>
        <v>70.5289837398374</v>
      </c>
      <c r="Q1892" t="str">
        <f t="shared" si="196"/>
        <v>music</v>
      </c>
      <c r="R1892" s="6" t="str">
        <f t="shared" si="200"/>
        <v>indie rock</v>
      </c>
      <c r="S1892" s="13">
        <f t="shared" si="197"/>
        <v>41228.786203703705</v>
      </c>
      <c r="T1892" s="13">
        <f t="shared" si="19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7">
        <f t="shared" si="194"/>
        <v>1.0555000000000001</v>
      </c>
      <c r="P1893" s="5">
        <f t="shared" si="195"/>
        <v>87.958333333333329</v>
      </c>
      <c r="Q1893" t="str">
        <f t="shared" si="196"/>
        <v>music</v>
      </c>
      <c r="R1893" s="6" t="str">
        <f t="shared" si="200"/>
        <v>indie rock</v>
      </c>
      <c r="S1893" s="13">
        <f t="shared" si="197"/>
        <v>40335.798078703701</v>
      </c>
      <c r="T1893" s="13">
        <f t="shared" si="19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7">
        <f t="shared" si="194"/>
        <v>1.3660000000000001</v>
      </c>
      <c r="P1894" s="5">
        <f t="shared" si="195"/>
        <v>26.26923076923077</v>
      </c>
      <c r="Q1894" t="str">
        <f t="shared" si="196"/>
        <v>music</v>
      </c>
      <c r="R1894" s="6" t="str">
        <f t="shared" si="200"/>
        <v>indie rock</v>
      </c>
      <c r="S1894" s="13">
        <f t="shared" si="197"/>
        <v>40671.637511574074</v>
      </c>
      <c r="T1894" s="13">
        <f t="shared" si="19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7">
        <f t="shared" si="194"/>
        <v>1.04</v>
      </c>
      <c r="P1895" s="5">
        <f t="shared" si="195"/>
        <v>57.777777777777779</v>
      </c>
      <c r="Q1895" t="str">
        <f t="shared" si="196"/>
        <v>music</v>
      </c>
      <c r="R1895" s="6" t="str">
        <f t="shared" si="200"/>
        <v>indie rock</v>
      </c>
      <c r="S1895" s="13">
        <f t="shared" si="197"/>
        <v>40632.94195601852</v>
      </c>
      <c r="T1895" s="13">
        <f t="shared" si="19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7">
        <f t="shared" si="194"/>
        <v>1.145</v>
      </c>
      <c r="P1896" s="5">
        <f t="shared" si="195"/>
        <v>57.25</v>
      </c>
      <c r="Q1896" t="str">
        <f t="shared" si="196"/>
        <v>music</v>
      </c>
      <c r="R1896" s="6" t="str">
        <f t="shared" si="200"/>
        <v>indie rock</v>
      </c>
      <c r="S1896" s="13">
        <f t="shared" si="197"/>
        <v>40920.904895833337</v>
      </c>
      <c r="T1896" s="13">
        <f t="shared" si="19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7">
        <f t="shared" si="194"/>
        <v>1.0171957671957672</v>
      </c>
      <c r="P1897" s="5">
        <f t="shared" si="195"/>
        <v>196.34042553191489</v>
      </c>
      <c r="Q1897" t="str">
        <f t="shared" si="196"/>
        <v>music</v>
      </c>
      <c r="R1897" s="6" t="str">
        <f t="shared" si="200"/>
        <v>indie rock</v>
      </c>
      <c r="S1897" s="13">
        <f t="shared" si="197"/>
        <v>42267.746782407412</v>
      </c>
      <c r="T1897" s="13">
        <f t="shared" si="19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7">
        <f t="shared" si="194"/>
        <v>1.2394678492239468</v>
      </c>
      <c r="P1898" s="5">
        <f t="shared" si="195"/>
        <v>43</v>
      </c>
      <c r="Q1898" t="str">
        <f t="shared" si="196"/>
        <v>music</v>
      </c>
      <c r="R1898" s="6" t="str">
        <f t="shared" si="200"/>
        <v>indie rock</v>
      </c>
      <c r="S1898" s="13">
        <f t="shared" si="197"/>
        <v>40981.710243055553</v>
      </c>
      <c r="T1898" s="13">
        <f t="shared" si="19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7">
        <f t="shared" si="194"/>
        <v>1.0245669291338582</v>
      </c>
      <c r="P1899" s="5">
        <f t="shared" si="195"/>
        <v>35.551912568306008</v>
      </c>
      <c r="Q1899" t="str">
        <f t="shared" si="196"/>
        <v>music</v>
      </c>
      <c r="R1899" s="6" t="str">
        <f t="shared" si="200"/>
        <v>indie rock</v>
      </c>
      <c r="S1899" s="13">
        <f t="shared" si="197"/>
        <v>41680.583402777782</v>
      </c>
      <c r="T1899" s="13">
        <f t="shared" si="19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7">
        <f t="shared" si="194"/>
        <v>1.4450000000000001</v>
      </c>
      <c r="P1900" s="5">
        <f t="shared" si="195"/>
        <v>68.80952380952381</v>
      </c>
      <c r="Q1900" t="str">
        <f t="shared" si="196"/>
        <v>music</v>
      </c>
      <c r="R1900" s="6" t="str">
        <f t="shared" si="200"/>
        <v>indie rock</v>
      </c>
      <c r="S1900" s="13">
        <f t="shared" si="197"/>
        <v>42366.192974537036</v>
      </c>
      <c r="T1900" s="13">
        <f t="shared" si="19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7">
        <f t="shared" si="194"/>
        <v>1.3333333333333333</v>
      </c>
      <c r="P1901" s="5">
        <f t="shared" si="195"/>
        <v>28.571428571428573</v>
      </c>
      <c r="Q1901" t="str">
        <f t="shared" si="196"/>
        <v>music</v>
      </c>
      <c r="R1901" s="6" t="str">
        <f t="shared" si="200"/>
        <v>indie rock</v>
      </c>
      <c r="S1901" s="13">
        <f t="shared" si="197"/>
        <v>42058.941736111112</v>
      </c>
      <c r="T1901" s="13">
        <f t="shared" si="19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7">
        <f t="shared" si="194"/>
        <v>1.0936440000000001</v>
      </c>
      <c r="P1902" s="5">
        <f t="shared" si="195"/>
        <v>50.631666666666668</v>
      </c>
      <c r="Q1902" t="str">
        <f t="shared" si="196"/>
        <v>music</v>
      </c>
      <c r="R1902" s="6" t="str">
        <f t="shared" si="200"/>
        <v>indie rock</v>
      </c>
      <c r="S1902" s="13">
        <f t="shared" si="197"/>
        <v>41160.871886574074</v>
      </c>
      <c r="T1902" s="13">
        <f t="shared" si="19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7">
        <f t="shared" si="194"/>
        <v>2.696969696969697E-2</v>
      </c>
      <c r="P1903" s="5">
        <f t="shared" si="195"/>
        <v>106.8</v>
      </c>
      <c r="Q1903" t="str">
        <f t="shared" si="196"/>
        <v>technology</v>
      </c>
      <c r="R1903" s="6" t="str">
        <f>RIGHT(N1903,7)</f>
        <v>gadgets</v>
      </c>
      <c r="S1903" s="13">
        <f t="shared" si="197"/>
        <v>42116.54315972222</v>
      </c>
      <c r="T1903" s="13">
        <f t="shared" si="19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7">
        <f t="shared" si="194"/>
        <v>1.2E-2</v>
      </c>
      <c r="P1904" s="5">
        <f t="shared" si="195"/>
        <v>4</v>
      </c>
      <c r="Q1904" t="str">
        <f t="shared" si="196"/>
        <v>technology</v>
      </c>
      <c r="R1904" s="6" t="str">
        <f t="shared" ref="R1904:R1922" si="201">RIGHT(N1904,7)</f>
        <v>gadgets</v>
      </c>
      <c r="S1904" s="13">
        <f t="shared" si="197"/>
        <v>42037.789895833332</v>
      </c>
      <c r="T1904" s="13">
        <f t="shared" si="19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7">
        <f t="shared" si="194"/>
        <v>0.46600000000000003</v>
      </c>
      <c r="P1905" s="5">
        <f t="shared" si="195"/>
        <v>34.097560975609753</v>
      </c>
      <c r="Q1905" t="str">
        <f t="shared" si="196"/>
        <v>technology</v>
      </c>
      <c r="R1905" s="6" t="str">
        <f t="shared" si="201"/>
        <v>gadgets</v>
      </c>
      <c r="S1905" s="13">
        <f t="shared" si="197"/>
        <v>42702.770729166667</v>
      </c>
      <c r="T1905" s="13">
        <f t="shared" si="19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7">
        <f t="shared" si="194"/>
        <v>1E-3</v>
      </c>
      <c r="P1906" s="5">
        <f t="shared" si="195"/>
        <v>25</v>
      </c>
      <c r="Q1906" t="str">
        <f t="shared" si="196"/>
        <v>technology</v>
      </c>
      <c r="R1906" s="6" t="str">
        <f t="shared" si="201"/>
        <v>gadgets</v>
      </c>
      <c r="S1906" s="13">
        <f t="shared" si="197"/>
        <v>42326.685428240744</v>
      </c>
      <c r="T1906" s="13">
        <f t="shared" si="19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7">
        <f t="shared" si="194"/>
        <v>1.6800000000000001E-3</v>
      </c>
      <c r="P1907" s="5">
        <f t="shared" si="195"/>
        <v>10.5</v>
      </c>
      <c r="Q1907" t="str">
        <f t="shared" si="196"/>
        <v>technology</v>
      </c>
      <c r="R1907" s="6" t="str">
        <f t="shared" si="201"/>
        <v>gadgets</v>
      </c>
      <c r="S1907" s="13">
        <f t="shared" si="197"/>
        <v>41859.925856481481</v>
      </c>
      <c r="T1907" s="13">
        <f t="shared" si="19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7">
        <f t="shared" si="194"/>
        <v>0.42759999999999998</v>
      </c>
      <c r="P1908" s="5">
        <f t="shared" si="195"/>
        <v>215.95959595959596</v>
      </c>
      <c r="Q1908" t="str">
        <f t="shared" si="196"/>
        <v>technology</v>
      </c>
      <c r="R1908" s="6" t="str">
        <f t="shared" si="201"/>
        <v>gadgets</v>
      </c>
      <c r="S1908" s="13">
        <f t="shared" si="197"/>
        <v>42514.671099537038</v>
      </c>
      <c r="T1908" s="13">
        <f t="shared" si="19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7">
        <f t="shared" si="194"/>
        <v>2.8333333333333335E-3</v>
      </c>
      <c r="P1909" s="5">
        <f t="shared" si="195"/>
        <v>21.25</v>
      </c>
      <c r="Q1909" t="str">
        <f t="shared" si="196"/>
        <v>technology</v>
      </c>
      <c r="R1909" s="6" t="str">
        <f t="shared" si="201"/>
        <v>gadgets</v>
      </c>
      <c r="S1909" s="13">
        <f t="shared" si="197"/>
        <v>41767.587094907409</v>
      </c>
      <c r="T1909" s="13">
        <f t="shared" si="19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7">
        <f t="shared" si="194"/>
        <v>1.7319999999999999E-2</v>
      </c>
      <c r="P1910" s="5">
        <f t="shared" si="195"/>
        <v>108.25</v>
      </c>
      <c r="Q1910" t="str">
        <f t="shared" si="196"/>
        <v>technology</v>
      </c>
      <c r="R1910" s="6" t="str">
        <f t="shared" si="201"/>
        <v>gadgets</v>
      </c>
      <c r="S1910" s="13">
        <f t="shared" si="197"/>
        <v>42703.917824074073</v>
      </c>
      <c r="T1910" s="13">
        <f t="shared" si="19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7">
        <f t="shared" si="194"/>
        <v>0.14111428571428572</v>
      </c>
      <c r="P1911" s="5">
        <f t="shared" si="195"/>
        <v>129.97368421052633</v>
      </c>
      <c r="Q1911" t="str">
        <f t="shared" si="196"/>
        <v>technology</v>
      </c>
      <c r="R1911" s="6" t="str">
        <f t="shared" si="201"/>
        <v>gadgets</v>
      </c>
      <c r="S1911" s="13">
        <f t="shared" si="197"/>
        <v>41905.429155092592</v>
      </c>
      <c r="T1911" s="13">
        <f t="shared" si="19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7">
        <f t="shared" si="194"/>
        <v>0.39395294117647056</v>
      </c>
      <c r="P1912" s="5">
        <f t="shared" si="195"/>
        <v>117.49473684210527</v>
      </c>
      <c r="Q1912" t="str">
        <f t="shared" si="196"/>
        <v>technology</v>
      </c>
      <c r="R1912" s="6" t="str">
        <f t="shared" si="201"/>
        <v>gadgets</v>
      </c>
      <c r="S1912" s="13">
        <f t="shared" si="197"/>
        <v>42264.963159722218</v>
      </c>
      <c r="T1912" s="13">
        <f t="shared" si="19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7">
        <f t="shared" si="194"/>
        <v>2.3529411764705883E-4</v>
      </c>
      <c r="P1913" s="5">
        <f t="shared" si="195"/>
        <v>10</v>
      </c>
      <c r="Q1913" t="str">
        <f t="shared" si="196"/>
        <v>technology</v>
      </c>
      <c r="R1913" s="6" t="str">
        <f t="shared" si="201"/>
        <v>gadgets</v>
      </c>
      <c r="S1913" s="13">
        <f t="shared" si="197"/>
        <v>41830.033958333333</v>
      </c>
      <c r="T1913" s="13">
        <f t="shared" si="19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7">
        <f t="shared" si="194"/>
        <v>0.59299999999999997</v>
      </c>
      <c r="P1914" s="5">
        <f t="shared" si="195"/>
        <v>70.595238095238102</v>
      </c>
      <c r="Q1914" t="str">
        <f t="shared" si="196"/>
        <v>technology</v>
      </c>
      <c r="R1914" s="6" t="str">
        <f t="shared" si="201"/>
        <v>gadgets</v>
      </c>
      <c r="S1914" s="13">
        <f t="shared" si="197"/>
        <v>42129.226388888885</v>
      </c>
      <c r="T1914" s="13">
        <f t="shared" si="19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7">
        <f t="shared" si="194"/>
        <v>1.3270833333333334E-2</v>
      </c>
      <c r="P1915" s="5">
        <f t="shared" si="195"/>
        <v>24.5</v>
      </c>
      <c r="Q1915" t="str">
        <f t="shared" si="196"/>
        <v>technology</v>
      </c>
      <c r="R1915" s="6" t="str">
        <f t="shared" si="201"/>
        <v>gadgets</v>
      </c>
      <c r="S1915" s="13">
        <f t="shared" si="197"/>
        <v>41890.511319444442</v>
      </c>
      <c r="T1915" s="13">
        <f t="shared" si="19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7">
        <f t="shared" si="194"/>
        <v>9.0090090090090086E-2</v>
      </c>
      <c r="P1916" s="5">
        <f t="shared" si="195"/>
        <v>30</v>
      </c>
      <c r="Q1916" t="str">
        <f t="shared" si="196"/>
        <v>technology</v>
      </c>
      <c r="R1916" s="6" t="str">
        <f t="shared" si="201"/>
        <v>gadgets</v>
      </c>
      <c r="S1916" s="13">
        <f t="shared" si="197"/>
        <v>41929.174456018518</v>
      </c>
      <c r="T1916" s="13">
        <f t="shared" si="19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7">
        <f t="shared" si="194"/>
        <v>1.6E-2</v>
      </c>
      <c r="P1917" s="5">
        <f t="shared" si="195"/>
        <v>2</v>
      </c>
      <c r="Q1917" t="str">
        <f t="shared" si="196"/>
        <v>technology</v>
      </c>
      <c r="R1917" s="6" t="str">
        <f t="shared" si="201"/>
        <v>gadgets</v>
      </c>
      <c r="S1917" s="13">
        <f t="shared" si="197"/>
        <v>41864.04886574074</v>
      </c>
      <c r="T1917" s="13">
        <f t="shared" si="19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7">
        <f t="shared" si="194"/>
        <v>5.1000000000000004E-3</v>
      </c>
      <c r="P1918" s="5">
        <f t="shared" si="195"/>
        <v>17</v>
      </c>
      <c r="Q1918" t="str">
        <f t="shared" si="196"/>
        <v>technology</v>
      </c>
      <c r="R1918" s="6" t="str">
        <f t="shared" si="201"/>
        <v>gadgets</v>
      </c>
      <c r="S1918" s="13">
        <f t="shared" si="197"/>
        <v>42656.717303240745</v>
      </c>
      <c r="T1918" s="13">
        <f t="shared" si="19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7">
        <f t="shared" si="194"/>
        <v>0.52570512820512816</v>
      </c>
      <c r="P1919" s="5">
        <f t="shared" si="195"/>
        <v>2928.9285714285716</v>
      </c>
      <c r="Q1919" t="str">
        <f t="shared" si="196"/>
        <v>technology</v>
      </c>
      <c r="R1919" s="6" t="str">
        <f t="shared" si="201"/>
        <v>gadgets</v>
      </c>
      <c r="S1919" s="13">
        <f t="shared" si="197"/>
        <v>42746.270057870366</v>
      </c>
      <c r="T1919" s="13">
        <f t="shared" si="19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7">
        <f t="shared" si="194"/>
        <v>1.04E-2</v>
      </c>
      <c r="P1920" s="5">
        <f t="shared" si="195"/>
        <v>28.888888888888889</v>
      </c>
      <c r="Q1920" t="str">
        <f t="shared" si="196"/>
        <v>technology</v>
      </c>
      <c r="R1920" s="6" t="str">
        <f t="shared" si="201"/>
        <v>gadgets</v>
      </c>
      <c r="S1920" s="13">
        <f t="shared" si="197"/>
        <v>41828.789942129632</v>
      </c>
      <c r="T1920" s="13">
        <f t="shared" si="19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7">
        <f t="shared" si="194"/>
        <v>0.47399999999999998</v>
      </c>
      <c r="P1921" s="5">
        <f t="shared" si="195"/>
        <v>29.625</v>
      </c>
      <c r="Q1921" t="str">
        <f t="shared" si="196"/>
        <v>technology</v>
      </c>
      <c r="R1921" s="6" t="str">
        <f t="shared" si="201"/>
        <v>gadgets</v>
      </c>
      <c r="S1921" s="13">
        <f t="shared" si="197"/>
        <v>42113.875567129624</v>
      </c>
      <c r="T1921" s="13">
        <f t="shared" si="19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7">
        <f t="shared" si="194"/>
        <v>0.43030000000000002</v>
      </c>
      <c r="P1922" s="5">
        <f t="shared" si="195"/>
        <v>40.980952380952381</v>
      </c>
      <c r="Q1922" t="str">
        <f t="shared" si="196"/>
        <v>technology</v>
      </c>
      <c r="R1922" s="6" t="str">
        <f t="shared" si="201"/>
        <v>gadgets</v>
      </c>
      <c r="S1922" s="13">
        <f t="shared" si="197"/>
        <v>42270.875706018516</v>
      </c>
      <c r="T1922" s="13">
        <f t="shared" si="19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7">
        <f t="shared" ref="O1923:O1986" si="202">E1923/D1923</f>
        <v>1.3680000000000001</v>
      </c>
      <c r="P1923" s="5">
        <f t="shared" ref="P1923:P1986" si="203">AVERAGE(E1923/L1923)</f>
        <v>54</v>
      </c>
      <c r="Q1923" t="str">
        <f t="shared" ref="Q1923:Q1986" si="204">LEFT(N1923, SEARCH("/",N1923,1)-1)</f>
        <v>music</v>
      </c>
      <c r="R1923" s="6" t="str">
        <f>RIGHT(N1923,10)</f>
        <v>indie rock</v>
      </c>
      <c r="S1923" s="13">
        <f t="shared" ref="S1923:S1986" si="205">(((J1923/60)/60)/24)+DATE(1970,1,1)</f>
        <v>41074.221562500003</v>
      </c>
      <c r="T1923" s="13">
        <f t="shared" ref="T1923:T1986" si="206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7">
        <f t="shared" si="202"/>
        <v>1.1555</v>
      </c>
      <c r="P1924" s="5">
        <f t="shared" si="203"/>
        <v>36.109375</v>
      </c>
      <c r="Q1924" t="str">
        <f t="shared" si="204"/>
        <v>music</v>
      </c>
      <c r="R1924" s="6" t="str">
        <f t="shared" ref="R1924:R1942" si="207">RIGHT(N1924,10)</f>
        <v>indie rock</v>
      </c>
      <c r="S1924" s="13">
        <f t="shared" si="205"/>
        <v>41590.255868055552</v>
      </c>
      <c r="T1924" s="13">
        <f t="shared" si="206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7">
        <f t="shared" si="202"/>
        <v>2.4079999999999999</v>
      </c>
      <c r="P1925" s="5">
        <f t="shared" si="203"/>
        <v>23.153846153846153</v>
      </c>
      <c r="Q1925" t="str">
        <f t="shared" si="204"/>
        <v>music</v>
      </c>
      <c r="R1925" s="6" t="str">
        <f t="shared" si="207"/>
        <v>indie rock</v>
      </c>
      <c r="S1925" s="13">
        <f t="shared" si="205"/>
        <v>40772.848749999997</v>
      </c>
      <c r="T1925" s="13">
        <f t="shared" si="206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7">
        <f t="shared" si="202"/>
        <v>1.1439999999999999</v>
      </c>
      <c r="P1926" s="5">
        <f t="shared" si="203"/>
        <v>104</v>
      </c>
      <c r="Q1926" t="str">
        <f t="shared" si="204"/>
        <v>music</v>
      </c>
      <c r="R1926" s="6" t="str">
        <f t="shared" si="207"/>
        <v>indie rock</v>
      </c>
      <c r="S1926" s="13">
        <f t="shared" si="205"/>
        <v>41626.761053240742</v>
      </c>
      <c r="T1926" s="13">
        <f t="shared" si="206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7">
        <f t="shared" si="202"/>
        <v>1.1033333333333333</v>
      </c>
      <c r="P1927" s="5">
        <f t="shared" si="203"/>
        <v>31.826923076923077</v>
      </c>
      <c r="Q1927" t="str">
        <f t="shared" si="204"/>
        <v>music</v>
      </c>
      <c r="R1927" s="6" t="str">
        <f t="shared" si="207"/>
        <v>indie rock</v>
      </c>
      <c r="S1927" s="13">
        <f t="shared" si="205"/>
        <v>41535.90148148148</v>
      </c>
      <c r="T1927" s="13">
        <f t="shared" si="206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7">
        <f t="shared" si="202"/>
        <v>1.9537933333333333</v>
      </c>
      <c r="P1928" s="5">
        <f t="shared" si="203"/>
        <v>27.3896261682243</v>
      </c>
      <c r="Q1928" t="str">
        <f t="shared" si="204"/>
        <v>music</v>
      </c>
      <c r="R1928" s="6" t="str">
        <f t="shared" si="207"/>
        <v>indie rock</v>
      </c>
      <c r="S1928" s="13">
        <f t="shared" si="205"/>
        <v>40456.954351851848</v>
      </c>
      <c r="T1928" s="13">
        <f t="shared" si="206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7">
        <f t="shared" si="202"/>
        <v>1.0333333333333334</v>
      </c>
      <c r="P1929" s="5">
        <f t="shared" si="203"/>
        <v>56.363636363636367</v>
      </c>
      <c r="Q1929" t="str">
        <f t="shared" si="204"/>
        <v>music</v>
      </c>
      <c r="R1929" s="6" t="str">
        <f t="shared" si="207"/>
        <v>indie rock</v>
      </c>
      <c r="S1929" s="13">
        <f t="shared" si="205"/>
        <v>40960.861562500002</v>
      </c>
      <c r="T1929" s="13">
        <f t="shared" si="206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7">
        <f t="shared" si="202"/>
        <v>1.031372549019608</v>
      </c>
      <c r="P1930" s="5">
        <f t="shared" si="203"/>
        <v>77.352941176470594</v>
      </c>
      <c r="Q1930" t="str">
        <f t="shared" si="204"/>
        <v>music</v>
      </c>
      <c r="R1930" s="6" t="str">
        <f t="shared" si="207"/>
        <v>indie rock</v>
      </c>
      <c r="S1930" s="13">
        <f t="shared" si="205"/>
        <v>41371.648078703707</v>
      </c>
      <c r="T1930" s="13">
        <f t="shared" si="206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7">
        <f t="shared" si="202"/>
        <v>1.003125</v>
      </c>
      <c r="P1931" s="5">
        <f t="shared" si="203"/>
        <v>42.8</v>
      </c>
      <c r="Q1931" t="str">
        <f t="shared" si="204"/>
        <v>music</v>
      </c>
      <c r="R1931" s="6" t="str">
        <f t="shared" si="207"/>
        <v>indie rock</v>
      </c>
      <c r="S1931" s="13">
        <f t="shared" si="205"/>
        <v>40687.021597222221</v>
      </c>
      <c r="T1931" s="13">
        <f t="shared" si="206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7">
        <f t="shared" si="202"/>
        <v>1.27</v>
      </c>
      <c r="P1932" s="5">
        <f t="shared" si="203"/>
        <v>48.846153846153847</v>
      </c>
      <c r="Q1932" t="str">
        <f t="shared" si="204"/>
        <v>music</v>
      </c>
      <c r="R1932" s="6" t="str">
        <f t="shared" si="207"/>
        <v>indie rock</v>
      </c>
      <c r="S1932" s="13">
        <f t="shared" si="205"/>
        <v>41402.558819444443</v>
      </c>
      <c r="T1932" s="13">
        <f t="shared" si="206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7">
        <f t="shared" si="202"/>
        <v>1.20601</v>
      </c>
      <c r="P1933" s="5">
        <f t="shared" si="203"/>
        <v>48.240400000000001</v>
      </c>
      <c r="Q1933" t="str">
        <f t="shared" si="204"/>
        <v>music</v>
      </c>
      <c r="R1933" s="6" t="str">
        <f t="shared" si="207"/>
        <v>indie rock</v>
      </c>
      <c r="S1933" s="13">
        <f t="shared" si="205"/>
        <v>41037.892465277779</v>
      </c>
      <c r="T1933" s="13">
        <f t="shared" si="206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7">
        <f t="shared" si="202"/>
        <v>1.0699047619047619</v>
      </c>
      <c r="P1934" s="5">
        <f t="shared" si="203"/>
        <v>70.212500000000006</v>
      </c>
      <c r="Q1934" t="str">
        <f t="shared" si="204"/>
        <v>music</v>
      </c>
      <c r="R1934" s="6" t="str">
        <f t="shared" si="207"/>
        <v>indie rock</v>
      </c>
      <c r="S1934" s="13">
        <f t="shared" si="205"/>
        <v>40911.809872685182</v>
      </c>
      <c r="T1934" s="13">
        <f t="shared" si="206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7">
        <f t="shared" si="202"/>
        <v>1.7243333333333333</v>
      </c>
      <c r="P1935" s="5">
        <f t="shared" si="203"/>
        <v>94.054545454545448</v>
      </c>
      <c r="Q1935" t="str">
        <f t="shared" si="204"/>
        <v>music</v>
      </c>
      <c r="R1935" s="6" t="str">
        <f t="shared" si="207"/>
        <v>indie rock</v>
      </c>
      <c r="S1935" s="13">
        <f t="shared" si="205"/>
        <v>41879.130868055552</v>
      </c>
      <c r="T1935" s="13">
        <f t="shared" si="206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7">
        <f t="shared" si="202"/>
        <v>1.2362</v>
      </c>
      <c r="P1936" s="5">
        <f t="shared" si="203"/>
        <v>80.272727272727266</v>
      </c>
      <c r="Q1936" t="str">
        <f t="shared" si="204"/>
        <v>music</v>
      </c>
      <c r="R1936" s="6" t="str">
        <f t="shared" si="207"/>
        <v>indie rock</v>
      </c>
      <c r="S1936" s="13">
        <f t="shared" si="205"/>
        <v>40865.867141203707</v>
      </c>
      <c r="T1936" s="13">
        <f t="shared" si="206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7">
        <f t="shared" si="202"/>
        <v>1.0840000000000001</v>
      </c>
      <c r="P1937" s="5">
        <f t="shared" si="203"/>
        <v>54.2</v>
      </c>
      <c r="Q1937" t="str">
        <f t="shared" si="204"/>
        <v>music</v>
      </c>
      <c r="R1937" s="6" t="str">
        <f t="shared" si="207"/>
        <v>indie rock</v>
      </c>
      <c r="S1937" s="13">
        <f t="shared" si="205"/>
        <v>41773.932534722226</v>
      </c>
      <c r="T1937" s="13">
        <f t="shared" si="206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7">
        <f t="shared" si="202"/>
        <v>1.1652013333333333</v>
      </c>
      <c r="P1938" s="5">
        <f t="shared" si="203"/>
        <v>60.26903448275862</v>
      </c>
      <c r="Q1938" t="str">
        <f t="shared" si="204"/>
        <v>music</v>
      </c>
      <c r="R1938" s="6" t="str">
        <f t="shared" si="207"/>
        <v>indie rock</v>
      </c>
      <c r="S1938" s="13">
        <f t="shared" si="205"/>
        <v>40852.889699074076</v>
      </c>
      <c r="T1938" s="13">
        <f t="shared" si="206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7">
        <f t="shared" si="202"/>
        <v>1.8724499999999999</v>
      </c>
      <c r="P1939" s="5">
        <f t="shared" si="203"/>
        <v>38.740344827586206</v>
      </c>
      <c r="Q1939" t="str">
        <f t="shared" si="204"/>
        <v>music</v>
      </c>
      <c r="R1939" s="6" t="str">
        <f t="shared" si="207"/>
        <v>indie rock</v>
      </c>
      <c r="S1939" s="13">
        <f t="shared" si="205"/>
        <v>41059.118993055556</v>
      </c>
      <c r="T1939" s="13">
        <f t="shared" si="206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7">
        <f t="shared" si="202"/>
        <v>1.1593333333333333</v>
      </c>
      <c r="P1940" s="5">
        <f t="shared" si="203"/>
        <v>152.54385964912279</v>
      </c>
      <c r="Q1940" t="str">
        <f t="shared" si="204"/>
        <v>music</v>
      </c>
      <c r="R1940" s="6" t="str">
        <f t="shared" si="207"/>
        <v>indie rock</v>
      </c>
      <c r="S1940" s="13">
        <f t="shared" si="205"/>
        <v>41426.259618055556</v>
      </c>
      <c r="T1940" s="13">
        <f t="shared" si="206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7">
        <f t="shared" si="202"/>
        <v>1.107</v>
      </c>
      <c r="P1941" s="5">
        <f t="shared" si="203"/>
        <v>115.3125</v>
      </c>
      <c r="Q1941" t="str">
        <f t="shared" si="204"/>
        <v>music</v>
      </c>
      <c r="R1941" s="6" t="str">
        <f t="shared" si="207"/>
        <v>indie rock</v>
      </c>
      <c r="S1941" s="13">
        <f t="shared" si="205"/>
        <v>41313.985046296293</v>
      </c>
      <c r="T1941" s="13">
        <f t="shared" si="206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7">
        <f t="shared" si="202"/>
        <v>1.7092307692307693</v>
      </c>
      <c r="P1942" s="5">
        <f t="shared" si="203"/>
        <v>35.838709677419352</v>
      </c>
      <c r="Q1942" t="str">
        <f t="shared" si="204"/>
        <v>music</v>
      </c>
      <c r="R1942" s="6" t="str">
        <f t="shared" si="207"/>
        <v>indie rock</v>
      </c>
      <c r="S1942" s="13">
        <f t="shared" si="205"/>
        <v>40670.507326388892</v>
      </c>
      <c r="T1942" s="13">
        <f t="shared" si="206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7">
        <f t="shared" si="202"/>
        <v>1.2611835600000001</v>
      </c>
      <c r="P1943" s="5">
        <f t="shared" si="203"/>
        <v>64.570118779438872</v>
      </c>
      <c r="Q1943" t="str">
        <f t="shared" si="204"/>
        <v>technology</v>
      </c>
      <c r="R1943" s="6" t="str">
        <f>RIGHT(N1943,8)</f>
        <v>hardware</v>
      </c>
      <c r="S1943" s="13">
        <f t="shared" si="205"/>
        <v>41744.290868055556</v>
      </c>
      <c r="T1943" s="13">
        <f t="shared" si="206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7">
        <f t="shared" si="202"/>
        <v>1.3844033333333334</v>
      </c>
      <c r="P1944" s="5">
        <f t="shared" si="203"/>
        <v>87.436000000000007</v>
      </c>
      <c r="Q1944" t="str">
        <f t="shared" si="204"/>
        <v>technology</v>
      </c>
      <c r="R1944" s="6" t="str">
        <f t="shared" ref="R1944:R1982" si="208">RIGHT(N1944,8)</f>
        <v>hardware</v>
      </c>
      <c r="S1944" s="13">
        <f t="shared" si="205"/>
        <v>40638.828009259261</v>
      </c>
      <c r="T1944" s="13">
        <f t="shared" si="206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7">
        <f t="shared" si="202"/>
        <v>17.052499999999998</v>
      </c>
      <c r="P1945" s="5">
        <f t="shared" si="203"/>
        <v>68.815577078288939</v>
      </c>
      <c r="Q1945" t="str">
        <f t="shared" si="204"/>
        <v>technology</v>
      </c>
      <c r="R1945" s="6" t="str">
        <f t="shared" si="208"/>
        <v>hardware</v>
      </c>
      <c r="S1945" s="13">
        <f t="shared" si="205"/>
        <v>42548.269861111112</v>
      </c>
      <c r="T1945" s="13">
        <f t="shared" si="206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7">
        <f t="shared" si="202"/>
        <v>7.8805550000000002</v>
      </c>
      <c r="P1946" s="5">
        <f t="shared" si="203"/>
        <v>176.200223588597</v>
      </c>
      <c r="Q1946" t="str">
        <f t="shared" si="204"/>
        <v>technology</v>
      </c>
      <c r="R1946" s="6" t="str">
        <f t="shared" si="208"/>
        <v>hardware</v>
      </c>
      <c r="S1946" s="13">
        <f t="shared" si="205"/>
        <v>41730.584374999999</v>
      </c>
      <c r="T1946" s="13">
        <f t="shared" si="206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7">
        <f t="shared" si="202"/>
        <v>3.4801799999999998</v>
      </c>
      <c r="P1947" s="5">
        <f t="shared" si="203"/>
        <v>511.79117647058825</v>
      </c>
      <c r="Q1947" t="str">
        <f t="shared" si="204"/>
        <v>technology</v>
      </c>
      <c r="R1947" s="6" t="str">
        <f t="shared" si="208"/>
        <v>hardware</v>
      </c>
      <c r="S1947" s="13">
        <f t="shared" si="205"/>
        <v>42157.251828703709</v>
      </c>
      <c r="T1947" s="13">
        <f t="shared" si="206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7">
        <f t="shared" si="202"/>
        <v>1.4974666666666667</v>
      </c>
      <c r="P1948" s="5">
        <f t="shared" si="203"/>
        <v>160.44285714285715</v>
      </c>
      <c r="Q1948" t="str">
        <f t="shared" si="204"/>
        <v>technology</v>
      </c>
      <c r="R1948" s="6" t="str">
        <f t="shared" si="208"/>
        <v>hardware</v>
      </c>
      <c r="S1948" s="13">
        <f t="shared" si="205"/>
        <v>41689.150011574071</v>
      </c>
      <c r="T1948" s="13">
        <f t="shared" si="206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7">
        <f t="shared" si="202"/>
        <v>1.0063375000000001</v>
      </c>
      <c r="P1949" s="5">
        <f t="shared" si="203"/>
        <v>35.003043478260871</v>
      </c>
      <c r="Q1949" t="str">
        <f t="shared" si="204"/>
        <v>technology</v>
      </c>
      <c r="R1949" s="6" t="str">
        <f t="shared" si="208"/>
        <v>hardware</v>
      </c>
      <c r="S1949" s="13">
        <f t="shared" si="205"/>
        <v>40102.918055555558</v>
      </c>
      <c r="T1949" s="13">
        <f t="shared" si="206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7">
        <f t="shared" si="202"/>
        <v>8.0021100000000001</v>
      </c>
      <c r="P1950" s="5">
        <f t="shared" si="203"/>
        <v>188.50671378091872</v>
      </c>
      <c r="Q1950" t="str">
        <f t="shared" si="204"/>
        <v>technology</v>
      </c>
      <c r="R1950" s="6" t="str">
        <f t="shared" si="208"/>
        <v>hardware</v>
      </c>
      <c r="S1950" s="13">
        <f t="shared" si="205"/>
        <v>42473.604270833333</v>
      </c>
      <c r="T1950" s="13">
        <f t="shared" si="206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7">
        <f t="shared" si="202"/>
        <v>1.0600260000000001</v>
      </c>
      <c r="P1951" s="5">
        <f t="shared" si="203"/>
        <v>56.204984093319197</v>
      </c>
      <c r="Q1951" t="str">
        <f t="shared" si="204"/>
        <v>technology</v>
      </c>
      <c r="R1951" s="6" t="str">
        <f t="shared" si="208"/>
        <v>hardware</v>
      </c>
      <c r="S1951" s="13">
        <f t="shared" si="205"/>
        <v>41800.423043981478</v>
      </c>
      <c r="T1951" s="13">
        <f t="shared" si="206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7">
        <f t="shared" si="202"/>
        <v>2.0051866666666669</v>
      </c>
      <c r="P1952" s="5">
        <f t="shared" si="203"/>
        <v>51.3054157782516</v>
      </c>
      <c r="Q1952" t="str">
        <f t="shared" si="204"/>
        <v>technology</v>
      </c>
      <c r="R1952" s="6" t="str">
        <f t="shared" si="208"/>
        <v>hardware</v>
      </c>
      <c r="S1952" s="13">
        <f t="shared" si="205"/>
        <v>40624.181400462963</v>
      </c>
      <c r="T1952" s="13">
        <f t="shared" si="206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7">
        <f t="shared" si="202"/>
        <v>2.1244399999999999</v>
      </c>
      <c r="P1953" s="5">
        <f t="shared" si="203"/>
        <v>127.36450839328538</v>
      </c>
      <c r="Q1953" t="str">
        <f t="shared" si="204"/>
        <v>technology</v>
      </c>
      <c r="R1953" s="6" t="str">
        <f t="shared" si="208"/>
        <v>hardware</v>
      </c>
      <c r="S1953" s="13">
        <f t="shared" si="205"/>
        <v>42651.420567129629</v>
      </c>
      <c r="T1953" s="13">
        <f t="shared" si="206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7">
        <f t="shared" si="202"/>
        <v>1.9847237142857144</v>
      </c>
      <c r="P1954" s="5">
        <f t="shared" si="203"/>
        <v>101.85532258064516</v>
      </c>
      <c r="Q1954" t="str">
        <f t="shared" si="204"/>
        <v>technology</v>
      </c>
      <c r="R1954" s="6" t="str">
        <f t="shared" si="208"/>
        <v>hardware</v>
      </c>
      <c r="S1954" s="13">
        <f t="shared" si="205"/>
        <v>41526.60665509259</v>
      </c>
      <c r="T1954" s="13">
        <f t="shared" si="206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7">
        <f t="shared" si="202"/>
        <v>2.2594666666666665</v>
      </c>
      <c r="P1955" s="5">
        <f t="shared" si="203"/>
        <v>230.55782312925169</v>
      </c>
      <c r="Q1955" t="str">
        <f t="shared" si="204"/>
        <v>technology</v>
      </c>
      <c r="R1955" s="6" t="str">
        <f t="shared" si="208"/>
        <v>hardware</v>
      </c>
      <c r="S1955" s="13">
        <f t="shared" si="205"/>
        <v>40941.199826388889</v>
      </c>
      <c r="T1955" s="13">
        <f t="shared" si="206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7">
        <f t="shared" si="202"/>
        <v>6.9894800000000004</v>
      </c>
      <c r="P1956" s="5">
        <f t="shared" si="203"/>
        <v>842.10602409638557</v>
      </c>
      <c r="Q1956" t="str">
        <f t="shared" si="204"/>
        <v>technology</v>
      </c>
      <c r="R1956" s="6" t="str">
        <f t="shared" si="208"/>
        <v>hardware</v>
      </c>
      <c r="S1956" s="13">
        <f t="shared" si="205"/>
        <v>42394.580740740741</v>
      </c>
      <c r="T1956" s="13">
        <f t="shared" si="206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7">
        <f t="shared" si="202"/>
        <v>3.9859528571428569</v>
      </c>
      <c r="P1957" s="5">
        <f t="shared" si="203"/>
        <v>577.27593103448271</v>
      </c>
      <c r="Q1957" t="str">
        <f t="shared" si="204"/>
        <v>technology</v>
      </c>
      <c r="R1957" s="6" t="str">
        <f t="shared" si="208"/>
        <v>hardware</v>
      </c>
      <c r="S1957" s="13">
        <f t="shared" si="205"/>
        <v>41020.271770833337</v>
      </c>
      <c r="T1957" s="13">
        <f t="shared" si="206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7">
        <f t="shared" si="202"/>
        <v>2.9403333333333332</v>
      </c>
      <c r="P1958" s="5">
        <f t="shared" si="203"/>
        <v>483.34246575342468</v>
      </c>
      <c r="Q1958" t="str">
        <f t="shared" si="204"/>
        <v>technology</v>
      </c>
      <c r="R1958" s="6" t="str">
        <f t="shared" si="208"/>
        <v>hardware</v>
      </c>
      <c r="S1958" s="13">
        <f t="shared" si="205"/>
        <v>42067.923668981486</v>
      </c>
      <c r="T1958" s="13">
        <f t="shared" si="206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7">
        <f t="shared" si="202"/>
        <v>1.6750470000000002</v>
      </c>
      <c r="P1959" s="5">
        <f t="shared" si="203"/>
        <v>76.138500000000008</v>
      </c>
      <c r="Q1959" t="str">
        <f t="shared" si="204"/>
        <v>technology</v>
      </c>
      <c r="R1959" s="6" t="str">
        <f t="shared" si="208"/>
        <v>hardware</v>
      </c>
      <c r="S1959" s="13">
        <f t="shared" si="205"/>
        <v>41179.098530092589</v>
      </c>
      <c r="T1959" s="13">
        <f t="shared" si="206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7">
        <f t="shared" si="202"/>
        <v>14.355717142857143</v>
      </c>
      <c r="P1960" s="5">
        <f t="shared" si="203"/>
        <v>74.107684365781708</v>
      </c>
      <c r="Q1960" t="str">
        <f t="shared" si="204"/>
        <v>technology</v>
      </c>
      <c r="R1960" s="6" t="str">
        <f t="shared" si="208"/>
        <v>hardware</v>
      </c>
      <c r="S1960" s="13">
        <f t="shared" si="205"/>
        <v>41326.987974537034</v>
      </c>
      <c r="T1960" s="13">
        <f t="shared" si="206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7">
        <f t="shared" si="202"/>
        <v>1.5673440000000001</v>
      </c>
      <c r="P1961" s="5">
        <f t="shared" si="203"/>
        <v>36.965660377358489</v>
      </c>
      <c r="Q1961" t="str">
        <f t="shared" si="204"/>
        <v>technology</v>
      </c>
      <c r="R1961" s="6" t="str">
        <f t="shared" si="208"/>
        <v>hardware</v>
      </c>
      <c r="S1961" s="13">
        <f t="shared" si="205"/>
        <v>41871.845601851855</v>
      </c>
      <c r="T1961" s="13">
        <f t="shared" si="206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7">
        <f t="shared" si="202"/>
        <v>1.1790285714285715</v>
      </c>
      <c r="P1962" s="5">
        <f t="shared" si="203"/>
        <v>2500.969696969697</v>
      </c>
      <c r="Q1962" t="str">
        <f t="shared" si="204"/>
        <v>technology</v>
      </c>
      <c r="R1962" s="6" t="str">
        <f t="shared" si="208"/>
        <v>hardware</v>
      </c>
      <c r="S1962" s="13">
        <f t="shared" si="205"/>
        <v>41964.362743055557</v>
      </c>
      <c r="T1962" s="13">
        <f t="shared" si="206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7">
        <f t="shared" si="202"/>
        <v>11.053811999999999</v>
      </c>
      <c r="P1963" s="5">
        <f t="shared" si="203"/>
        <v>67.690214329454989</v>
      </c>
      <c r="Q1963" t="str">
        <f t="shared" si="204"/>
        <v>technology</v>
      </c>
      <c r="R1963" s="6" t="str">
        <f t="shared" si="208"/>
        <v>hardware</v>
      </c>
      <c r="S1963" s="13">
        <f t="shared" si="205"/>
        <v>41148.194641203707</v>
      </c>
      <c r="T1963" s="13">
        <f t="shared" si="206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7">
        <f t="shared" si="202"/>
        <v>1.9292499999999999</v>
      </c>
      <c r="P1964" s="5">
        <f t="shared" si="203"/>
        <v>63.04738562091503</v>
      </c>
      <c r="Q1964" t="str">
        <f t="shared" si="204"/>
        <v>technology</v>
      </c>
      <c r="R1964" s="6" t="str">
        <f t="shared" si="208"/>
        <v>hardware</v>
      </c>
      <c r="S1964" s="13">
        <f t="shared" si="205"/>
        <v>41742.780509259261</v>
      </c>
      <c r="T1964" s="13">
        <f t="shared" si="206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7">
        <f t="shared" si="202"/>
        <v>1.268842105263158</v>
      </c>
      <c r="P1965" s="5">
        <f t="shared" si="203"/>
        <v>117.6</v>
      </c>
      <c r="Q1965" t="str">
        <f t="shared" si="204"/>
        <v>technology</v>
      </c>
      <c r="R1965" s="6" t="str">
        <f t="shared" si="208"/>
        <v>hardware</v>
      </c>
      <c r="S1965" s="13">
        <f t="shared" si="205"/>
        <v>41863.429791666669</v>
      </c>
      <c r="T1965" s="13">
        <f t="shared" si="206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7">
        <f t="shared" si="202"/>
        <v>2.5957748878923765</v>
      </c>
      <c r="P1966" s="5">
        <f t="shared" si="203"/>
        <v>180.75185011709601</v>
      </c>
      <c r="Q1966" t="str">
        <f t="shared" si="204"/>
        <v>technology</v>
      </c>
      <c r="R1966" s="6" t="str">
        <f t="shared" si="208"/>
        <v>hardware</v>
      </c>
      <c r="S1966" s="13">
        <f t="shared" si="205"/>
        <v>42452.272824074069</v>
      </c>
      <c r="T1966" s="13">
        <f t="shared" si="206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7">
        <f t="shared" si="202"/>
        <v>2.6227999999999998</v>
      </c>
      <c r="P1967" s="5">
        <f t="shared" si="203"/>
        <v>127.32038834951456</v>
      </c>
      <c r="Q1967" t="str">
        <f t="shared" si="204"/>
        <v>technology</v>
      </c>
      <c r="R1967" s="6" t="str">
        <f t="shared" si="208"/>
        <v>hardware</v>
      </c>
      <c r="S1967" s="13">
        <f t="shared" si="205"/>
        <v>40898.089236111111</v>
      </c>
      <c r="T1967" s="13">
        <f t="shared" si="206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7">
        <f t="shared" si="202"/>
        <v>2.0674309000000002</v>
      </c>
      <c r="P1968" s="5">
        <f t="shared" si="203"/>
        <v>136.6444745538665</v>
      </c>
      <c r="Q1968" t="str">
        <f t="shared" si="204"/>
        <v>technology</v>
      </c>
      <c r="R1968" s="6" t="str">
        <f t="shared" si="208"/>
        <v>hardware</v>
      </c>
      <c r="S1968" s="13">
        <f t="shared" si="205"/>
        <v>41835.540486111109</v>
      </c>
      <c r="T1968" s="13">
        <f t="shared" si="206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7">
        <f t="shared" si="202"/>
        <v>3.7012999999999998</v>
      </c>
      <c r="P1969" s="5">
        <f t="shared" si="203"/>
        <v>182.78024691358024</v>
      </c>
      <c r="Q1969" t="str">
        <f t="shared" si="204"/>
        <v>technology</v>
      </c>
      <c r="R1969" s="6" t="str">
        <f t="shared" si="208"/>
        <v>hardware</v>
      </c>
      <c r="S1969" s="13">
        <f t="shared" si="205"/>
        <v>41730.663530092592</v>
      </c>
      <c r="T1969" s="13">
        <f t="shared" si="206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7">
        <f t="shared" si="202"/>
        <v>2.8496600000000001</v>
      </c>
      <c r="P1970" s="5">
        <f t="shared" si="203"/>
        <v>279.37843137254902</v>
      </c>
      <c r="Q1970" t="str">
        <f t="shared" si="204"/>
        <v>technology</v>
      </c>
      <c r="R1970" s="6" t="str">
        <f t="shared" si="208"/>
        <v>hardware</v>
      </c>
      <c r="S1970" s="13">
        <f t="shared" si="205"/>
        <v>42676.586979166663</v>
      </c>
      <c r="T1970" s="13">
        <f t="shared" si="206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7">
        <f t="shared" si="202"/>
        <v>5.7907999999999999</v>
      </c>
      <c r="P1971" s="5">
        <f t="shared" si="203"/>
        <v>61.375728669846318</v>
      </c>
      <c r="Q1971" t="str">
        <f t="shared" si="204"/>
        <v>technology</v>
      </c>
      <c r="R1971" s="6" t="str">
        <f t="shared" si="208"/>
        <v>hardware</v>
      </c>
      <c r="S1971" s="13">
        <f t="shared" si="205"/>
        <v>42557.792453703703</v>
      </c>
      <c r="T1971" s="13">
        <f t="shared" si="206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7">
        <f t="shared" si="202"/>
        <v>11.318</v>
      </c>
      <c r="P1972" s="5">
        <f t="shared" si="203"/>
        <v>80.727532097004286</v>
      </c>
      <c r="Q1972" t="str">
        <f t="shared" si="204"/>
        <v>technology</v>
      </c>
      <c r="R1972" s="6" t="str">
        <f t="shared" si="208"/>
        <v>hardware</v>
      </c>
      <c r="S1972" s="13">
        <f t="shared" si="205"/>
        <v>41324.193298611113</v>
      </c>
      <c r="T1972" s="13">
        <f t="shared" si="206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7">
        <f t="shared" si="202"/>
        <v>2.6302771750000002</v>
      </c>
      <c r="P1973" s="5">
        <f t="shared" si="203"/>
        <v>272.35590732591254</v>
      </c>
      <c r="Q1973" t="str">
        <f t="shared" si="204"/>
        <v>technology</v>
      </c>
      <c r="R1973" s="6" t="str">
        <f t="shared" si="208"/>
        <v>hardware</v>
      </c>
      <c r="S1973" s="13">
        <f t="shared" si="205"/>
        <v>41561.500706018516</v>
      </c>
      <c r="T1973" s="13">
        <f t="shared" si="206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7">
        <f t="shared" si="202"/>
        <v>6.7447999999999997</v>
      </c>
      <c r="P1974" s="5">
        <f t="shared" si="203"/>
        <v>70.848739495798313</v>
      </c>
      <c r="Q1974" t="str">
        <f t="shared" si="204"/>
        <v>technology</v>
      </c>
      <c r="R1974" s="6" t="str">
        <f t="shared" si="208"/>
        <v>hardware</v>
      </c>
      <c r="S1974" s="13">
        <f t="shared" si="205"/>
        <v>41201.012083333335</v>
      </c>
      <c r="T1974" s="13">
        <f t="shared" si="206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7">
        <f t="shared" si="202"/>
        <v>2.5683081313131315</v>
      </c>
      <c r="P1975" s="5">
        <f t="shared" si="203"/>
        <v>247.94003412969283</v>
      </c>
      <c r="Q1975" t="str">
        <f t="shared" si="204"/>
        <v>technology</v>
      </c>
      <c r="R1975" s="6" t="str">
        <f t="shared" si="208"/>
        <v>hardware</v>
      </c>
      <c r="S1975" s="13">
        <f t="shared" si="205"/>
        <v>42549.722962962958</v>
      </c>
      <c r="T1975" s="13">
        <f t="shared" si="206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7">
        <f t="shared" si="202"/>
        <v>3.7549600000000001</v>
      </c>
      <c r="P1976" s="5">
        <f t="shared" si="203"/>
        <v>186.81393034825871</v>
      </c>
      <c r="Q1976" t="str">
        <f t="shared" si="204"/>
        <v>technology</v>
      </c>
      <c r="R1976" s="6" t="str">
        <f t="shared" si="208"/>
        <v>hardware</v>
      </c>
      <c r="S1976" s="13">
        <f t="shared" si="205"/>
        <v>41445.334131944444</v>
      </c>
      <c r="T1976" s="13">
        <f t="shared" si="206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7">
        <f t="shared" si="202"/>
        <v>2.0870837499999997</v>
      </c>
      <c r="P1977" s="5">
        <f t="shared" si="203"/>
        <v>131.98948616600788</v>
      </c>
      <c r="Q1977" t="str">
        <f t="shared" si="204"/>
        <v>technology</v>
      </c>
      <c r="R1977" s="6" t="str">
        <f t="shared" si="208"/>
        <v>hardware</v>
      </c>
      <c r="S1977" s="13">
        <f t="shared" si="205"/>
        <v>41313.755219907405</v>
      </c>
      <c r="T1977" s="13">
        <f t="shared" si="206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7">
        <f t="shared" si="202"/>
        <v>3.4660000000000002</v>
      </c>
      <c r="P1978" s="5">
        <f t="shared" si="203"/>
        <v>29.310782241014799</v>
      </c>
      <c r="Q1978" t="str">
        <f t="shared" si="204"/>
        <v>technology</v>
      </c>
      <c r="R1978" s="6" t="str">
        <f t="shared" si="208"/>
        <v>hardware</v>
      </c>
      <c r="S1978" s="13">
        <f t="shared" si="205"/>
        <v>41438.899594907409</v>
      </c>
      <c r="T1978" s="13">
        <f t="shared" si="206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7">
        <f t="shared" si="202"/>
        <v>4.0232999999999999</v>
      </c>
      <c r="P1979" s="5">
        <f t="shared" si="203"/>
        <v>245.02436053593178</v>
      </c>
      <c r="Q1979" t="str">
        <f t="shared" si="204"/>
        <v>technology</v>
      </c>
      <c r="R1979" s="6" t="str">
        <f t="shared" si="208"/>
        <v>hardware</v>
      </c>
      <c r="S1979" s="13">
        <f t="shared" si="205"/>
        <v>42311.216898148152</v>
      </c>
      <c r="T1979" s="13">
        <f t="shared" si="206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7">
        <f t="shared" si="202"/>
        <v>10.2684514</v>
      </c>
      <c r="P1980" s="5">
        <f t="shared" si="203"/>
        <v>1323.2540463917526</v>
      </c>
      <c r="Q1980" t="str">
        <f t="shared" si="204"/>
        <v>technology</v>
      </c>
      <c r="R1980" s="6" t="str">
        <f t="shared" si="208"/>
        <v>hardware</v>
      </c>
      <c r="S1980" s="13">
        <f t="shared" si="205"/>
        <v>41039.225601851853</v>
      </c>
      <c r="T1980" s="13">
        <f t="shared" si="206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7">
        <f t="shared" si="202"/>
        <v>1.14901155</v>
      </c>
      <c r="P1981" s="5">
        <f t="shared" si="203"/>
        <v>282.65966789667897</v>
      </c>
      <c r="Q1981" t="str">
        <f t="shared" si="204"/>
        <v>technology</v>
      </c>
      <c r="R1981" s="6" t="str">
        <f t="shared" si="208"/>
        <v>hardware</v>
      </c>
      <c r="S1981" s="13">
        <f t="shared" si="205"/>
        <v>42290.460023148145</v>
      </c>
      <c r="T1981" s="13">
        <f t="shared" si="206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7">
        <f t="shared" si="202"/>
        <v>3.5482402000000004</v>
      </c>
      <c r="P1982" s="5">
        <f t="shared" si="203"/>
        <v>91.214401028277635</v>
      </c>
      <c r="Q1982" t="str">
        <f t="shared" si="204"/>
        <v>technology</v>
      </c>
      <c r="R1982" s="6" t="str">
        <f t="shared" si="208"/>
        <v>hardware</v>
      </c>
      <c r="S1982" s="13">
        <f t="shared" si="205"/>
        <v>42423.542384259257</v>
      </c>
      <c r="T1982" s="13">
        <f t="shared" si="206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7">
        <f t="shared" si="202"/>
        <v>5.0799999999999998E-2</v>
      </c>
      <c r="P1983" s="5">
        <f t="shared" si="203"/>
        <v>31.75</v>
      </c>
      <c r="Q1983" t="str">
        <f t="shared" si="204"/>
        <v>photography</v>
      </c>
      <c r="R1983" s="6" t="str">
        <f>RIGHT(N1983,6)</f>
        <v>people</v>
      </c>
      <c r="S1983" s="13">
        <f t="shared" si="205"/>
        <v>41799.725289351853</v>
      </c>
      <c r="T1983" s="13">
        <f t="shared" si="206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7">
        <f t="shared" si="202"/>
        <v>0</v>
      </c>
      <c r="P1984" s="5" t="e">
        <f t="shared" si="203"/>
        <v>#DIV/0!</v>
      </c>
      <c r="Q1984" t="str">
        <f t="shared" si="204"/>
        <v>photography</v>
      </c>
      <c r="R1984" s="6" t="str">
        <f t="shared" ref="R1984:R2002" si="209">RIGHT(N1984,6)</f>
        <v>people</v>
      </c>
      <c r="S1984" s="13">
        <f t="shared" si="205"/>
        <v>42678.586655092593</v>
      </c>
      <c r="T1984" s="13">
        <f t="shared" si="206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7">
        <f t="shared" si="202"/>
        <v>4.2999999999999997E-2</v>
      </c>
      <c r="P1985" s="5">
        <f t="shared" si="203"/>
        <v>88.6875</v>
      </c>
      <c r="Q1985" t="str">
        <f t="shared" si="204"/>
        <v>photography</v>
      </c>
      <c r="R1985" s="6" t="str">
        <f t="shared" si="209"/>
        <v>people</v>
      </c>
      <c r="S1985" s="13">
        <f t="shared" si="205"/>
        <v>42593.011782407411</v>
      </c>
      <c r="T1985" s="13">
        <f t="shared" si="206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7">
        <f t="shared" si="202"/>
        <v>0.21146666666666666</v>
      </c>
      <c r="P1986" s="5">
        <f t="shared" si="203"/>
        <v>453.14285714285717</v>
      </c>
      <c r="Q1986" t="str">
        <f t="shared" si="204"/>
        <v>photography</v>
      </c>
      <c r="R1986" s="6" t="str">
        <f t="shared" si="209"/>
        <v>people</v>
      </c>
      <c r="S1986" s="13">
        <f t="shared" si="205"/>
        <v>41913.790289351848</v>
      </c>
      <c r="T1986" s="13">
        <f t="shared" si="206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7">
        <f t="shared" ref="O1987:O2050" si="210">E1987/D1987</f>
        <v>3.1875000000000001E-2</v>
      </c>
      <c r="P1987" s="5">
        <f t="shared" ref="P1987:P2050" si="211">AVERAGE(E1987/L1987)</f>
        <v>12.75</v>
      </c>
      <c r="Q1987" t="str">
        <f t="shared" ref="Q1987:Q2050" si="212">LEFT(N1987, SEARCH("/",N1987,1)-1)</f>
        <v>photography</v>
      </c>
      <c r="R1987" s="6" t="str">
        <f t="shared" si="209"/>
        <v>people</v>
      </c>
      <c r="S1987" s="13">
        <f t="shared" ref="S1987:S2050" si="213">(((J1987/60)/60)/24)+DATE(1970,1,1)</f>
        <v>42555.698738425926</v>
      </c>
      <c r="T1987" s="13">
        <f t="shared" ref="T1987:T2050" si="214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7">
        <f t="shared" si="210"/>
        <v>5.0000000000000001E-4</v>
      </c>
      <c r="P1988" s="5">
        <f t="shared" si="211"/>
        <v>1</v>
      </c>
      <c r="Q1988" t="str">
        <f t="shared" si="212"/>
        <v>photography</v>
      </c>
      <c r="R1988" s="6" t="str">
        <f t="shared" si="209"/>
        <v>people</v>
      </c>
      <c r="S1988" s="13">
        <f t="shared" si="213"/>
        <v>42413.433831018512</v>
      </c>
      <c r="T1988" s="13">
        <f t="shared" si="214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7">
        <f t="shared" si="210"/>
        <v>0.42472727272727273</v>
      </c>
      <c r="P1989" s="5">
        <f t="shared" si="211"/>
        <v>83.428571428571431</v>
      </c>
      <c r="Q1989" t="str">
        <f t="shared" si="212"/>
        <v>photography</v>
      </c>
      <c r="R1989" s="6" t="str">
        <f t="shared" si="209"/>
        <v>people</v>
      </c>
      <c r="S1989" s="13">
        <f t="shared" si="213"/>
        <v>42034.639768518522</v>
      </c>
      <c r="T1989" s="13">
        <f t="shared" si="214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7">
        <f t="shared" si="210"/>
        <v>4.1666666666666666E-3</v>
      </c>
      <c r="P1990" s="5">
        <f t="shared" si="211"/>
        <v>25</v>
      </c>
      <c r="Q1990" t="str">
        <f t="shared" si="212"/>
        <v>photography</v>
      </c>
      <c r="R1990" s="6" t="str">
        <f t="shared" si="209"/>
        <v>people</v>
      </c>
      <c r="S1990" s="13">
        <f t="shared" si="213"/>
        <v>42206.763217592597</v>
      </c>
      <c r="T1990" s="13">
        <f t="shared" si="214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7">
        <f t="shared" si="210"/>
        <v>0.01</v>
      </c>
      <c r="P1991" s="5">
        <f t="shared" si="211"/>
        <v>50</v>
      </c>
      <c r="Q1991" t="str">
        <f t="shared" si="212"/>
        <v>photography</v>
      </c>
      <c r="R1991" s="6" t="str">
        <f t="shared" si="209"/>
        <v>people</v>
      </c>
      <c r="S1991" s="13">
        <f t="shared" si="213"/>
        <v>42685.680648148147</v>
      </c>
      <c r="T1991" s="13">
        <f t="shared" si="214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7">
        <f t="shared" si="210"/>
        <v>0.16966666666666666</v>
      </c>
      <c r="P1992" s="5">
        <f t="shared" si="211"/>
        <v>101.8</v>
      </c>
      <c r="Q1992" t="str">
        <f t="shared" si="212"/>
        <v>photography</v>
      </c>
      <c r="R1992" s="6" t="str">
        <f t="shared" si="209"/>
        <v>people</v>
      </c>
      <c r="S1992" s="13">
        <f t="shared" si="213"/>
        <v>42398.195972222224</v>
      </c>
      <c r="T1992" s="13">
        <f t="shared" si="214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7">
        <f t="shared" si="210"/>
        <v>7.0000000000000007E-2</v>
      </c>
      <c r="P1993" s="5">
        <f t="shared" si="211"/>
        <v>46.666666666666664</v>
      </c>
      <c r="Q1993" t="str">
        <f t="shared" si="212"/>
        <v>photography</v>
      </c>
      <c r="R1993" s="6" t="str">
        <f t="shared" si="209"/>
        <v>people</v>
      </c>
      <c r="S1993" s="13">
        <f t="shared" si="213"/>
        <v>42167.89335648148</v>
      </c>
      <c r="T1993" s="13">
        <f t="shared" si="214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7">
        <f t="shared" si="210"/>
        <v>1.3333333333333333E-3</v>
      </c>
      <c r="P1994" s="5">
        <f t="shared" si="211"/>
        <v>1</v>
      </c>
      <c r="Q1994" t="str">
        <f t="shared" si="212"/>
        <v>photography</v>
      </c>
      <c r="R1994" s="6" t="str">
        <f t="shared" si="209"/>
        <v>people</v>
      </c>
      <c r="S1994" s="13">
        <f t="shared" si="213"/>
        <v>42023.143414351856</v>
      </c>
      <c r="T1994" s="13">
        <f t="shared" si="214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7">
        <f t="shared" si="210"/>
        <v>0</v>
      </c>
      <c r="P1995" s="5" t="e">
        <f t="shared" si="211"/>
        <v>#DIV/0!</v>
      </c>
      <c r="Q1995" t="str">
        <f t="shared" si="212"/>
        <v>photography</v>
      </c>
      <c r="R1995" s="6" t="str">
        <f t="shared" si="209"/>
        <v>people</v>
      </c>
      <c r="S1995" s="13">
        <f t="shared" si="213"/>
        <v>42329.58839120371</v>
      </c>
      <c r="T1995" s="13">
        <f t="shared" si="214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7">
        <f t="shared" si="210"/>
        <v>0</v>
      </c>
      <c r="P1996" s="5" t="e">
        <f t="shared" si="211"/>
        <v>#DIV/0!</v>
      </c>
      <c r="Q1996" t="str">
        <f t="shared" si="212"/>
        <v>photography</v>
      </c>
      <c r="R1996" s="6" t="str">
        <f t="shared" si="209"/>
        <v>people</v>
      </c>
      <c r="S1996" s="13">
        <f t="shared" si="213"/>
        <v>42651.006273148145</v>
      </c>
      <c r="T1996" s="13">
        <f t="shared" si="214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7">
        <f t="shared" si="210"/>
        <v>7.8E-2</v>
      </c>
      <c r="P1997" s="5">
        <f t="shared" si="211"/>
        <v>26</v>
      </c>
      <c r="Q1997" t="str">
        <f t="shared" si="212"/>
        <v>photography</v>
      </c>
      <c r="R1997" s="6" t="str">
        <f t="shared" si="209"/>
        <v>people</v>
      </c>
      <c r="S1997" s="13">
        <f t="shared" si="213"/>
        <v>42181.902037037042</v>
      </c>
      <c r="T1997" s="13">
        <f t="shared" si="214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7">
        <f t="shared" si="210"/>
        <v>0</v>
      </c>
      <c r="P1998" s="5" t="e">
        <f t="shared" si="211"/>
        <v>#DIV/0!</v>
      </c>
      <c r="Q1998" t="str">
        <f t="shared" si="212"/>
        <v>photography</v>
      </c>
      <c r="R1998" s="6" t="str">
        <f t="shared" si="209"/>
        <v>people</v>
      </c>
      <c r="S1998" s="13">
        <f t="shared" si="213"/>
        <v>41800.819571759261</v>
      </c>
      <c r="T1998" s="13">
        <f t="shared" si="214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7">
        <f t="shared" si="210"/>
        <v>0</v>
      </c>
      <c r="P1999" s="5" t="e">
        <f t="shared" si="211"/>
        <v>#DIV/0!</v>
      </c>
      <c r="Q1999" t="str">
        <f t="shared" si="212"/>
        <v>photography</v>
      </c>
      <c r="R1999" s="6" t="str">
        <f t="shared" si="209"/>
        <v>people</v>
      </c>
      <c r="S1999" s="13">
        <f t="shared" si="213"/>
        <v>41847.930694444447</v>
      </c>
      <c r="T1999" s="13">
        <f t="shared" si="214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7">
        <f t="shared" si="210"/>
        <v>0.26200000000000001</v>
      </c>
      <c r="P2000" s="5">
        <f t="shared" si="211"/>
        <v>218.33333333333334</v>
      </c>
      <c r="Q2000" t="str">
        <f t="shared" si="212"/>
        <v>photography</v>
      </c>
      <c r="R2000" s="6" t="str">
        <f t="shared" si="209"/>
        <v>people</v>
      </c>
      <c r="S2000" s="13">
        <f t="shared" si="213"/>
        <v>41807.118495370371</v>
      </c>
      <c r="T2000" s="13">
        <f t="shared" si="214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7">
        <f t="shared" si="210"/>
        <v>7.6129032258064515E-3</v>
      </c>
      <c r="P2001" s="5">
        <f t="shared" si="211"/>
        <v>33.714285714285715</v>
      </c>
      <c r="Q2001" t="str">
        <f t="shared" si="212"/>
        <v>photography</v>
      </c>
      <c r="R2001" s="6" t="str">
        <f t="shared" si="209"/>
        <v>people</v>
      </c>
      <c r="S2001" s="13">
        <f t="shared" si="213"/>
        <v>41926.482731481483</v>
      </c>
      <c r="T2001" s="13">
        <f t="shared" si="214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7">
        <f t="shared" si="210"/>
        <v>0.125</v>
      </c>
      <c r="P2002" s="5">
        <f t="shared" si="211"/>
        <v>25</v>
      </c>
      <c r="Q2002" t="str">
        <f t="shared" si="212"/>
        <v>photography</v>
      </c>
      <c r="R2002" s="6" t="str">
        <f t="shared" si="209"/>
        <v>people</v>
      </c>
      <c r="S2002" s="13">
        <f t="shared" si="213"/>
        <v>42345.951539351852</v>
      </c>
      <c r="T2002" s="13">
        <f t="shared" si="214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7">
        <f t="shared" si="210"/>
        <v>3.8212909090909091</v>
      </c>
      <c r="P2003" s="5">
        <f t="shared" si="211"/>
        <v>128.38790470372632</v>
      </c>
      <c r="Q2003" t="str">
        <f t="shared" si="212"/>
        <v>technology</v>
      </c>
      <c r="R2003" s="6" t="str">
        <f>RIGHT(N2003,8)</f>
        <v>hardware</v>
      </c>
      <c r="S2003" s="13">
        <f t="shared" si="213"/>
        <v>42136.209675925929</v>
      </c>
      <c r="T2003" s="13">
        <f t="shared" si="214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7">
        <f t="shared" si="210"/>
        <v>2.1679422000000002</v>
      </c>
      <c r="P2004" s="5">
        <f t="shared" si="211"/>
        <v>78.834261818181815</v>
      </c>
      <c r="Q2004" t="str">
        <f t="shared" si="212"/>
        <v>technology</v>
      </c>
      <c r="R2004" s="6" t="str">
        <f t="shared" ref="R2004:R2067" si="215">RIGHT(N2004,8)</f>
        <v>hardware</v>
      </c>
      <c r="S2004" s="13">
        <f t="shared" si="213"/>
        <v>42728.71230324074</v>
      </c>
      <c r="T2004" s="13">
        <f t="shared" si="214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7">
        <f t="shared" si="210"/>
        <v>3.12</v>
      </c>
      <c r="P2005" s="5">
        <f t="shared" si="211"/>
        <v>91.764705882352942</v>
      </c>
      <c r="Q2005" t="str">
        <f t="shared" si="212"/>
        <v>technology</v>
      </c>
      <c r="R2005" s="6" t="str">
        <f t="shared" si="215"/>
        <v>hardware</v>
      </c>
      <c r="S2005" s="13">
        <f t="shared" si="213"/>
        <v>40347.125601851854</v>
      </c>
      <c r="T2005" s="13">
        <f t="shared" si="214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7">
        <f t="shared" si="210"/>
        <v>2.3442048</v>
      </c>
      <c r="P2006" s="5">
        <f t="shared" si="211"/>
        <v>331.10237288135596</v>
      </c>
      <c r="Q2006" t="str">
        <f t="shared" si="212"/>
        <v>technology</v>
      </c>
      <c r="R2006" s="6" t="str">
        <f t="shared" si="215"/>
        <v>hardware</v>
      </c>
      <c r="S2006" s="13">
        <f t="shared" si="213"/>
        <v>41800.604895833334</v>
      </c>
      <c r="T2006" s="13">
        <f t="shared" si="214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7">
        <f t="shared" si="210"/>
        <v>1.236801</v>
      </c>
      <c r="P2007" s="5">
        <f t="shared" si="211"/>
        <v>194.26193717277485</v>
      </c>
      <c r="Q2007" t="str">
        <f t="shared" si="212"/>
        <v>technology</v>
      </c>
      <c r="R2007" s="6" t="str">
        <f t="shared" si="215"/>
        <v>hardware</v>
      </c>
      <c r="S2007" s="13">
        <f t="shared" si="213"/>
        <v>41535.812708333331</v>
      </c>
      <c r="T2007" s="13">
        <f t="shared" si="214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7">
        <f t="shared" si="210"/>
        <v>2.4784000000000002</v>
      </c>
      <c r="P2008" s="5">
        <f t="shared" si="211"/>
        <v>408.97689768976898</v>
      </c>
      <c r="Q2008" t="str">
        <f t="shared" si="212"/>
        <v>technology</v>
      </c>
      <c r="R2008" s="6" t="str">
        <f t="shared" si="215"/>
        <v>hardware</v>
      </c>
      <c r="S2008" s="13">
        <f t="shared" si="213"/>
        <v>41941.500520833331</v>
      </c>
      <c r="T2008" s="13">
        <f t="shared" si="214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7">
        <f t="shared" si="210"/>
        <v>1.157092</v>
      </c>
      <c r="P2009" s="5">
        <f t="shared" si="211"/>
        <v>84.459270072992695</v>
      </c>
      <c r="Q2009" t="str">
        <f t="shared" si="212"/>
        <v>technology</v>
      </c>
      <c r="R2009" s="6" t="str">
        <f t="shared" si="215"/>
        <v>hardware</v>
      </c>
      <c r="S2009" s="13">
        <f t="shared" si="213"/>
        <v>40347.837800925925</v>
      </c>
      <c r="T2009" s="13">
        <f t="shared" si="214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7">
        <f t="shared" si="210"/>
        <v>1.1707484768810599</v>
      </c>
      <c r="P2010" s="5">
        <f t="shared" si="211"/>
        <v>44.853658536585364</v>
      </c>
      <c r="Q2010" t="str">
        <f t="shared" si="212"/>
        <v>technology</v>
      </c>
      <c r="R2010" s="6" t="str">
        <f t="shared" si="215"/>
        <v>hardware</v>
      </c>
      <c r="S2010" s="13">
        <f t="shared" si="213"/>
        <v>40761.604421296295</v>
      </c>
      <c r="T2010" s="13">
        <f t="shared" si="214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7">
        <f t="shared" si="210"/>
        <v>3.05158</v>
      </c>
      <c r="P2011" s="5">
        <f t="shared" si="211"/>
        <v>383.3643216080402</v>
      </c>
      <c r="Q2011" t="str">
        <f t="shared" si="212"/>
        <v>technology</v>
      </c>
      <c r="R2011" s="6" t="str">
        <f t="shared" si="215"/>
        <v>hardware</v>
      </c>
      <c r="S2011" s="13">
        <f t="shared" si="213"/>
        <v>42661.323414351849</v>
      </c>
      <c r="T2011" s="13">
        <f t="shared" si="214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7">
        <f t="shared" si="210"/>
        <v>3.2005299999999997</v>
      </c>
      <c r="P2012" s="5">
        <f t="shared" si="211"/>
        <v>55.276856649395505</v>
      </c>
      <c r="Q2012" t="str">
        <f t="shared" si="212"/>
        <v>technology</v>
      </c>
      <c r="R2012" s="6" t="str">
        <f t="shared" si="215"/>
        <v>hardware</v>
      </c>
      <c r="S2012" s="13">
        <f t="shared" si="213"/>
        <v>42570.996423611112</v>
      </c>
      <c r="T2012" s="13">
        <f t="shared" si="214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7">
        <f t="shared" si="210"/>
        <v>8.1956399999999991</v>
      </c>
      <c r="P2013" s="5">
        <f t="shared" si="211"/>
        <v>422.02059732234807</v>
      </c>
      <c r="Q2013" t="str">
        <f t="shared" si="212"/>
        <v>technology</v>
      </c>
      <c r="R2013" s="6" t="str">
        <f t="shared" si="215"/>
        <v>hardware</v>
      </c>
      <c r="S2013" s="13">
        <f t="shared" si="213"/>
        <v>42347.358483796299</v>
      </c>
      <c r="T2013" s="13">
        <f t="shared" si="214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7">
        <f t="shared" si="210"/>
        <v>2.3490000000000002</v>
      </c>
      <c r="P2014" s="5">
        <f t="shared" si="211"/>
        <v>64.180327868852459</v>
      </c>
      <c r="Q2014" t="str">
        <f t="shared" si="212"/>
        <v>technology</v>
      </c>
      <c r="R2014" s="6" t="str">
        <f t="shared" si="215"/>
        <v>hardware</v>
      </c>
      <c r="S2014" s="13">
        <f t="shared" si="213"/>
        <v>42010.822233796294</v>
      </c>
      <c r="T2014" s="13">
        <f t="shared" si="214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7">
        <f t="shared" si="210"/>
        <v>4.9491375</v>
      </c>
      <c r="P2015" s="5">
        <f t="shared" si="211"/>
        <v>173.57781674704077</v>
      </c>
      <c r="Q2015" t="str">
        <f t="shared" si="212"/>
        <v>technology</v>
      </c>
      <c r="R2015" s="6" t="str">
        <f t="shared" si="215"/>
        <v>hardware</v>
      </c>
      <c r="S2015" s="13">
        <f t="shared" si="213"/>
        <v>42499.960810185185</v>
      </c>
      <c r="T2015" s="13">
        <f t="shared" si="214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7">
        <f t="shared" si="210"/>
        <v>78.137822333333332</v>
      </c>
      <c r="P2016" s="5">
        <f t="shared" si="211"/>
        <v>88.601680840609291</v>
      </c>
      <c r="Q2016" t="str">
        <f t="shared" si="212"/>
        <v>technology</v>
      </c>
      <c r="R2016" s="6" t="str">
        <f t="shared" si="215"/>
        <v>hardware</v>
      </c>
      <c r="S2016" s="13">
        <f t="shared" si="213"/>
        <v>41324.214571759258</v>
      </c>
      <c r="T2016" s="13">
        <f t="shared" si="214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7">
        <f t="shared" si="210"/>
        <v>1.1300013888888889</v>
      </c>
      <c r="P2017" s="5">
        <f t="shared" si="211"/>
        <v>50.222283950617282</v>
      </c>
      <c r="Q2017" t="str">
        <f t="shared" si="212"/>
        <v>technology</v>
      </c>
      <c r="R2017" s="6" t="str">
        <f t="shared" si="215"/>
        <v>hardware</v>
      </c>
      <c r="S2017" s="13">
        <f t="shared" si="213"/>
        <v>40765.876886574071</v>
      </c>
      <c r="T2017" s="13">
        <f t="shared" si="214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7">
        <f t="shared" si="210"/>
        <v>9.2154220000000002</v>
      </c>
      <c r="P2018" s="5">
        <f t="shared" si="211"/>
        <v>192.38876826722338</v>
      </c>
      <c r="Q2018" t="str">
        <f t="shared" si="212"/>
        <v>technology</v>
      </c>
      <c r="R2018" s="6" t="str">
        <f t="shared" si="215"/>
        <v>hardware</v>
      </c>
      <c r="S2018" s="13">
        <f t="shared" si="213"/>
        <v>41312.88077546296</v>
      </c>
      <c r="T2018" s="13">
        <f t="shared" si="214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7">
        <f t="shared" si="210"/>
        <v>1.2510239999999999</v>
      </c>
      <c r="P2019" s="5">
        <f t="shared" si="211"/>
        <v>73.416901408450698</v>
      </c>
      <c r="Q2019" t="str">
        <f t="shared" si="212"/>
        <v>technology</v>
      </c>
      <c r="R2019" s="6" t="str">
        <f t="shared" si="215"/>
        <v>hardware</v>
      </c>
      <c r="S2019" s="13">
        <f t="shared" si="213"/>
        <v>40961.057349537034</v>
      </c>
      <c r="T2019" s="13">
        <f t="shared" si="214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7">
        <f t="shared" si="210"/>
        <v>1.0224343076923077</v>
      </c>
      <c r="P2020" s="5">
        <f t="shared" si="211"/>
        <v>147.68495555555555</v>
      </c>
      <c r="Q2020" t="str">
        <f t="shared" si="212"/>
        <v>technology</v>
      </c>
      <c r="R2020" s="6" t="str">
        <f t="shared" si="215"/>
        <v>hardware</v>
      </c>
      <c r="S2020" s="13">
        <f t="shared" si="213"/>
        <v>42199.365844907406</v>
      </c>
      <c r="T2020" s="13">
        <f t="shared" si="214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7">
        <f t="shared" si="210"/>
        <v>4.8490975000000001</v>
      </c>
      <c r="P2021" s="5">
        <f t="shared" si="211"/>
        <v>108.96848314606741</v>
      </c>
      <c r="Q2021" t="str">
        <f t="shared" si="212"/>
        <v>technology</v>
      </c>
      <c r="R2021" s="6" t="str">
        <f t="shared" si="215"/>
        <v>hardware</v>
      </c>
      <c r="S2021" s="13">
        <f t="shared" si="213"/>
        <v>42605.70857638889</v>
      </c>
      <c r="T2021" s="13">
        <f t="shared" si="214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7">
        <f t="shared" si="210"/>
        <v>1.9233333333333333</v>
      </c>
      <c r="P2022" s="5">
        <f t="shared" si="211"/>
        <v>23.647540983606557</v>
      </c>
      <c r="Q2022" t="str">
        <f t="shared" si="212"/>
        <v>technology</v>
      </c>
      <c r="R2022" s="6" t="str">
        <f t="shared" si="215"/>
        <v>hardware</v>
      </c>
      <c r="S2022" s="13">
        <f t="shared" si="213"/>
        <v>41737.097499999996</v>
      </c>
      <c r="T2022" s="13">
        <f t="shared" si="214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7">
        <f t="shared" si="210"/>
        <v>2.8109999999999999</v>
      </c>
      <c r="P2023" s="5">
        <f t="shared" si="211"/>
        <v>147.94736842105263</v>
      </c>
      <c r="Q2023" t="str">
        <f t="shared" si="212"/>
        <v>technology</v>
      </c>
      <c r="R2023" s="6" t="str">
        <f t="shared" si="215"/>
        <v>hardware</v>
      </c>
      <c r="S2023" s="13">
        <f t="shared" si="213"/>
        <v>41861.070567129631</v>
      </c>
      <c r="T2023" s="13">
        <f t="shared" si="214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7">
        <f t="shared" si="210"/>
        <v>1.2513700000000001</v>
      </c>
      <c r="P2024" s="5">
        <f t="shared" si="211"/>
        <v>385.03692307692307</v>
      </c>
      <c r="Q2024" t="str">
        <f t="shared" si="212"/>
        <v>technology</v>
      </c>
      <c r="R2024" s="6" t="str">
        <f t="shared" si="215"/>
        <v>hardware</v>
      </c>
      <c r="S2024" s="13">
        <f t="shared" si="213"/>
        <v>42502.569120370375</v>
      </c>
      <c r="T2024" s="13">
        <f t="shared" si="214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7">
        <f t="shared" si="210"/>
        <v>1.61459</v>
      </c>
      <c r="P2025" s="5">
        <f t="shared" si="211"/>
        <v>457.39093484419266</v>
      </c>
      <c r="Q2025" t="str">
        <f t="shared" si="212"/>
        <v>technology</v>
      </c>
      <c r="R2025" s="6" t="str">
        <f t="shared" si="215"/>
        <v>hardware</v>
      </c>
      <c r="S2025" s="13">
        <f t="shared" si="213"/>
        <v>42136.420752314814</v>
      </c>
      <c r="T2025" s="13">
        <f t="shared" si="214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7">
        <f t="shared" si="210"/>
        <v>5.8535000000000004</v>
      </c>
      <c r="P2026" s="5">
        <f t="shared" si="211"/>
        <v>222.99047619047619</v>
      </c>
      <c r="Q2026" t="str">
        <f t="shared" si="212"/>
        <v>technology</v>
      </c>
      <c r="R2026" s="6" t="str">
        <f t="shared" si="215"/>
        <v>hardware</v>
      </c>
      <c r="S2026" s="13">
        <f t="shared" si="213"/>
        <v>41099.966944444444</v>
      </c>
      <c r="T2026" s="13">
        <f t="shared" si="214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7">
        <f t="shared" si="210"/>
        <v>2.0114999999999998</v>
      </c>
      <c r="P2027" s="5">
        <f t="shared" si="211"/>
        <v>220.74074074074073</v>
      </c>
      <c r="Q2027" t="str">
        <f t="shared" si="212"/>
        <v>technology</v>
      </c>
      <c r="R2027" s="6" t="str">
        <f t="shared" si="215"/>
        <v>hardware</v>
      </c>
      <c r="S2027" s="13">
        <f t="shared" si="213"/>
        <v>42136.184560185182</v>
      </c>
      <c r="T2027" s="13">
        <f t="shared" si="214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7">
        <f t="shared" si="210"/>
        <v>1.3348307999999998</v>
      </c>
      <c r="P2028" s="5">
        <f t="shared" si="211"/>
        <v>73.503898678414089</v>
      </c>
      <c r="Q2028" t="str">
        <f t="shared" si="212"/>
        <v>technology</v>
      </c>
      <c r="R2028" s="6" t="str">
        <f t="shared" si="215"/>
        <v>hardware</v>
      </c>
      <c r="S2028" s="13">
        <f t="shared" si="213"/>
        <v>41704.735937500001</v>
      </c>
      <c r="T2028" s="13">
        <f t="shared" si="214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7">
        <f t="shared" si="210"/>
        <v>1.2024900000000001</v>
      </c>
      <c r="P2029" s="5">
        <f t="shared" si="211"/>
        <v>223.09647495361781</v>
      </c>
      <c r="Q2029" t="str">
        <f t="shared" si="212"/>
        <v>technology</v>
      </c>
      <c r="R2029" s="6" t="str">
        <f t="shared" si="215"/>
        <v>hardware</v>
      </c>
      <c r="S2029" s="13">
        <f t="shared" si="213"/>
        <v>42048.813877314817</v>
      </c>
      <c r="T2029" s="13">
        <f t="shared" si="214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7">
        <f t="shared" si="210"/>
        <v>1.2616666666666667</v>
      </c>
      <c r="P2030" s="5">
        <f t="shared" si="211"/>
        <v>47.911392405063289</v>
      </c>
      <c r="Q2030" t="str">
        <f t="shared" si="212"/>
        <v>technology</v>
      </c>
      <c r="R2030" s="6" t="str">
        <f t="shared" si="215"/>
        <v>hardware</v>
      </c>
      <c r="S2030" s="13">
        <f t="shared" si="213"/>
        <v>40215.919050925928</v>
      </c>
      <c r="T2030" s="13">
        <f t="shared" si="214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7">
        <f t="shared" si="210"/>
        <v>3.6120000000000001</v>
      </c>
      <c r="P2031" s="5">
        <f t="shared" si="211"/>
        <v>96.063829787234042</v>
      </c>
      <c r="Q2031" t="str">
        <f t="shared" si="212"/>
        <v>technology</v>
      </c>
      <c r="R2031" s="6" t="str">
        <f t="shared" si="215"/>
        <v>hardware</v>
      </c>
      <c r="S2031" s="13">
        <f t="shared" si="213"/>
        <v>41848.021770833337</v>
      </c>
      <c r="T2031" s="13">
        <f t="shared" si="214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7">
        <f t="shared" si="210"/>
        <v>2.26239013671875</v>
      </c>
      <c r="P2032" s="5">
        <f t="shared" si="211"/>
        <v>118.6144</v>
      </c>
      <c r="Q2032" t="str">
        <f t="shared" si="212"/>
        <v>technology</v>
      </c>
      <c r="R2032" s="6" t="str">
        <f t="shared" si="215"/>
        <v>hardware</v>
      </c>
      <c r="S2032" s="13">
        <f t="shared" si="213"/>
        <v>41212.996481481481</v>
      </c>
      <c r="T2032" s="13">
        <f t="shared" si="214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7">
        <f t="shared" si="210"/>
        <v>1.2035</v>
      </c>
      <c r="P2033" s="5">
        <f t="shared" si="211"/>
        <v>118.45472440944881</v>
      </c>
      <c r="Q2033" t="str">
        <f t="shared" si="212"/>
        <v>technology</v>
      </c>
      <c r="R2033" s="6" t="str">
        <f t="shared" si="215"/>
        <v>hardware</v>
      </c>
      <c r="S2033" s="13">
        <f t="shared" si="213"/>
        <v>41975.329317129625</v>
      </c>
      <c r="T2033" s="13">
        <f t="shared" si="214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7">
        <f t="shared" si="210"/>
        <v>3.0418799999999999</v>
      </c>
      <c r="P2034" s="5">
        <f t="shared" si="211"/>
        <v>143.21468926553672</v>
      </c>
      <c r="Q2034" t="str">
        <f t="shared" si="212"/>
        <v>technology</v>
      </c>
      <c r="R2034" s="6" t="str">
        <f t="shared" si="215"/>
        <v>hardware</v>
      </c>
      <c r="S2034" s="13">
        <f t="shared" si="213"/>
        <v>42689.565671296295</v>
      </c>
      <c r="T2034" s="13">
        <f t="shared" si="214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7">
        <f t="shared" si="210"/>
        <v>1.7867599999999999</v>
      </c>
      <c r="P2035" s="5">
        <f t="shared" si="211"/>
        <v>282.71518987341773</v>
      </c>
      <c r="Q2035" t="str">
        <f t="shared" si="212"/>
        <v>technology</v>
      </c>
      <c r="R2035" s="6" t="str">
        <f t="shared" si="215"/>
        <v>hardware</v>
      </c>
      <c r="S2035" s="13">
        <f t="shared" si="213"/>
        <v>41725.082384259258</v>
      </c>
      <c r="T2035" s="13">
        <f t="shared" si="214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7">
        <f t="shared" si="210"/>
        <v>3.868199871794872</v>
      </c>
      <c r="P2036" s="5">
        <f t="shared" si="211"/>
        <v>593.93620078740162</v>
      </c>
      <c r="Q2036" t="str">
        <f t="shared" si="212"/>
        <v>technology</v>
      </c>
      <c r="R2036" s="6" t="str">
        <f t="shared" si="215"/>
        <v>hardware</v>
      </c>
      <c r="S2036" s="13">
        <f t="shared" si="213"/>
        <v>42076.130011574074</v>
      </c>
      <c r="T2036" s="13">
        <f t="shared" si="214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7">
        <f t="shared" si="210"/>
        <v>2.1103642500000004</v>
      </c>
      <c r="P2037" s="5">
        <f t="shared" si="211"/>
        <v>262.15704968944101</v>
      </c>
      <c r="Q2037" t="str">
        <f t="shared" si="212"/>
        <v>technology</v>
      </c>
      <c r="R2037" s="6" t="str">
        <f t="shared" si="215"/>
        <v>hardware</v>
      </c>
      <c r="S2037" s="13">
        <f t="shared" si="213"/>
        <v>42311.625081018516</v>
      </c>
      <c r="T2037" s="13">
        <f t="shared" si="214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7">
        <f t="shared" si="210"/>
        <v>1.3166833333333334</v>
      </c>
      <c r="P2038" s="5">
        <f t="shared" si="211"/>
        <v>46.580778301886795</v>
      </c>
      <c r="Q2038" t="str">
        <f t="shared" si="212"/>
        <v>technology</v>
      </c>
      <c r="R2038" s="6" t="str">
        <f t="shared" si="215"/>
        <v>hardware</v>
      </c>
      <c r="S2038" s="13">
        <f t="shared" si="213"/>
        <v>41738.864803240744</v>
      </c>
      <c r="T2038" s="13">
        <f t="shared" si="214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7">
        <f t="shared" si="210"/>
        <v>3.0047639999999998</v>
      </c>
      <c r="P2039" s="5">
        <f t="shared" si="211"/>
        <v>70.041118881118877</v>
      </c>
      <c r="Q2039" t="str">
        <f t="shared" si="212"/>
        <v>technology</v>
      </c>
      <c r="R2039" s="6" t="str">
        <f t="shared" si="215"/>
        <v>hardware</v>
      </c>
      <c r="S2039" s="13">
        <f t="shared" si="213"/>
        <v>41578.210104166668</v>
      </c>
      <c r="T2039" s="13">
        <f t="shared" si="214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7">
        <f t="shared" si="210"/>
        <v>4.2051249999999998</v>
      </c>
      <c r="P2040" s="5">
        <f t="shared" si="211"/>
        <v>164.90686274509804</v>
      </c>
      <c r="Q2040" t="str">
        <f t="shared" si="212"/>
        <v>technology</v>
      </c>
      <c r="R2040" s="6" t="str">
        <f t="shared" si="215"/>
        <v>hardware</v>
      </c>
      <c r="S2040" s="13">
        <f t="shared" si="213"/>
        <v>41424.27107638889</v>
      </c>
      <c r="T2040" s="13">
        <f t="shared" si="214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7">
        <f t="shared" si="210"/>
        <v>1.362168</v>
      </c>
      <c r="P2041" s="5">
        <f t="shared" si="211"/>
        <v>449.26385224274406</v>
      </c>
      <c r="Q2041" t="str">
        <f t="shared" si="212"/>
        <v>technology</v>
      </c>
      <c r="R2041" s="6" t="str">
        <f t="shared" si="215"/>
        <v>hardware</v>
      </c>
      <c r="S2041" s="13">
        <f t="shared" si="213"/>
        <v>42675.438946759255</v>
      </c>
      <c r="T2041" s="13">
        <f t="shared" si="214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7">
        <f t="shared" si="210"/>
        <v>2.4817133333333334</v>
      </c>
      <c r="P2042" s="5">
        <f t="shared" si="211"/>
        <v>27.472841328413285</v>
      </c>
      <c r="Q2042" t="str">
        <f t="shared" si="212"/>
        <v>technology</v>
      </c>
      <c r="R2042" s="6" t="str">
        <f t="shared" si="215"/>
        <v>hardware</v>
      </c>
      <c r="S2042" s="13">
        <f t="shared" si="213"/>
        <v>41578.927118055559</v>
      </c>
      <c r="T2042" s="13">
        <f t="shared" si="214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7">
        <f t="shared" si="210"/>
        <v>1.8186315789473684</v>
      </c>
      <c r="P2043" s="5">
        <f t="shared" si="211"/>
        <v>143.97499999999999</v>
      </c>
      <c r="Q2043" t="str">
        <f t="shared" si="212"/>
        <v>technology</v>
      </c>
      <c r="R2043" s="6" t="str">
        <f t="shared" si="215"/>
        <v>hardware</v>
      </c>
      <c r="S2043" s="13">
        <f t="shared" si="213"/>
        <v>42654.525775462964</v>
      </c>
      <c r="T2043" s="13">
        <f t="shared" si="214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7">
        <f t="shared" si="210"/>
        <v>1.2353000000000001</v>
      </c>
      <c r="P2044" s="5">
        <f t="shared" si="211"/>
        <v>88.23571428571428</v>
      </c>
      <c r="Q2044" t="str">
        <f t="shared" si="212"/>
        <v>technology</v>
      </c>
      <c r="R2044" s="6" t="str">
        <f t="shared" si="215"/>
        <v>hardware</v>
      </c>
      <c r="S2044" s="13">
        <f t="shared" si="213"/>
        <v>42331.708032407405</v>
      </c>
      <c r="T2044" s="13">
        <f t="shared" si="214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7">
        <f t="shared" si="210"/>
        <v>5.0620938628158845</v>
      </c>
      <c r="P2045" s="5">
        <f t="shared" si="211"/>
        <v>36.326424870466319</v>
      </c>
      <c r="Q2045" t="str">
        <f t="shared" si="212"/>
        <v>technology</v>
      </c>
      <c r="R2045" s="6" t="str">
        <f t="shared" si="215"/>
        <v>hardware</v>
      </c>
      <c r="S2045" s="13">
        <f t="shared" si="213"/>
        <v>42661.176817129628</v>
      </c>
      <c r="T2045" s="13">
        <f t="shared" si="214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7">
        <f t="shared" si="210"/>
        <v>1.0821333333333334</v>
      </c>
      <c r="P2046" s="5">
        <f t="shared" si="211"/>
        <v>90.177777777777777</v>
      </c>
      <c r="Q2046" t="str">
        <f t="shared" si="212"/>
        <v>technology</v>
      </c>
      <c r="R2046" s="6" t="str">
        <f t="shared" si="215"/>
        <v>hardware</v>
      </c>
      <c r="S2046" s="13">
        <f t="shared" si="213"/>
        <v>42138.684189814812</v>
      </c>
      <c r="T2046" s="13">
        <f t="shared" si="214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7">
        <f t="shared" si="210"/>
        <v>8.1918387755102042</v>
      </c>
      <c r="P2047" s="5">
        <f t="shared" si="211"/>
        <v>152.62361216730039</v>
      </c>
      <c r="Q2047" t="str">
        <f t="shared" si="212"/>
        <v>technology</v>
      </c>
      <c r="R2047" s="6" t="str">
        <f t="shared" si="215"/>
        <v>hardware</v>
      </c>
      <c r="S2047" s="13">
        <f t="shared" si="213"/>
        <v>41069.088506944441</v>
      </c>
      <c r="T2047" s="13">
        <f t="shared" si="214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7">
        <f t="shared" si="210"/>
        <v>1.2110000000000001</v>
      </c>
      <c r="P2048" s="5">
        <f t="shared" si="211"/>
        <v>55.806451612903224</v>
      </c>
      <c r="Q2048" t="str">
        <f t="shared" si="212"/>
        <v>technology</v>
      </c>
      <c r="R2048" s="6" t="str">
        <f t="shared" si="215"/>
        <v>hardware</v>
      </c>
      <c r="S2048" s="13">
        <f t="shared" si="213"/>
        <v>41387.171805555554</v>
      </c>
      <c r="T2048" s="13">
        <f t="shared" si="214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7">
        <f t="shared" si="210"/>
        <v>1.0299897959183673</v>
      </c>
      <c r="P2049" s="5">
        <f t="shared" si="211"/>
        <v>227.85327313769753</v>
      </c>
      <c r="Q2049" t="str">
        <f t="shared" si="212"/>
        <v>technology</v>
      </c>
      <c r="R2049" s="6" t="str">
        <f t="shared" si="215"/>
        <v>hardware</v>
      </c>
      <c r="S2049" s="13">
        <f t="shared" si="213"/>
        <v>42081.903587962966</v>
      </c>
      <c r="T2049" s="13">
        <f t="shared" si="214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7">
        <f t="shared" si="210"/>
        <v>1.4833229411764706</v>
      </c>
      <c r="P2050" s="5">
        <f t="shared" si="211"/>
        <v>91.82989803350327</v>
      </c>
      <c r="Q2050" t="str">
        <f t="shared" si="212"/>
        <v>technology</v>
      </c>
      <c r="R2050" s="6" t="str">
        <f t="shared" si="215"/>
        <v>hardware</v>
      </c>
      <c r="S2050" s="13">
        <f t="shared" si="213"/>
        <v>41387.651516203703</v>
      </c>
      <c r="T2050" s="13">
        <f t="shared" si="214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7">
        <f t="shared" ref="O2051:O2114" si="216">E2051/D2051</f>
        <v>1.2019070000000001</v>
      </c>
      <c r="P2051" s="5">
        <f t="shared" ref="P2051:P2114" si="217">AVERAGE(E2051/L2051)</f>
        <v>80.991037735849048</v>
      </c>
      <c r="Q2051" t="str">
        <f t="shared" ref="Q2051:Q2114" si="218">LEFT(N2051, SEARCH("/",N2051,1)-1)</f>
        <v>technology</v>
      </c>
      <c r="R2051" s="6" t="str">
        <f t="shared" si="215"/>
        <v>hardware</v>
      </c>
      <c r="S2051" s="13">
        <f t="shared" ref="S2051:S2114" si="219">(((J2051/60)/60)/24)+DATE(1970,1,1)</f>
        <v>41575.527349537035</v>
      </c>
      <c r="T2051" s="13">
        <f t="shared" ref="T2051:T2114" si="22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7">
        <f t="shared" si="216"/>
        <v>4.7327000000000004</v>
      </c>
      <c r="P2052" s="5">
        <f t="shared" si="217"/>
        <v>278.39411764705881</v>
      </c>
      <c r="Q2052" t="str">
        <f t="shared" si="218"/>
        <v>technology</v>
      </c>
      <c r="R2052" s="6" t="str">
        <f t="shared" si="215"/>
        <v>hardware</v>
      </c>
      <c r="S2052" s="13">
        <f t="shared" si="219"/>
        <v>42115.071504629625</v>
      </c>
      <c r="T2052" s="13">
        <f t="shared" si="22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7">
        <f t="shared" si="216"/>
        <v>1.303625</v>
      </c>
      <c r="P2053" s="5">
        <f t="shared" si="217"/>
        <v>43.095041322314053</v>
      </c>
      <c r="Q2053" t="str">
        <f t="shared" si="218"/>
        <v>technology</v>
      </c>
      <c r="R2053" s="6" t="str">
        <f t="shared" si="215"/>
        <v>hardware</v>
      </c>
      <c r="S2053" s="13">
        <f t="shared" si="219"/>
        <v>41604.022418981483</v>
      </c>
      <c r="T2053" s="13">
        <f t="shared" si="22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7">
        <f t="shared" si="216"/>
        <v>3.5304799999999998</v>
      </c>
      <c r="P2054" s="5">
        <f t="shared" si="217"/>
        <v>326.29205175600737</v>
      </c>
      <c r="Q2054" t="str">
        <f t="shared" si="218"/>
        <v>technology</v>
      </c>
      <c r="R2054" s="6" t="str">
        <f t="shared" si="215"/>
        <v>hardware</v>
      </c>
      <c r="S2054" s="13">
        <f t="shared" si="219"/>
        <v>42375.08394675926</v>
      </c>
      <c r="T2054" s="13">
        <f t="shared" si="22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7">
        <f t="shared" si="216"/>
        <v>1.0102</v>
      </c>
      <c r="P2055" s="5">
        <f t="shared" si="217"/>
        <v>41.743801652892564</v>
      </c>
      <c r="Q2055" t="str">
        <f t="shared" si="218"/>
        <v>technology</v>
      </c>
      <c r="R2055" s="6" t="str">
        <f t="shared" si="215"/>
        <v>hardware</v>
      </c>
      <c r="S2055" s="13">
        <f t="shared" si="219"/>
        <v>42303.617488425924</v>
      </c>
      <c r="T2055" s="13">
        <f t="shared" si="22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7">
        <f t="shared" si="216"/>
        <v>1.1359142857142857</v>
      </c>
      <c r="P2056" s="5">
        <f t="shared" si="217"/>
        <v>64.020933977455712</v>
      </c>
      <c r="Q2056" t="str">
        <f t="shared" si="218"/>
        <v>technology</v>
      </c>
      <c r="R2056" s="6" t="str">
        <f t="shared" si="215"/>
        <v>hardware</v>
      </c>
      <c r="S2056" s="13">
        <f t="shared" si="219"/>
        <v>41731.520949074074</v>
      </c>
      <c r="T2056" s="13">
        <f t="shared" si="22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7">
        <f t="shared" si="216"/>
        <v>1.6741666666666666</v>
      </c>
      <c r="P2057" s="5">
        <f t="shared" si="217"/>
        <v>99.455445544554451</v>
      </c>
      <c r="Q2057" t="str">
        <f t="shared" si="218"/>
        <v>technology</v>
      </c>
      <c r="R2057" s="6" t="str">
        <f t="shared" si="215"/>
        <v>hardware</v>
      </c>
      <c r="S2057" s="13">
        <f t="shared" si="219"/>
        <v>41946.674108796295</v>
      </c>
      <c r="T2057" s="13">
        <f t="shared" si="22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7">
        <f t="shared" si="216"/>
        <v>1.5345200000000001</v>
      </c>
      <c r="P2058" s="5">
        <f t="shared" si="217"/>
        <v>138.49458483754512</v>
      </c>
      <c r="Q2058" t="str">
        <f t="shared" si="218"/>
        <v>technology</v>
      </c>
      <c r="R2058" s="6" t="str">
        <f t="shared" si="215"/>
        <v>hardware</v>
      </c>
      <c r="S2058" s="13">
        <f t="shared" si="219"/>
        <v>41351.76090277778</v>
      </c>
      <c r="T2058" s="13">
        <f t="shared" si="22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7">
        <f t="shared" si="216"/>
        <v>2.022322</v>
      </c>
      <c r="P2059" s="5">
        <f t="shared" si="217"/>
        <v>45.547792792792798</v>
      </c>
      <c r="Q2059" t="str">
        <f t="shared" si="218"/>
        <v>technology</v>
      </c>
      <c r="R2059" s="6" t="str">
        <f t="shared" si="215"/>
        <v>hardware</v>
      </c>
      <c r="S2059" s="13">
        <f t="shared" si="219"/>
        <v>42396.494583333333</v>
      </c>
      <c r="T2059" s="13">
        <f t="shared" si="22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7">
        <f t="shared" si="216"/>
        <v>1.6828125</v>
      </c>
      <c r="P2060" s="5">
        <f t="shared" si="217"/>
        <v>10.507317073170732</v>
      </c>
      <c r="Q2060" t="str">
        <f t="shared" si="218"/>
        <v>technology</v>
      </c>
      <c r="R2060" s="6" t="str">
        <f t="shared" si="215"/>
        <v>hardware</v>
      </c>
      <c r="S2060" s="13">
        <f t="shared" si="219"/>
        <v>42026.370717592596</v>
      </c>
      <c r="T2060" s="13">
        <f t="shared" si="22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7">
        <f t="shared" si="216"/>
        <v>1.4345666666666668</v>
      </c>
      <c r="P2061" s="5">
        <f t="shared" si="217"/>
        <v>114.76533333333333</v>
      </c>
      <c r="Q2061" t="str">
        <f t="shared" si="218"/>
        <v>technology</v>
      </c>
      <c r="R2061" s="6" t="str">
        <f t="shared" si="215"/>
        <v>hardware</v>
      </c>
      <c r="S2061" s="13">
        <f t="shared" si="219"/>
        <v>42361.602476851855</v>
      </c>
      <c r="T2061" s="13">
        <f t="shared" si="22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7">
        <f t="shared" si="216"/>
        <v>1.964</v>
      </c>
      <c r="P2062" s="5">
        <f t="shared" si="217"/>
        <v>35.997067448680355</v>
      </c>
      <c r="Q2062" t="str">
        <f t="shared" si="218"/>
        <v>technology</v>
      </c>
      <c r="R2062" s="6" t="str">
        <f t="shared" si="215"/>
        <v>hardware</v>
      </c>
      <c r="S2062" s="13">
        <f t="shared" si="219"/>
        <v>41783.642939814818</v>
      </c>
      <c r="T2062" s="13">
        <f t="shared" si="22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7">
        <f t="shared" si="216"/>
        <v>1.0791999999999999</v>
      </c>
      <c r="P2063" s="5">
        <f t="shared" si="217"/>
        <v>154.17142857142858</v>
      </c>
      <c r="Q2063" t="str">
        <f t="shared" si="218"/>
        <v>technology</v>
      </c>
      <c r="R2063" s="6" t="str">
        <f t="shared" si="215"/>
        <v>hardware</v>
      </c>
      <c r="S2063" s="13">
        <f t="shared" si="219"/>
        <v>42705.764513888891</v>
      </c>
      <c r="T2063" s="13">
        <f t="shared" si="22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7">
        <f t="shared" si="216"/>
        <v>1.14977</v>
      </c>
      <c r="P2064" s="5">
        <f t="shared" si="217"/>
        <v>566.38916256157631</v>
      </c>
      <c r="Q2064" t="str">
        <f t="shared" si="218"/>
        <v>technology</v>
      </c>
      <c r="R2064" s="6" t="str">
        <f t="shared" si="215"/>
        <v>hardware</v>
      </c>
      <c r="S2064" s="13">
        <f t="shared" si="219"/>
        <v>42423.3830787037</v>
      </c>
      <c r="T2064" s="13">
        <f t="shared" si="22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7">
        <f t="shared" si="216"/>
        <v>1.4804999999999999</v>
      </c>
      <c r="P2065" s="5">
        <f t="shared" si="217"/>
        <v>120.85714285714286</v>
      </c>
      <c r="Q2065" t="str">
        <f t="shared" si="218"/>
        <v>technology</v>
      </c>
      <c r="R2065" s="6" t="str">
        <f t="shared" si="215"/>
        <v>hardware</v>
      </c>
      <c r="S2065" s="13">
        <f t="shared" si="219"/>
        <v>42472.73265046296</v>
      </c>
      <c r="T2065" s="13">
        <f t="shared" si="22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7">
        <f t="shared" si="216"/>
        <v>1.9116676082790633</v>
      </c>
      <c r="P2066" s="5">
        <f t="shared" si="217"/>
        <v>86.163845492085343</v>
      </c>
      <c r="Q2066" t="str">
        <f t="shared" si="218"/>
        <v>technology</v>
      </c>
      <c r="R2066" s="6" t="str">
        <f t="shared" si="215"/>
        <v>hardware</v>
      </c>
      <c r="S2066" s="13">
        <f t="shared" si="219"/>
        <v>41389.364849537036</v>
      </c>
      <c r="T2066" s="13">
        <f t="shared" si="22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7">
        <f t="shared" si="216"/>
        <v>1.99215125</v>
      </c>
      <c r="P2067" s="5">
        <f t="shared" si="217"/>
        <v>51.212114395886893</v>
      </c>
      <c r="Q2067" t="str">
        <f t="shared" si="218"/>
        <v>technology</v>
      </c>
      <c r="R2067" s="6" t="str">
        <f t="shared" si="215"/>
        <v>hardware</v>
      </c>
      <c r="S2067" s="13">
        <f t="shared" si="219"/>
        <v>41603.333668981482</v>
      </c>
      <c r="T2067" s="13">
        <f t="shared" si="22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7">
        <f t="shared" si="216"/>
        <v>2.1859999999999999</v>
      </c>
      <c r="P2068" s="5">
        <f t="shared" si="217"/>
        <v>67.261538461538464</v>
      </c>
      <c r="Q2068" t="str">
        <f t="shared" si="218"/>
        <v>technology</v>
      </c>
      <c r="R2068" s="6" t="str">
        <f t="shared" ref="R2068:R2082" si="221">RIGHT(N2068,8)</f>
        <v>hardware</v>
      </c>
      <c r="S2068" s="13">
        <f t="shared" si="219"/>
        <v>41844.771793981483</v>
      </c>
      <c r="T2068" s="13">
        <f t="shared" si="22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7">
        <f t="shared" si="216"/>
        <v>1.2686868686868686</v>
      </c>
      <c r="P2069" s="5">
        <f t="shared" si="217"/>
        <v>62.8</v>
      </c>
      <c r="Q2069" t="str">
        <f t="shared" si="218"/>
        <v>technology</v>
      </c>
      <c r="R2069" s="6" t="str">
        <f t="shared" si="221"/>
        <v>hardware</v>
      </c>
      <c r="S2069" s="13">
        <f t="shared" si="219"/>
        <v>42115.853888888887</v>
      </c>
      <c r="T2069" s="13">
        <f t="shared" si="22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7">
        <f t="shared" si="216"/>
        <v>1.0522388</v>
      </c>
      <c r="P2070" s="5">
        <f t="shared" si="217"/>
        <v>346.13118421052633</v>
      </c>
      <c r="Q2070" t="str">
        <f t="shared" si="218"/>
        <v>technology</v>
      </c>
      <c r="R2070" s="6" t="str">
        <f t="shared" si="221"/>
        <v>hardware</v>
      </c>
      <c r="S2070" s="13">
        <f t="shared" si="219"/>
        <v>42633.841608796298</v>
      </c>
      <c r="T2070" s="13">
        <f t="shared" si="22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7">
        <f t="shared" si="216"/>
        <v>1.2840666000000001</v>
      </c>
      <c r="P2071" s="5">
        <f t="shared" si="217"/>
        <v>244.11912547528519</v>
      </c>
      <c r="Q2071" t="str">
        <f t="shared" si="218"/>
        <v>technology</v>
      </c>
      <c r="R2071" s="6" t="str">
        <f t="shared" si="221"/>
        <v>hardware</v>
      </c>
      <c r="S2071" s="13">
        <f t="shared" si="219"/>
        <v>42340.972118055557</v>
      </c>
      <c r="T2071" s="13">
        <f t="shared" si="22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7">
        <f t="shared" si="216"/>
        <v>3.1732719999999999</v>
      </c>
      <c r="P2072" s="5">
        <f t="shared" si="217"/>
        <v>259.25424836601309</v>
      </c>
      <c r="Q2072" t="str">
        <f t="shared" si="218"/>
        <v>technology</v>
      </c>
      <c r="R2072" s="6" t="str">
        <f t="shared" si="221"/>
        <v>hardware</v>
      </c>
      <c r="S2072" s="13">
        <f t="shared" si="219"/>
        <v>42519.6565162037</v>
      </c>
      <c r="T2072" s="13">
        <f t="shared" si="22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7">
        <f t="shared" si="216"/>
        <v>2.8073000000000001</v>
      </c>
      <c r="P2073" s="5">
        <f t="shared" si="217"/>
        <v>201.96402877697841</v>
      </c>
      <c r="Q2073" t="str">
        <f t="shared" si="218"/>
        <v>technology</v>
      </c>
      <c r="R2073" s="6" t="str">
        <f t="shared" si="221"/>
        <v>hardware</v>
      </c>
      <c r="S2073" s="13">
        <f t="shared" si="219"/>
        <v>42600.278749999998</v>
      </c>
      <c r="T2073" s="13">
        <f t="shared" si="22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7">
        <f t="shared" si="216"/>
        <v>1.1073146853146854</v>
      </c>
      <c r="P2074" s="5">
        <f t="shared" si="217"/>
        <v>226.20857142857142</v>
      </c>
      <c r="Q2074" t="str">
        <f t="shared" si="218"/>
        <v>technology</v>
      </c>
      <c r="R2074" s="6" t="str">
        <f t="shared" si="221"/>
        <v>hardware</v>
      </c>
      <c r="S2074" s="13">
        <f t="shared" si="219"/>
        <v>42467.581388888888</v>
      </c>
      <c r="T2074" s="13">
        <f t="shared" si="22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7">
        <f t="shared" si="216"/>
        <v>1.5260429999999998</v>
      </c>
      <c r="P2075" s="5">
        <f t="shared" si="217"/>
        <v>324.69</v>
      </c>
      <c r="Q2075" t="str">
        <f t="shared" si="218"/>
        <v>technology</v>
      </c>
      <c r="R2075" s="6" t="str">
        <f t="shared" si="221"/>
        <v>hardware</v>
      </c>
      <c r="S2075" s="13">
        <f t="shared" si="219"/>
        <v>42087.668032407411</v>
      </c>
      <c r="T2075" s="13">
        <f t="shared" si="22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7">
        <f t="shared" si="216"/>
        <v>1.0249999999999999</v>
      </c>
      <c r="P2076" s="5">
        <f t="shared" si="217"/>
        <v>205</v>
      </c>
      <c r="Q2076" t="str">
        <f t="shared" si="218"/>
        <v>technology</v>
      </c>
      <c r="R2076" s="6" t="str">
        <f t="shared" si="221"/>
        <v>hardware</v>
      </c>
      <c r="S2076" s="13">
        <f t="shared" si="219"/>
        <v>42466.826180555552</v>
      </c>
      <c r="T2076" s="13">
        <f t="shared" si="22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7">
        <f t="shared" si="216"/>
        <v>16.783738373837384</v>
      </c>
      <c r="P2077" s="5">
        <f t="shared" si="217"/>
        <v>20.465926829268295</v>
      </c>
      <c r="Q2077" t="str">
        <f t="shared" si="218"/>
        <v>technology</v>
      </c>
      <c r="R2077" s="6" t="str">
        <f t="shared" si="221"/>
        <v>hardware</v>
      </c>
      <c r="S2077" s="13">
        <f t="shared" si="219"/>
        <v>41450.681574074071</v>
      </c>
      <c r="T2077" s="13">
        <f t="shared" si="22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7">
        <f t="shared" si="216"/>
        <v>5.4334915642458101</v>
      </c>
      <c r="P2078" s="5">
        <f t="shared" si="217"/>
        <v>116.35303146309367</v>
      </c>
      <c r="Q2078" t="str">
        <f t="shared" si="218"/>
        <v>technology</v>
      </c>
      <c r="R2078" s="6" t="str">
        <f t="shared" si="221"/>
        <v>hardware</v>
      </c>
      <c r="S2078" s="13">
        <f t="shared" si="219"/>
        <v>41803.880659722221</v>
      </c>
      <c r="T2078" s="13">
        <f t="shared" si="22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7">
        <f t="shared" si="216"/>
        <v>1.1550800000000001</v>
      </c>
      <c r="P2079" s="5">
        <f t="shared" si="217"/>
        <v>307.20212765957444</v>
      </c>
      <c r="Q2079" t="str">
        <f t="shared" si="218"/>
        <v>technology</v>
      </c>
      <c r="R2079" s="6" t="str">
        <f t="shared" si="221"/>
        <v>hardware</v>
      </c>
      <c r="S2079" s="13">
        <f t="shared" si="219"/>
        <v>42103.042546296296</v>
      </c>
      <c r="T2079" s="13">
        <f t="shared" si="22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7">
        <f t="shared" si="216"/>
        <v>1.3120499999999999</v>
      </c>
      <c r="P2080" s="5">
        <f t="shared" si="217"/>
        <v>546.6875</v>
      </c>
      <c r="Q2080" t="str">
        <f t="shared" si="218"/>
        <v>technology</v>
      </c>
      <c r="R2080" s="6" t="str">
        <f t="shared" si="221"/>
        <v>hardware</v>
      </c>
      <c r="S2080" s="13">
        <f t="shared" si="219"/>
        <v>42692.771493055552</v>
      </c>
      <c r="T2080" s="13">
        <f t="shared" si="22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7">
        <f t="shared" si="216"/>
        <v>2.8816999999999999</v>
      </c>
      <c r="P2081" s="5">
        <f t="shared" si="217"/>
        <v>47.474464579901152</v>
      </c>
      <c r="Q2081" t="str">
        <f t="shared" si="218"/>
        <v>technology</v>
      </c>
      <c r="R2081" s="6" t="str">
        <f t="shared" si="221"/>
        <v>hardware</v>
      </c>
      <c r="S2081" s="13">
        <f t="shared" si="219"/>
        <v>42150.71056712963</v>
      </c>
      <c r="T2081" s="13">
        <f t="shared" si="22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7">
        <f t="shared" si="216"/>
        <v>5.0780000000000003</v>
      </c>
      <c r="P2082" s="5">
        <f t="shared" si="217"/>
        <v>101.56</v>
      </c>
      <c r="Q2082" t="str">
        <f t="shared" si="218"/>
        <v>technology</v>
      </c>
      <c r="R2082" s="6" t="str">
        <f t="shared" si="221"/>
        <v>hardware</v>
      </c>
      <c r="S2082" s="13">
        <f t="shared" si="219"/>
        <v>42289.957175925927</v>
      </c>
      <c r="T2082" s="13">
        <f t="shared" si="22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7">
        <f t="shared" si="216"/>
        <v>1.1457142857142857</v>
      </c>
      <c r="P2083" s="5">
        <f t="shared" si="217"/>
        <v>72.909090909090907</v>
      </c>
      <c r="Q2083" t="str">
        <f t="shared" si="218"/>
        <v>music</v>
      </c>
      <c r="R2083" s="6" t="str">
        <f>RIGHT(N2083,10)</f>
        <v>indie rock</v>
      </c>
      <c r="S2083" s="13">
        <f t="shared" si="219"/>
        <v>41004.156886574077</v>
      </c>
      <c r="T2083" s="13">
        <f t="shared" si="22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7">
        <f t="shared" si="216"/>
        <v>1.1073333333333333</v>
      </c>
      <c r="P2084" s="5">
        <f t="shared" si="217"/>
        <v>43.710526315789473</v>
      </c>
      <c r="Q2084" t="str">
        <f t="shared" si="218"/>
        <v>music</v>
      </c>
      <c r="R2084" s="6" t="str">
        <f t="shared" ref="R2084:R2122" si="222">RIGHT(N2084,10)</f>
        <v>indie rock</v>
      </c>
      <c r="S2084" s="13">
        <f t="shared" si="219"/>
        <v>40811.120324074072</v>
      </c>
      <c r="T2084" s="13">
        <f t="shared" si="22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7">
        <f t="shared" si="216"/>
        <v>1.1333333333333333</v>
      </c>
      <c r="P2085" s="5">
        <f t="shared" si="217"/>
        <v>34</v>
      </c>
      <c r="Q2085" t="str">
        <f t="shared" si="218"/>
        <v>music</v>
      </c>
      <c r="R2085" s="6" t="str">
        <f t="shared" si="222"/>
        <v>indie rock</v>
      </c>
      <c r="S2085" s="13">
        <f t="shared" si="219"/>
        <v>41034.72216435185</v>
      </c>
      <c r="T2085" s="13">
        <f t="shared" si="22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7">
        <f t="shared" si="216"/>
        <v>1.0833333333333333</v>
      </c>
      <c r="P2086" s="5">
        <f t="shared" si="217"/>
        <v>70.652173913043484</v>
      </c>
      <c r="Q2086" t="str">
        <f t="shared" si="218"/>
        <v>music</v>
      </c>
      <c r="R2086" s="6" t="str">
        <f t="shared" si="222"/>
        <v>indie rock</v>
      </c>
      <c r="S2086" s="13">
        <f t="shared" si="219"/>
        <v>41731.833124999997</v>
      </c>
      <c r="T2086" s="13">
        <f t="shared" si="22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7">
        <f t="shared" si="216"/>
        <v>1.2353333333333334</v>
      </c>
      <c r="P2087" s="5">
        <f t="shared" si="217"/>
        <v>89.301204819277103</v>
      </c>
      <c r="Q2087" t="str">
        <f t="shared" si="218"/>
        <v>music</v>
      </c>
      <c r="R2087" s="6" t="str">
        <f t="shared" si="222"/>
        <v>indie rock</v>
      </c>
      <c r="S2087" s="13">
        <f t="shared" si="219"/>
        <v>41075.835497685184</v>
      </c>
      <c r="T2087" s="13">
        <f t="shared" si="22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7">
        <f t="shared" si="216"/>
        <v>1.0069999999999999</v>
      </c>
      <c r="P2088" s="5">
        <f t="shared" si="217"/>
        <v>115.08571428571429</v>
      </c>
      <c r="Q2088" t="str">
        <f t="shared" si="218"/>
        <v>music</v>
      </c>
      <c r="R2088" s="6" t="str">
        <f t="shared" si="222"/>
        <v>indie rock</v>
      </c>
      <c r="S2088" s="13">
        <f t="shared" si="219"/>
        <v>40860.67050925926</v>
      </c>
      <c r="T2088" s="13">
        <f t="shared" si="22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7">
        <f t="shared" si="216"/>
        <v>1.0353333333333334</v>
      </c>
      <c r="P2089" s="5">
        <f t="shared" si="217"/>
        <v>62.12</v>
      </c>
      <c r="Q2089" t="str">
        <f t="shared" si="218"/>
        <v>music</v>
      </c>
      <c r="R2089" s="6" t="str">
        <f t="shared" si="222"/>
        <v>indie rock</v>
      </c>
      <c r="S2089" s="13">
        <f t="shared" si="219"/>
        <v>40764.204375000001</v>
      </c>
      <c r="T2089" s="13">
        <f t="shared" si="22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7">
        <f t="shared" si="216"/>
        <v>1.1551066666666667</v>
      </c>
      <c r="P2090" s="5">
        <f t="shared" si="217"/>
        <v>46.204266666666669</v>
      </c>
      <c r="Q2090" t="str">
        <f t="shared" si="218"/>
        <v>music</v>
      </c>
      <c r="R2090" s="6" t="str">
        <f t="shared" si="222"/>
        <v>indie rock</v>
      </c>
      <c r="S2090" s="13">
        <f t="shared" si="219"/>
        <v>40395.714722222219</v>
      </c>
      <c r="T2090" s="13">
        <f t="shared" si="22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7">
        <f t="shared" si="216"/>
        <v>1.2040040000000001</v>
      </c>
      <c r="P2091" s="5">
        <f t="shared" si="217"/>
        <v>48.54854838709678</v>
      </c>
      <c r="Q2091" t="str">
        <f t="shared" si="218"/>
        <v>music</v>
      </c>
      <c r="R2091" s="6" t="str">
        <f t="shared" si="222"/>
        <v>indie rock</v>
      </c>
      <c r="S2091" s="13">
        <f t="shared" si="219"/>
        <v>41453.076319444444</v>
      </c>
      <c r="T2091" s="13">
        <f t="shared" si="22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7">
        <f t="shared" si="216"/>
        <v>1.1504037499999999</v>
      </c>
      <c r="P2092" s="5">
        <f t="shared" si="217"/>
        <v>57.520187499999999</v>
      </c>
      <c r="Q2092" t="str">
        <f t="shared" si="218"/>
        <v>music</v>
      </c>
      <c r="R2092" s="6" t="str">
        <f t="shared" si="222"/>
        <v>indie rock</v>
      </c>
      <c r="S2092" s="13">
        <f t="shared" si="219"/>
        <v>41299.381423611114</v>
      </c>
      <c r="T2092" s="13">
        <f t="shared" si="22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7">
        <f t="shared" si="216"/>
        <v>1.2046777777777777</v>
      </c>
      <c r="P2093" s="5">
        <f t="shared" si="217"/>
        <v>88.147154471544724</v>
      </c>
      <c r="Q2093" t="str">
        <f t="shared" si="218"/>
        <v>music</v>
      </c>
      <c r="R2093" s="6" t="str">
        <f t="shared" si="222"/>
        <v>indie rock</v>
      </c>
      <c r="S2093" s="13">
        <f t="shared" si="219"/>
        <v>40555.322662037033</v>
      </c>
      <c r="T2093" s="13">
        <f t="shared" si="22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7">
        <f t="shared" si="216"/>
        <v>1.0128333333333333</v>
      </c>
      <c r="P2094" s="5">
        <f t="shared" si="217"/>
        <v>110.49090909090908</v>
      </c>
      <c r="Q2094" t="str">
        <f t="shared" si="218"/>
        <v>music</v>
      </c>
      <c r="R2094" s="6" t="str">
        <f t="shared" si="222"/>
        <v>indie rock</v>
      </c>
      <c r="S2094" s="13">
        <f t="shared" si="219"/>
        <v>40763.707546296297</v>
      </c>
      <c r="T2094" s="13">
        <f t="shared" si="22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7">
        <f t="shared" si="216"/>
        <v>1.0246666666666666</v>
      </c>
      <c r="P2095" s="5">
        <f t="shared" si="217"/>
        <v>66.826086956521735</v>
      </c>
      <c r="Q2095" t="str">
        <f t="shared" si="218"/>
        <v>music</v>
      </c>
      <c r="R2095" s="6" t="str">
        <f t="shared" si="222"/>
        <v>indie rock</v>
      </c>
      <c r="S2095" s="13">
        <f t="shared" si="219"/>
        <v>41205.854537037041</v>
      </c>
      <c r="T2095" s="13">
        <f t="shared" si="22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7">
        <f t="shared" si="216"/>
        <v>1.2054285714285715</v>
      </c>
      <c r="P2096" s="5">
        <f t="shared" si="217"/>
        <v>58.597222222222221</v>
      </c>
      <c r="Q2096" t="str">
        <f t="shared" si="218"/>
        <v>music</v>
      </c>
      <c r="R2096" s="6" t="str">
        <f t="shared" si="222"/>
        <v>indie rock</v>
      </c>
      <c r="S2096" s="13">
        <f t="shared" si="219"/>
        <v>40939.02002314815</v>
      </c>
      <c r="T2096" s="13">
        <f t="shared" si="22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7">
        <f t="shared" si="216"/>
        <v>1</v>
      </c>
      <c r="P2097" s="5">
        <f t="shared" si="217"/>
        <v>113.63636363636364</v>
      </c>
      <c r="Q2097" t="str">
        <f t="shared" si="218"/>
        <v>music</v>
      </c>
      <c r="R2097" s="6" t="str">
        <f t="shared" si="222"/>
        <v>indie rock</v>
      </c>
      <c r="S2097" s="13">
        <f t="shared" si="219"/>
        <v>40758.733483796292</v>
      </c>
      <c r="T2097" s="13">
        <f t="shared" si="22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7">
        <f t="shared" si="216"/>
        <v>1.0166666666666666</v>
      </c>
      <c r="P2098" s="5">
        <f t="shared" si="217"/>
        <v>43.571428571428569</v>
      </c>
      <c r="Q2098" t="str">
        <f t="shared" si="218"/>
        <v>music</v>
      </c>
      <c r="R2098" s="6" t="str">
        <f t="shared" si="222"/>
        <v>indie rock</v>
      </c>
      <c r="S2098" s="13">
        <f t="shared" si="219"/>
        <v>41192.758506944447</v>
      </c>
      <c r="T2098" s="13">
        <f t="shared" si="22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7">
        <f t="shared" si="216"/>
        <v>1</v>
      </c>
      <c r="P2099" s="5">
        <f t="shared" si="217"/>
        <v>78.94736842105263</v>
      </c>
      <c r="Q2099" t="str">
        <f t="shared" si="218"/>
        <v>music</v>
      </c>
      <c r="R2099" s="6" t="str">
        <f t="shared" si="222"/>
        <v>indie rock</v>
      </c>
      <c r="S2099" s="13">
        <f t="shared" si="219"/>
        <v>40818.58489583333</v>
      </c>
      <c r="T2099" s="13">
        <f t="shared" si="22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7">
        <f t="shared" si="216"/>
        <v>1.0033333333333334</v>
      </c>
      <c r="P2100" s="5">
        <f t="shared" si="217"/>
        <v>188.125</v>
      </c>
      <c r="Q2100" t="str">
        <f t="shared" si="218"/>
        <v>music</v>
      </c>
      <c r="R2100" s="6" t="str">
        <f t="shared" si="222"/>
        <v>indie rock</v>
      </c>
      <c r="S2100" s="13">
        <f t="shared" si="219"/>
        <v>40946.11383101852</v>
      </c>
      <c r="T2100" s="13">
        <f t="shared" si="22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7">
        <f t="shared" si="216"/>
        <v>1.3236666666666668</v>
      </c>
      <c r="P2101" s="5">
        <f t="shared" si="217"/>
        <v>63.031746031746032</v>
      </c>
      <c r="Q2101" t="str">
        <f t="shared" si="218"/>
        <v>music</v>
      </c>
      <c r="R2101" s="6" t="str">
        <f t="shared" si="222"/>
        <v>indie rock</v>
      </c>
      <c r="S2101" s="13">
        <f t="shared" si="219"/>
        <v>42173.746342592596</v>
      </c>
      <c r="T2101" s="13">
        <f t="shared" si="22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7">
        <f t="shared" si="216"/>
        <v>1.3666666666666667</v>
      </c>
      <c r="P2102" s="5">
        <f t="shared" si="217"/>
        <v>30.37037037037037</v>
      </c>
      <c r="Q2102" t="str">
        <f t="shared" si="218"/>
        <v>music</v>
      </c>
      <c r="R2102" s="6" t="str">
        <f t="shared" si="222"/>
        <v>indie rock</v>
      </c>
      <c r="S2102" s="13">
        <f t="shared" si="219"/>
        <v>41074.834965277776</v>
      </c>
      <c r="T2102" s="13">
        <f t="shared" si="22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7">
        <f t="shared" si="216"/>
        <v>1.1325000000000001</v>
      </c>
      <c r="P2103" s="5">
        <f t="shared" si="217"/>
        <v>51.477272727272727</v>
      </c>
      <c r="Q2103" t="str">
        <f t="shared" si="218"/>
        <v>music</v>
      </c>
      <c r="R2103" s="6" t="str">
        <f t="shared" si="222"/>
        <v>indie rock</v>
      </c>
      <c r="S2103" s="13">
        <f t="shared" si="219"/>
        <v>40892.149467592593</v>
      </c>
      <c r="T2103" s="13">
        <f t="shared" si="22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7">
        <f t="shared" si="216"/>
        <v>1.36</v>
      </c>
      <c r="P2104" s="5">
        <f t="shared" si="217"/>
        <v>35.789473684210527</v>
      </c>
      <c r="Q2104" t="str">
        <f t="shared" si="218"/>
        <v>music</v>
      </c>
      <c r="R2104" s="6" t="str">
        <f t="shared" si="222"/>
        <v>indie rock</v>
      </c>
      <c r="S2104" s="13">
        <f t="shared" si="219"/>
        <v>40638.868611111109</v>
      </c>
      <c r="T2104" s="13">
        <f t="shared" si="22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7">
        <f t="shared" si="216"/>
        <v>1.4612318374694613</v>
      </c>
      <c r="P2105" s="5">
        <f t="shared" si="217"/>
        <v>98.817391304347822</v>
      </c>
      <c r="Q2105" t="str">
        <f t="shared" si="218"/>
        <v>music</v>
      </c>
      <c r="R2105" s="6" t="str">
        <f t="shared" si="222"/>
        <v>indie rock</v>
      </c>
      <c r="S2105" s="13">
        <f t="shared" si="219"/>
        <v>41192.754942129628</v>
      </c>
      <c r="T2105" s="13">
        <f t="shared" si="22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7">
        <f t="shared" si="216"/>
        <v>1.2949999999999999</v>
      </c>
      <c r="P2106" s="5">
        <f t="shared" si="217"/>
        <v>28</v>
      </c>
      <c r="Q2106" t="str">
        <f t="shared" si="218"/>
        <v>music</v>
      </c>
      <c r="R2106" s="6" t="str">
        <f t="shared" si="222"/>
        <v>indie rock</v>
      </c>
      <c r="S2106" s="13">
        <f t="shared" si="219"/>
        <v>41394.074467592596</v>
      </c>
      <c r="T2106" s="13">
        <f t="shared" si="22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7">
        <f t="shared" si="216"/>
        <v>2.54</v>
      </c>
      <c r="P2107" s="5">
        <f t="shared" si="217"/>
        <v>51.313131313131315</v>
      </c>
      <c r="Q2107" t="str">
        <f t="shared" si="218"/>
        <v>music</v>
      </c>
      <c r="R2107" s="6" t="str">
        <f t="shared" si="222"/>
        <v>indie rock</v>
      </c>
      <c r="S2107" s="13">
        <f t="shared" si="219"/>
        <v>41951.788807870369</v>
      </c>
      <c r="T2107" s="13">
        <f t="shared" si="22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7">
        <f t="shared" si="216"/>
        <v>1.0704545454545455</v>
      </c>
      <c r="P2108" s="5">
        <f t="shared" si="217"/>
        <v>53.522727272727273</v>
      </c>
      <c r="Q2108" t="str">
        <f t="shared" si="218"/>
        <v>music</v>
      </c>
      <c r="R2108" s="6" t="str">
        <f t="shared" si="222"/>
        <v>indie rock</v>
      </c>
      <c r="S2108" s="13">
        <f t="shared" si="219"/>
        <v>41270.21497685185</v>
      </c>
      <c r="T2108" s="13">
        <f t="shared" si="22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7">
        <f t="shared" si="216"/>
        <v>1.0773299999999999</v>
      </c>
      <c r="P2109" s="5">
        <f t="shared" si="217"/>
        <v>37.149310344827583</v>
      </c>
      <c r="Q2109" t="str">
        <f t="shared" si="218"/>
        <v>music</v>
      </c>
      <c r="R2109" s="6" t="str">
        <f t="shared" si="222"/>
        <v>indie rock</v>
      </c>
      <c r="S2109" s="13">
        <f t="shared" si="219"/>
        <v>41934.71056712963</v>
      </c>
      <c r="T2109" s="13">
        <f t="shared" si="22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7">
        <f t="shared" si="216"/>
        <v>1.0731250000000001</v>
      </c>
      <c r="P2110" s="5">
        <f t="shared" si="217"/>
        <v>89.895287958115176</v>
      </c>
      <c r="Q2110" t="str">
        <f t="shared" si="218"/>
        <v>music</v>
      </c>
      <c r="R2110" s="6" t="str">
        <f t="shared" si="222"/>
        <v>indie rock</v>
      </c>
      <c r="S2110" s="13">
        <f t="shared" si="219"/>
        <v>41135.175694444442</v>
      </c>
      <c r="T2110" s="13">
        <f t="shared" si="22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7">
        <f t="shared" si="216"/>
        <v>1.06525</v>
      </c>
      <c r="P2111" s="5">
        <f t="shared" si="217"/>
        <v>106.52500000000001</v>
      </c>
      <c r="Q2111" t="str">
        <f t="shared" si="218"/>
        <v>music</v>
      </c>
      <c r="R2111" s="6" t="str">
        <f t="shared" si="222"/>
        <v>indie rock</v>
      </c>
      <c r="S2111" s="13">
        <f t="shared" si="219"/>
        <v>42160.708530092597</v>
      </c>
      <c r="T2111" s="13">
        <f t="shared" si="22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7">
        <f t="shared" si="216"/>
        <v>1.0035000000000001</v>
      </c>
      <c r="P2112" s="5">
        <f t="shared" si="217"/>
        <v>52.815789473684212</v>
      </c>
      <c r="Q2112" t="str">
        <f t="shared" si="218"/>
        <v>music</v>
      </c>
      <c r="R2112" s="6" t="str">
        <f t="shared" si="222"/>
        <v>indie rock</v>
      </c>
      <c r="S2112" s="13">
        <f t="shared" si="219"/>
        <v>41759.670937499999</v>
      </c>
      <c r="T2112" s="13">
        <f t="shared" si="22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7">
        <f t="shared" si="216"/>
        <v>1.0649999999999999</v>
      </c>
      <c r="P2113" s="5">
        <f t="shared" si="217"/>
        <v>54.615384615384613</v>
      </c>
      <c r="Q2113" t="str">
        <f t="shared" si="218"/>
        <v>music</v>
      </c>
      <c r="R2113" s="6" t="str">
        <f t="shared" si="222"/>
        <v>indie rock</v>
      </c>
      <c r="S2113" s="13">
        <f t="shared" si="219"/>
        <v>40703.197048611109</v>
      </c>
      <c r="T2113" s="13">
        <f t="shared" si="22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7">
        <f t="shared" si="216"/>
        <v>1</v>
      </c>
      <c r="P2114" s="5">
        <f t="shared" si="217"/>
        <v>27.272727272727273</v>
      </c>
      <c r="Q2114" t="str">
        <f t="shared" si="218"/>
        <v>music</v>
      </c>
      <c r="R2114" s="6" t="str">
        <f t="shared" si="222"/>
        <v>indie rock</v>
      </c>
      <c r="S2114" s="13">
        <f t="shared" si="219"/>
        <v>41365.928159722222</v>
      </c>
      <c r="T2114" s="13">
        <f t="shared" si="22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7">
        <f t="shared" ref="O2115:O2178" si="223">E2115/D2115</f>
        <v>1.0485714285714285</v>
      </c>
      <c r="P2115" s="5">
        <f t="shared" ref="P2115:P2178" si="224">AVERAGE(E2115/L2115)</f>
        <v>68.598130841121488</v>
      </c>
      <c r="Q2115" t="str">
        <f t="shared" ref="Q2115:Q2178" si="225">LEFT(N2115, SEARCH("/",N2115,1)-1)</f>
        <v>music</v>
      </c>
      <c r="R2115" s="6" t="str">
        <f t="shared" si="222"/>
        <v>indie rock</v>
      </c>
      <c r="S2115" s="13">
        <f t="shared" ref="S2115:S2178" si="226">(((J2115/60)/60)/24)+DATE(1970,1,1)</f>
        <v>41870.86546296296</v>
      </c>
      <c r="T2115" s="13">
        <f t="shared" ref="T2115:T2178" si="22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7">
        <f t="shared" si="223"/>
        <v>1.0469999999999999</v>
      </c>
      <c r="P2116" s="5">
        <f t="shared" si="224"/>
        <v>35.612244897959187</v>
      </c>
      <c r="Q2116" t="str">
        <f t="shared" si="225"/>
        <v>music</v>
      </c>
      <c r="R2116" s="6" t="str">
        <f t="shared" si="222"/>
        <v>indie rock</v>
      </c>
      <c r="S2116" s="13">
        <f t="shared" si="226"/>
        <v>40458.815625000003</v>
      </c>
      <c r="T2116" s="13">
        <f t="shared" si="22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7">
        <f t="shared" si="223"/>
        <v>2.2566666666666668</v>
      </c>
      <c r="P2117" s="5">
        <f t="shared" si="224"/>
        <v>94.027777777777771</v>
      </c>
      <c r="Q2117" t="str">
        <f t="shared" si="225"/>
        <v>music</v>
      </c>
      <c r="R2117" s="6" t="str">
        <f t="shared" si="222"/>
        <v>indie rock</v>
      </c>
      <c r="S2117" s="13">
        <f t="shared" si="226"/>
        <v>40564.081030092595</v>
      </c>
      <c r="T2117" s="13">
        <f t="shared" si="22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7">
        <f t="shared" si="223"/>
        <v>1.0090416666666666</v>
      </c>
      <c r="P2118" s="5">
        <f t="shared" si="224"/>
        <v>526.45652173913038</v>
      </c>
      <c r="Q2118" t="str">
        <f t="shared" si="225"/>
        <v>music</v>
      </c>
      <c r="R2118" s="6" t="str">
        <f t="shared" si="222"/>
        <v>indie rock</v>
      </c>
      <c r="S2118" s="13">
        <f t="shared" si="226"/>
        <v>41136.777812500004</v>
      </c>
      <c r="T2118" s="13">
        <f t="shared" si="22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7">
        <f t="shared" si="223"/>
        <v>1.4775</v>
      </c>
      <c r="P2119" s="5">
        <f t="shared" si="224"/>
        <v>50.657142857142858</v>
      </c>
      <c r="Q2119" t="str">
        <f t="shared" si="225"/>
        <v>music</v>
      </c>
      <c r="R2119" s="6" t="str">
        <f t="shared" si="222"/>
        <v>indie rock</v>
      </c>
      <c r="S2119" s="13">
        <f t="shared" si="226"/>
        <v>42290.059594907405</v>
      </c>
      <c r="T2119" s="13">
        <f t="shared" si="22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7">
        <f t="shared" si="223"/>
        <v>1.3461099999999999</v>
      </c>
      <c r="P2120" s="5">
        <f t="shared" si="224"/>
        <v>79.182941176470578</v>
      </c>
      <c r="Q2120" t="str">
        <f t="shared" si="225"/>
        <v>music</v>
      </c>
      <c r="R2120" s="6" t="str">
        <f t="shared" si="222"/>
        <v>indie rock</v>
      </c>
      <c r="S2120" s="13">
        <f t="shared" si="226"/>
        <v>40718.839537037034</v>
      </c>
      <c r="T2120" s="13">
        <f t="shared" si="22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7">
        <f t="shared" si="223"/>
        <v>1.0075000000000001</v>
      </c>
      <c r="P2121" s="5">
        <f t="shared" si="224"/>
        <v>91.590909090909093</v>
      </c>
      <c r="Q2121" t="str">
        <f t="shared" si="225"/>
        <v>music</v>
      </c>
      <c r="R2121" s="6" t="str">
        <f t="shared" si="222"/>
        <v>indie rock</v>
      </c>
      <c r="S2121" s="13">
        <f t="shared" si="226"/>
        <v>41107.130150462966</v>
      </c>
      <c r="T2121" s="13">
        <f t="shared" si="22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7">
        <f t="shared" si="223"/>
        <v>1.00880375</v>
      </c>
      <c r="P2122" s="5">
        <f t="shared" si="224"/>
        <v>116.96275362318841</v>
      </c>
      <c r="Q2122" t="str">
        <f t="shared" si="225"/>
        <v>music</v>
      </c>
      <c r="R2122" s="6" t="str">
        <f t="shared" si="222"/>
        <v>indie rock</v>
      </c>
      <c r="S2122" s="13">
        <f t="shared" si="226"/>
        <v>41591.964537037034</v>
      </c>
      <c r="T2122" s="13">
        <f t="shared" si="22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7">
        <f t="shared" si="223"/>
        <v>5.6800000000000002E-3</v>
      </c>
      <c r="P2123" s="5">
        <f t="shared" si="224"/>
        <v>28.4</v>
      </c>
      <c r="Q2123" t="str">
        <f t="shared" si="225"/>
        <v>games</v>
      </c>
      <c r="R2123" s="6" t="str">
        <f>RIGHT(N2123,11)</f>
        <v>video games</v>
      </c>
      <c r="S2123" s="13">
        <f t="shared" si="226"/>
        <v>42716.7424537037</v>
      </c>
      <c r="T2123" s="13">
        <f t="shared" si="22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7">
        <f t="shared" si="223"/>
        <v>3.875E-3</v>
      </c>
      <c r="P2124" s="5">
        <f t="shared" si="224"/>
        <v>103.33333333333333</v>
      </c>
      <c r="Q2124" t="str">
        <f t="shared" si="225"/>
        <v>games</v>
      </c>
      <c r="R2124" s="6" t="str">
        <f t="shared" ref="R2124:R2162" si="228">RIGHT(N2124,11)</f>
        <v>video games</v>
      </c>
      <c r="S2124" s="13">
        <f t="shared" si="226"/>
        <v>42712.300567129627</v>
      </c>
      <c r="T2124" s="13">
        <f t="shared" si="22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7">
        <f t="shared" si="223"/>
        <v>0.1</v>
      </c>
      <c r="P2125" s="5">
        <f t="shared" si="224"/>
        <v>10</v>
      </c>
      <c r="Q2125" t="str">
        <f t="shared" si="225"/>
        <v>games</v>
      </c>
      <c r="R2125" s="6" t="str">
        <f t="shared" si="228"/>
        <v>video games</v>
      </c>
      <c r="S2125" s="13">
        <f t="shared" si="226"/>
        <v>40198.424849537041</v>
      </c>
      <c r="T2125" s="13">
        <f t="shared" si="22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7">
        <f t="shared" si="223"/>
        <v>0.10454545454545454</v>
      </c>
      <c r="P2126" s="5">
        <f t="shared" si="224"/>
        <v>23</v>
      </c>
      <c r="Q2126" t="str">
        <f t="shared" si="225"/>
        <v>games</v>
      </c>
      <c r="R2126" s="6" t="str">
        <f t="shared" si="228"/>
        <v>video games</v>
      </c>
      <c r="S2126" s="13">
        <f t="shared" si="226"/>
        <v>40464.028182870366</v>
      </c>
      <c r="T2126" s="13">
        <f t="shared" si="22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7">
        <f t="shared" si="223"/>
        <v>1.4200000000000001E-2</v>
      </c>
      <c r="P2127" s="5">
        <f t="shared" si="224"/>
        <v>31.555555555555557</v>
      </c>
      <c r="Q2127" t="str">
        <f t="shared" si="225"/>
        <v>games</v>
      </c>
      <c r="R2127" s="6" t="str">
        <f t="shared" si="228"/>
        <v>video games</v>
      </c>
      <c r="S2127" s="13">
        <f t="shared" si="226"/>
        <v>42191.023530092592</v>
      </c>
      <c r="T2127" s="13">
        <f t="shared" si="22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7">
        <f t="shared" si="223"/>
        <v>5.0000000000000001E-4</v>
      </c>
      <c r="P2128" s="5">
        <f t="shared" si="224"/>
        <v>5</v>
      </c>
      <c r="Q2128" t="str">
        <f t="shared" si="225"/>
        <v>games</v>
      </c>
      <c r="R2128" s="6" t="str">
        <f t="shared" si="228"/>
        <v>video games</v>
      </c>
      <c r="S2128" s="13">
        <f t="shared" si="226"/>
        <v>41951.973229166666</v>
      </c>
      <c r="T2128" s="13">
        <f t="shared" si="22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7">
        <f t="shared" si="223"/>
        <v>0.28842857142857142</v>
      </c>
      <c r="P2129" s="5">
        <f t="shared" si="224"/>
        <v>34.220338983050844</v>
      </c>
      <c r="Q2129" t="str">
        <f t="shared" si="225"/>
        <v>games</v>
      </c>
      <c r="R2129" s="6" t="str">
        <f t="shared" si="228"/>
        <v>video games</v>
      </c>
      <c r="S2129" s="13">
        <f t="shared" si="226"/>
        <v>42045.50535879629</v>
      </c>
      <c r="T2129" s="13">
        <f t="shared" si="22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7">
        <f t="shared" si="223"/>
        <v>1.6666666666666668E-3</v>
      </c>
      <c r="P2130" s="5">
        <f t="shared" si="224"/>
        <v>25</v>
      </c>
      <c r="Q2130" t="str">
        <f t="shared" si="225"/>
        <v>games</v>
      </c>
      <c r="R2130" s="6" t="str">
        <f t="shared" si="228"/>
        <v>video games</v>
      </c>
      <c r="S2130" s="13">
        <f t="shared" si="226"/>
        <v>41843.772789351853</v>
      </c>
      <c r="T2130" s="13">
        <f t="shared" si="22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7">
        <f t="shared" si="223"/>
        <v>0.11799999999999999</v>
      </c>
      <c r="P2131" s="5">
        <f t="shared" si="224"/>
        <v>19.666666666666668</v>
      </c>
      <c r="Q2131" t="str">
        <f t="shared" si="225"/>
        <v>games</v>
      </c>
      <c r="R2131" s="6" t="str">
        <f t="shared" si="228"/>
        <v>video games</v>
      </c>
      <c r="S2131" s="13">
        <f t="shared" si="226"/>
        <v>42409.024305555555</v>
      </c>
      <c r="T2131" s="13">
        <f t="shared" si="22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7">
        <f t="shared" si="223"/>
        <v>2.0238095238095236E-3</v>
      </c>
      <c r="P2132" s="5">
        <f t="shared" si="224"/>
        <v>21.25</v>
      </c>
      <c r="Q2132" t="str">
        <f t="shared" si="225"/>
        <v>games</v>
      </c>
      <c r="R2132" s="6" t="str">
        <f t="shared" si="228"/>
        <v>video games</v>
      </c>
      <c r="S2132" s="13">
        <f t="shared" si="226"/>
        <v>41832.086377314816</v>
      </c>
      <c r="T2132" s="13">
        <f t="shared" si="22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7">
        <f t="shared" si="223"/>
        <v>0.05</v>
      </c>
      <c r="P2133" s="5">
        <f t="shared" si="224"/>
        <v>8.3333333333333339</v>
      </c>
      <c r="Q2133" t="str">
        <f t="shared" si="225"/>
        <v>games</v>
      </c>
      <c r="R2133" s="6" t="str">
        <f t="shared" si="228"/>
        <v>video games</v>
      </c>
      <c r="S2133" s="13">
        <f t="shared" si="226"/>
        <v>42167.207071759258</v>
      </c>
      <c r="T2133" s="13">
        <f t="shared" si="22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7">
        <f t="shared" si="223"/>
        <v>2.1129899999999997E-2</v>
      </c>
      <c r="P2134" s="5">
        <f t="shared" si="224"/>
        <v>21.34333333333333</v>
      </c>
      <c r="Q2134" t="str">
        <f t="shared" si="225"/>
        <v>games</v>
      </c>
      <c r="R2134" s="6" t="str">
        <f t="shared" si="228"/>
        <v>video games</v>
      </c>
      <c r="S2134" s="13">
        <f t="shared" si="226"/>
        <v>41643.487175925926</v>
      </c>
      <c r="T2134" s="13">
        <f t="shared" si="22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7">
        <f t="shared" si="223"/>
        <v>1.6E-2</v>
      </c>
      <c r="P2135" s="5">
        <f t="shared" si="224"/>
        <v>5.333333333333333</v>
      </c>
      <c r="Q2135" t="str">
        <f t="shared" si="225"/>
        <v>games</v>
      </c>
      <c r="R2135" s="6" t="str">
        <f t="shared" si="228"/>
        <v>video games</v>
      </c>
      <c r="S2135" s="13">
        <f t="shared" si="226"/>
        <v>40619.097210648149</v>
      </c>
      <c r="T2135" s="13">
        <f t="shared" si="22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7">
        <f t="shared" si="223"/>
        <v>1.7333333333333333E-2</v>
      </c>
      <c r="P2136" s="5">
        <f t="shared" si="224"/>
        <v>34.666666666666664</v>
      </c>
      <c r="Q2136" t="str">
        <f t="shared" si="225"/>
        <v>games</v>
      </c>
      <c r="R2136" s="6" t="str">
        <f t="shared" si="228"/>
        <v>video games</v>
      </c>
      <c r="S2136" s="13">
        <f t="shared" si="226"/>
        <v>41361.886469907404</v>
      </c>
      <c r="T2136" s="13">
        <f t="shared" si="22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7">
        <f t="shared" si="223"/>
        <v>9.5600000000000004E-2</v>
      </c>
      <c r="P2137" s="5">
        <f t="shared" si="224"/>
        <v>21.727272727272727</v>
      </c>
      <c r="Q2137" t="str">
        <f t="shared" si="225"/>
        <v>games</v>
      </c>
      <c r="R2137" s="6" t="str">
        <f t="shared" si="228"/>
        <v>video games</v>
      </c>
      <c r="S2137" s="13">
        <f t="shared" si="226"/>
        <v>41156.963344907403</v>
      </c>
      <c r="T2137" s="13">
        <f t="shared" si="22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7">
        <f t="shared" si="223"/>
        <v>5.9612499999999998E-4</v>
      </c>
      <c r="P2138" s="5">
        <f t="shared" si="224"/>
        <v>11.922499999999999</v>
      </c>
      <c r="Q2138" t="str">
        <f t="shared" si="225"/>
        <v>games</v>
      </c>
      <c r="R2138" s="6" t="str">
        <f t="shared" si="228"/>
        <v>video games</v>
      </c>
      <c r="S2138" s="13">
        <f t="shared" si="226"/>
        <v>41536.509097222224</v>
      </c>
      <c r="T2138" s="13">
        <f t="shared" si="22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7">
        <f t="shared" si="223"/>
        <v>0.28405999999999998</v>
      </c>
      <c r="P2139" s="5">
        <f t="shared" si="224"/>
        <v>26.59737827715356</v>
      </c>
      <c r="Q2139" t="str">
        <f t="shared" si="225"/>
        <v>games</v>
      </c>
      <c r="R2139" s="6" t="str">
        <f t="shared" si="228"/>
        <v>video games</v>
      </c>
      <c r="S2139" s="13">
        <f t="shared" si="226"/>
        <v>41948.771168981482</v>
      </c>
      <c r="T2139" s="13">
        <f t="shared" si="22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7">
        <f t="shared" si="223"/>
        <v>0.128</v>
      </c>
      <c r="P2140" s="5">
        <f t="shared" si="224"/>
        <v>10.666666666666666</v>
      </c>
      <c r="Q2140" t="str">
        <f t="shared" si="225"/>
        <v>games</v>
      </c>
      <c r="R2140" s="6" t="str">
        <f t="shared" si="228"/>
        <v>video games</v>
      </c>
      <c r="S2140" s="13">
        <f t="shared" si="226"/>
        <v>41557.013182870374</v>
      </c>
      <c r="T2140" s="13">
        <f t="shared" si="22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7">
        <f t="shared" si="223"/>
        <v>5.4199999999999998E-2</v>
      </c>
      <c r="P2141" s="5">
        <f t="shared" si="224"/>
        <v>29.035714285714285</v>
      </c>
      <c r="Q2141" t="str">
        <f t="shared" si="225"/>
        <v>games</v>
      </c>
      <c r="R2141" s="6" t="str">
        <f t="shared" si="228"/>
        <v>video games</v>
      </c>
      <c r="S2141" s="13">
        <f t="shared" si="226"/>
        <v>42647.750092592592</v>
      </c>
      <c r="T2141" s="13">
        <f t="shared" si="22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7">
        <f t="shared" si="223"/>
        <v>1.1199999999999999E-3</v>
      </c>
      <c r="P2142" s="5">
        <f t="shared" si="224"/>
        <v>50.909090909090907</v>
      </c>
      <c r="Q2142" t="str">
        <f t="shared" si="225"/>
        <v>games</v>
      </c>
      <c r="R2142" s="6" t="str">
        <f t="shared" si="228"/>
        <v>video games</v>
      </c>
      <c r="S2142" s="13">
        <f t="shared" si="226"/>
        <v>41255.833611111113</v>
      </c>
      <c r="T2142" s="13">
        <f t="shared" si="22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7">
        <f t="shared" si="223"/>
        <v>0</v>
      </c>
      <c r="P2143" s="5" t="e">
        <f t="shared" si="224"/>
        <v>#DIV/0!</v>
      </c>
      <c r="Q2143" t="str">
        <f t="shared" si="225"/>
        <v>games</v>
      </c>
      <c r="R2143" s="6" t="str">
        <f t="shared" si="228"/>
        <v>video games</v>
      </c>
      <c r="S2143" s="13">
        <f t="shared" si="226"/>
        <v>41927.235636574071</v>
      </c>
      <c r="T2143" s="13">
        <f t="shared" si="22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7">
        <f t="shared" si="223"/>
        <v>5.7238095238095241E-2</v>
      </c>
      <c r="P2144" s="5">
        <f t="shared" si="224"/>
        <v>50.083333333333336</v>
      </c>
      <c r="Q2144" t="str">
        <f t="shared" si="225"/>
        <v>games</v>
      </c>
      <c r="R2144" s="6" t="str">
        <f t="shared" si="228"/>
        <v>video games</v>
      </c>
      <c r="S2144" s="13">
        <f t="shared" si="226"/>
        <v>42340.701504629629</v>
      </c>
      <c r="T2144" s="13">
        <f t="shared" si="22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7">
        <f t="shared" si="223"/>
        <v>0.1125</v>
      </c>
      <c r="P2145" s="5">
        <f t="shared" si="224"/>
        <v>45</v>
      </c>
      <c r="Q2145" t="str">
        <f t="shared" si="225"/>
        <v>games</v>
      </c>
      <c r="R2145" s="6" t="str">
        <f t="shared" si="228"/>
        <v>video games</v>
      </c>
      <c r="S2145" s="13">
        <f t="shared" si="226"/>
        <v>40332.886712962965</v>
      </c>
      <c r="T2145" s="13">
        <f t="shared" si="22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7">
        <f t="shared" si="223"/>
        <v>1.7098591549295775E-2</v>
      </c>
      <c r="P2146" s="5">
        <f t="shared" si="224"/>
        <v>25.291666666666668</v>
      </c>
      <c r="Q2146" t="str">
        <f t="shared" si="225"/>
        <v>games</v>
      </c>
      <c r="R2146" s="6" t="str">
        <f t="shared" si="228"/>
        <v>video games</v>
      </c>
      <c r="S2146" s="13">
        <f t="shared" si="226"/>
        <v>41499.546759259261</v>
      </c>
      <c r="T2146" s="13">
        <f t="shared" si="22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7">
        <f t="shared" si="223"/>
        <v>0.30433333333333334</v>
      </c>
      <c r="P2147" s="5">
        <f t="shared" si="224"/>
        <v>51.292134831460672</v>
      </c>
      <c r="Q2147" t="str">
        <f t="shared" si="225"/>
        <v>games</v>
      </c>
      <c r="R2147" s="6" t="str">
        <f t="shared" si="228"/>
        <v>video games</v>
      </c>
      <c r="S2147" s="13">
        <f t="shared" si="226"/>
        <v>41575.237430555557</v>
      </c>
      <c r="T2147" s="13">
        <f t="shared" si="22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7">
        <f t="shared" si="223"/>
        <v>2.0000000000000001E-4</v>
      </c>
      <c r="P2148" s="5">
        <f t="shared" si="224"/>
        <v>1</v>
      </c>
      <c r="Q2148" t="str">
        <f t="shared" si="225"/>
        <v>games</v>
      </c>
      <c r="R2148" s="6" t="str">
        <f t="shared" si="228"/>
        <v>video games</v>
      </c>
      <c r="S2148" s="13">
        <f t="shared" si="226"/>
        <v>42397.679513888885</v>
      </c>
      <c r="T2148" s="13">
        <f t="shared" si="22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7">
        <f t="shared" si="223"/>
        <v>6.9641025641025639E-3</v>
      </c>
      <c r="P2149" s="5">
        <f t="shared" si="224"/>
        <v>49.381818181818183</v>
      </c>
      <c r="Q2149" t="str">
        <f t="shared" si="225"/>
        <v>games</v>
      </c>
      <c r="R2149" s="6" t="str">
        <f t="shared" si="228"/>
        <v>video games</v>
      </c>
      <c r="S2149" s="13">
        <f t="shared" si="226"/>
        <v>41927.295694444445</v>
      </c>
      <c r="T2149" s="13">
        <f t="shared" si="22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7">
        <f t="shared" si="223"/>
        <v>0.02</v>
      </c>
      <c r="P2150" s="5">
        <f t="shared" si="224"/>
        <v>1</v>
      </c>
      <c r="Q2150" t="str">
        <f t="shared" si="225"/>
        <v>games</v>
      </c>
      <c r="R2150" s="6" t="str">
        <f t="shared" si="228"/>
        <v>video games</v>
      </c>
      <c r="S2150" s="13">
        <f t="shared" si="226"/>
        <v>42066.733587962968</v>
      </c>
      <c r="T2150" s="13">
        <f t="shared" si="22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7">
        <f t="shared" si="223"/>
        <v>0</v>
      </c>
      <c r="P2151" s="5" t="e">
        <f t="shared" si="224"/>
        <v>#DIV/0!</v>
      </c>
      <c r="Q2151" t="str">
        <f t="shared" si="225"/>
        <v>games</v>
      </c>
      <c r="R2151" s="6" t="str">
        <f t="shared" si="228"/>
        <v>video games</v>
      </c>
      <c r="S2151" s="13">
        <f t="shared" si="226"/>
        <v>40355.024953703702</v>
      </c>
      <c r="T2151" s="13">
        <f t="shared" si="22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7">
        <f t="shared" si="223"/>
        <v>8.0999999999999996E-3</v>
      </c>
      <c r="P2152" s="5">
        <f t="shared" si="224"/>
        <v>101.25</v>
      </c>
      <c r="Q2152" t="str">
        <f t="shared" si="225"/>
        <v>games</v>
      </c>
      <c r="R2152" s="6" t="str">
        <f t="shared" si="228"/>
        <v>video games</v>
      </c>
      <c r="S2152" s="13">
        <f t="shared" si="226"/>
        <v>42534.284710648149</v>
      </c>
      <c r="T2152" s="13">
        <f t="shared" si="22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7">
        <f t="shared" si="223"/>
        <v>2.6222222222222224E-3</v>
      </c>
      <c r="P2153" s="5">
        <f t="shared" si="224"/>
        <v>19.666666666666668</v>
      </c>
      <c r="Q2153" t="str">
        <f t="shared" si="225"/>
        <v>games</v>
      </c>
      <c r="R2153" s="6" t="str">
        <f t="shared" si="228"/>
        <v>video games</v>
      </c>
      <c r="S2153" s="13">
        <f t="shared" si="226"/>
        <v>42520.847384259265</v>
      </c>
      <c r="T2153" s="13">
        <f t="shared" si="22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7">
        <f t="shared" si="223"/>
        <v>1.6666666666666668E-3</v>
      </c>
      <c r="P2154" s="5">
        <f t="shared" si="224"/>
        <v>12.5</v>
      </c>
      <c r="Q2154" t="str">
        <f t="shared" si="225"/>
        <v>games</v>
      </c>
      <c r="R2154" s="6" t="str">
        <f t="shared" si="228"/>
        <v>video games</v>
      </c>
      <c r="S2154" s="13">
        <f t="shared" si="226"/>
        <v>41683.832280092596</v>
      </c>
      <c r="T2154" s="13">
        <f t="shared" si="22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7">
        <f t="shared" si="223"/>
        <v>9.1244548809124457E-5</v>
      </c>
      <c r="P2155" s="5">
        <f t="shared" si="224"/>
        <v>8.5</v>
      </c>
      <c r="Q2155" t="str">
        <f t="shared" si="225"/>
        <v>games</v>
      </c>
      <c r="R2155" s="6" t="str">
        <f t="shared" si="228"/>
        <v>video games</v>
      </c>
      <c r="S2155" s="13">
        <f t="shared" si="226"/>
        <v>41974.911087962959</v>
      </c>
      <c r="T2155" s="13">
        <f t="shared" si="22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7">
        <f t="shared" si="223"/>
        <v>8.0000000000000002E-3</v>
      </c>
      <c r="P2156" s="5">
        <f t="shared" si="224"/>
        <v>1</v>
      </c>
      <c r="Q2156" t="str">
        <f t="shared" si="225"/>
        <v>games</v>
      </c>
      <c r="R2156" s="6" t="str">
        <f t="shared" si="228"/>
        <v>video games</v>
      </c>
      <c r="S2156" s="13">
        <f t="shared" si="226"/>
        <v>41647.632256944446</v>
      </c>
      <c r="T2156" s="13">
        <f t="shared" si="22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7">
        <f t="shared" si="223"/>
        <v>2.3E-2</v>
      </c>
      <c r="P2157" s="5">
        <f t="shared" si="224"/>
        <v>23</v>
      </c>
      <c r="Q2157" t="str">
        <f t="shared" si="225"/>
        <v>games</v>
      </c>
      <c r="R2157" s="6" t="str">
        <f t="shared" si="228"/>
        <v>video games</v>
      </c>
      <c r="S2157" s="13">
        <f t="shared" si="226"/>
        <v>42430.747511574074</v>
      </c>
      <c r="T2157" s="13">
        <f t="shared" si="22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7">
        <f t="shared" si="223"/>
        <v>2.6660714285714284E-2</v>
      </c>
      <c r="P2158" s="5">
        <f t="shared" si="224"/>
        <v>17.987951807228917</v>
      </c>
      <c r="Q2158" t="str">
        <f t="shared" si="225"/>
        <v>games</v>
      </c>
      <c r="R2158" s="6" t="str">
        <f t="shared" si="228"/>
        <v>video games</v>
      </c>
      <c r="S2158" s="13">
        <f t="shared" si="226"/>
        <v>41488.85423611111</v>
      </c>
      <c r="T2158" s="13">
        <f t="shared" si="22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7">
        <f t="shared" si="223"/>
        <v>0.28192</v>
      </c>
      <c r="P2159" s="5">
        <f t="shared" si="224"/>
        <v>370.94736842105266</v>
      </c>
      <c r="Q2159" t="str">
        <f t="shared" si="225"/>
        <v>games</v>
      </c>
      <c r="R2159" s="6" t="str">
        <f t="shared" si="228"/>
        <v>video games</v>
      </c>
      <c r="S2159" s="13">
        <f t="shared" si="226"/>
        <v>42694.98128472222</v>
      </c>
      <c r="T2159" s="13">
        <f t="shared" si="22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7">
        <f t="shared" si="223"/>
        <v>6.5900366666666668E-2</v>
      </c>
      <c r="P2160" s="5">
        <f t="shared" si="224"/>
        <v>63.569485530546629</v>
      </c>
      <c r="Q2160" t="str">
        <f t="shared" si="225"/>
        <v>games</v>
      </c>
      <c r="R2160" s="6" t="str">
        <f t="shared" si="228"/>
        <v>video games</v>
      </c>
      <c r="S2160" s="13">
        <f t="shared" si="226"/>
        <v>41264.853865740741</v>
      </c>
      <c r="T2160" s="13">
        <f t="shared" si="22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7">
        <f t="shared" si="223"/>
        <v>7.2222222222222219E-3</v>
      </c>
      <c r="P2161" s="5">
        <f t="shared" si="224"/>
        <v>13</v>
      </c>
      <c r="Q2161" t="str">
        <f t="shared" si="225"/>
        <v>games</v>
      </c>
      <c r="R2161" s="6" t="str">
        <f t="shared" si="228"/>
        <v>video games</v>
      </c>
      <c r="S2161" s="13">
        <f t="shared" si="226"/>
        <v>40710.731180555551</v>
      </c>
      <c r="T2161" s="13">
        <f t="shared" si="22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7">
        <f t="shared" si="223"/>
        <v>8.5000000000000006E-3</v>
      </c>
      <c r="P2162" s="5">
        <f t="shared" si="224"/>
        <v>5.3125</v>
      </c>
      <c r="Q2162" t="str">
        <f t="shared" si="225"/>
        <v>games</v>
      </c>
      <c r="R2162" s="6" t="str">
        <f t="shared" si="228"/>
        <v>video games</v>
      </c>
      <c r="S2162" s="13">
        <f t="shared" si="226"/>
        <v>41018.711863425924</v>
      </c>
      <c r="T2162" s="13">
        <f t="shared" si="22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7">
        <f t="shared" si="223"/>
        <v>1.1575</v>
      </c>
      <c r="P2163" s="5">
        <f t="shared" si="224"/>
        <v>35.615384615384613</v>
      </c>
      <c r="Q2163" t="str">
        <f t="shared" si="225"/>
        <v>music</v>
      </c>
      <c r="R2163" s="6" t="str">
        <f>RIGHT(N2163,4)</f>
        <v>rock</v>
      </c>
      <c r="S2163" s="13">
        <f t="shared" si="226"/>
        <v>42240.852534722217</v>
      </c>
      <c r="T2163" s="13">
        <f t="shared" si="22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7">
        <f t="shared" si="223"/>
        <v>1.1226666666666667</v>
      </c>
      <c r="P2164" s="5">
        <f t="shared" si="224"/>
        <v>87.103448275862064</v>
      </c>
      <c r="Q2164" t="str">
        <f t="shared" si="225"/>
        <v>music</v>
      </c>
      <c r="R2164" s="6" t="str">
        <f t="shared" ref="R2164:R2182" si="229">RIGHT(N2164,4)</f>
        <v>rock</v>
      </c>
      <c r="S2164" s="13">
        <f t="shared" si="226"/>
        <v>41813.766099537039</v>
      </c>
      <c r="T2164" s="13">
        <f t="shared" si="22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7">
        <f t="shared" si="223"/>
        <v>1.3220000000000001</v>
      </c>
      <c r="P2165" s="5">
        <f t="shared" si="224"/>
        <v>75.11363636363636</v>
      </c>
      <c r="Q2165" t="str">
        <f t="shared" si="225"/>
        <v>music</v>
      </c>
      <c r="R2165" s="6" t="str">
        <f t="shared" si="229"/>
        <v>rock</v>
      </c>
      <c r="S2165" s="13">
        <f t="shared" si="226"/>
        <v>42111.899537037039</v>
      </c>
      <c r="T2165" s="13">
        <f t="shared" si="22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7">
        <f t="shared" si="223"/>
        <v>1.0263636363636364</v>
      </c>
      <c r="P2166" s="5">
        <f t="shared" si="224"/>
        <v>68.01204819277109</v>
      </c>
      <c r="Q2166" t="str">
        <f t="shared" si="225"/>
        <v>music</v>
      </c>
      <c r="R2166" s="6" t="str">
        <f t="shared" si="229"/>
        <v>rock</v>
      </c>
      <c r="S2166" s="13">
        <f t="shared" si="226"/>
        <v>42515.71775462963</v>
      </c>
      <c r="T2166" s="13">
        <f t="shared" si="22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7">
        <f t="shared" si="223"/>
        <v>1.3864000000000001</v>
      </c>
      <c r="P2167" s="5">
        <f t="shared" si="224"/>
        <v>29.623931623931625</v>
      </c>
      <c r="Q2167" t="str">
        <f t="shared" si="225"/>
        <v>music</v>
      </c>
      <c r="R2167" s="6" t="str">
        <f t="shared" si="229"/>
        <v>rock</v>
      </c>
      <c r="S2167" s="13">
        <f t="shared" si="226"/>
        <v>42438.667071759264</v>
      </c>
      <c r="T2167" s="13">
        <f t="shared" si="22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7">
        <f t="shared" si="223"/>
        <v>1.466</v>
      </c>
      <c r="P2168" s="5">
        <f t="shared" si="224"/>
        <v>91.625</v>
      </c>
      <c r="Q2168" t="str">
        <f t="shared" si="225"/>
        <v>music</v>
      </c>
      <c r="R2168" s="6" t="str">
        <f t="shared" si="229"/>
        <v>rock</v>
      </c>
      <c r="S2168" s="13">
        <f t="shared" si="226"/>
        <v>41933.838171296295</v>
      </c>
      <c r="T2168" s="13">
        <f t="shared" si="22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7">
        <f t="shared" si="223"/>
        <v>1.2</v>
      </c>
      <c r="P2169" s="5">
        <f t="shared" si="224"/>
        <v>22.5</v>
      </c>
      <c r="Q2169" t="str">
        <f t="shared" si="225"/>
        <v>music</v>
      </c>
      <c r="R2169" s="6" t="str">
        <f t="shared" si="229"/>
        <v>rock</v>
      </c>
      <c r="S2169" s="13">
        <f t="shared" si="226"/>
        <v>41153.066400462965</v>
      </c>
      <c r="T2169" s="13">
        <f t="shared" si="22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7">
        <f t="shared" si="223"/>
        <v>1.215816111111111</v>
      </c>
      <c r="P2170" s="5">
        <f t="shared" si="224"/>
        <v>64.366735294117646</v>
      </c>
      <c r="Q2170" t="str">
        <f t="shared" si="225"/>
        <v>music</v>
      </c>
      <c r="R2170" s="6" t="str">
        <f t="shared" si="229"/>
        <v>rock</v>
      </c>
      <c r="S2170" s="13">
        <f t="shared" si="226"/>
        <v>42745.600243055553</v>
      </c>
      <c r="T2170" s="13">
        <f t="shared" si="22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7">
        <f t="shared" si="223"/>
        <v>1</v>
      </c>
      <c r="P2171" s="5">
        <f t="shared" si="224"/>
        <v>21.857142857142858</v>
      </c>
      <c r="Q2171" t="str">
        <f t="shared" si="225"/>
        <v>music</v>
      </c>
      <c r="R2171" s="6" t="str">
        <f t="shared" si="229"/>
        <v>rock</v>
      </c>
      <c r="S2171" s="13">
        <f t="shared" si="226"/>
        <v>42793.700821759259</v>
      </c>
      <c r="T2171" s="13">
        <f t="shared" si="22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7">
        <f t="shared" si="223"/>
        <v>1.8085714285714285</v>
      </c>
      <c r="P2172" s="5">
        <f t="shared" si="224"/>
        <v>33.315789473684212</v>
      </c>
      <c r="Q2172" t="str">
        <f t="shared" si="225"/>
        <v>music</v>
      </c>
      <c r="R2172" s="6" t="str">
        <f t="shared" si="229"/>
        <v>rock</v>
      </c>
      <c r="S2172" s="13">
        <f t="shared" si="226"/>
        <v>42198.750254629631</v>
      </c>
      <c r="T2172" s="13">
        <f t="shared" si="22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7">
        <f t="shared" si="223"/>
        <v>1.0607500000000001</v>
      </c>
      <c r="P2173" s="5">
        <f t="shared" si="224"/>
        <v>90.276595744680847</v>
      </c>
      <c r="Q2173" t="str">
        <f t="shared" si="225"/>
        <v>music</v>
      </c>
      <c r="R2173" s="6" t="str">
        <f t="shared" si="229"/>
        <v>rock</v>
      </c>
      <c r="S2173" s="13">
        <f t="shared" si="226"/>
        <v>42141.95711805555</v>
      </c>
      <c r="T2173" s="13">
        <f t="shared" si="22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7">
        <f t="shared" si="223"/>
        <v>1</v>
      </c>
      <c r="P2174" s="5">
        <f t="shared" si="224"/>
        <v>76.92307692307692</v>
      </c>
      <c r="Q2174" t="str">
        <f t="shared" si="225"/>
        <v>music</v>
      </c>
      <c r="R2174" s="6" t="str">
        <f t="shared" si="229"/>
        <v>rock</v>
      </c>
      <c r="S2174" s="13">
        <f t="shared" si="226"/>
        <v>42082.580092592587</v>
      </c>
      <c r="T2174" s="13">
        <f t="shared" si="22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7">
        <f t="shared" si="223"/>
        <v>1.2692857142857144</v>
      </c>
      <c r="P2175" s="5">
        <f t="shared" si="224"/>
        <v>59.233333333333334</v>
      </c>
      <c r="Q2175" t="str">
        <f t="shared" si="225"/>
        <v>music</v>
      </c>
      <c r="R2175" s="6" t="str">
        <f t="shared" si="229"/>
        <v>rock</v>
      </c>
      <c r="S2175" s="13">
        <f t="shared" si="226"/>
        <v>41495.692627314813</v>
      </c>
      <c r="T2175" s="13">
        <f t="shared" si="22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7">
        <f t="shared" si="223"/>
        <v>1.0297499999999999</v>
      </c>
      <c r="P2176" s="5">
        <f t="shared" si="224"/>
        <v>65.38095238095238</v>
      </c>
      <c r="Q2176" t="str">
        <f t="shared" si="225"/>
        <v>music</v>
      </c>
      <c r="R2176" s="6" t="str">
        <f t="shared" si="229"/>
        <v>rock</v>
      </c>
      <c r="S2176" s="13">
        <f t="shared" si="226"/>
        <v>42465.542905092589</v>
      </c>
      <c r="T2176" s="13">
        <f t="shared" si="22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7">
        <f t="shared" si="223"/>
        <v>2.5</v>
      </c>
      <c r="P2177" s="5">
        <f t="shared" si="224"/>
        <v>67.307692307692307</v>
      </c>
      <c r="Q2177" t="str">
        <f t="shared" si="225"/>
        <v>music</v>
      </c>
      <c r="R2177" s="6" t="str">
        <f t="shared" si="229"/>
        <v>rock</v>
      </c>
      <c r="S2177" s="13">
        <f t="shared" si="226"/>
        <v>42565.009097222224</v>
      </c>
      <c r="T2177" s="13">
        <f t="shared" si="22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7">
        <f t="shared" si="223"/>
        <v>1.2602</v>
      </c>
      <c r="P2178" s="5">
        <f t="shared" si="224"/>
        <v>88.74647887323944</v>
      </c>
      <c r="Q2178" t="str">
        <f t="shared" si="225"/>
        <v>music</v>
      </c>
      <c r="R2178" s="6" t="str">
        <f t="shared" si="229"/>
        <v>rock</v>
      </c>
      <c r="S2178" s="13">
        <f t="shared" si="226"/>
        <v>42096.633206018523</v>
      </c>
      <c r="T2178" s="13">
        <f t="shared" si="22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7">
        <f t="shared" ref="O2179:O2242" si="230">E2179/D2179</f>
        <v>1.0012000000000001</v>
      </c>
      <c r="P2179" s="5">
        <f t="shared" ref="P2179:P2242" si="231">AVERAGE(E2179/L2179)</f>
        <v>65.868421052631575</v>
      </c>
      <c r="Q2179" t="str">
        <f t="shared" ref="Q2179:Q2242" si="232">LEFT(N2179, SEARCH("/",N2179,1)-1)</f>
        <v>music</v>
      </c>
      <c r="R2179" s="6" t="str">
        <f t="shared" si="229"/>
        <v>rock</v>
      </c>
      <c r="S2179" s="13">
        <f t="shared" ref="S2179:S2242" si="233">(((J2179/60)/60)/24)+DATE(1970,1,1)</f>
        <v>42502.250775462962</v>
      </c>
      <c r="T2179" s="13">
        <f t="shared" ref="T2179:T2242" si="23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7">
        <f t="shared" si="230"/>
        <v>1.3864000000000001</v>
      </c>
      <c r="P2180" s="5">
        <f t="shared" si="231"/>
        <v>40.349243306169967</v>
      </c>
      <c r="Q2180" t="str">
        <f t="shared" si="232"/>
        <v>music</v>
      </c>
      <c r="R2180" s="6" t="str">
        <f t="shared" si="229"/>
        <v>rock</v>
      </c>
      <c r="S2180" s="13">
        <f t="shared" si="233"/>
        <v>42723.63653935185</v>
      </c>
      <c r="T2180" s="13">
        <f t="shared" si="23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7">
        <f t="shared" si="230"/>
        <v>1.6140000000000001</v>
      </c>
      <c r="P2181" s="5">
        <f t="shared" si="231"/>
        <v>76.857142857142861</v>
      </c>
      <c r="Q2181" t="str">
        <f t="shared" si="232"/>
        <v>music</v>
      </c>
      <c r="R2181" s="6" t="str">
        <f t="shared" si="229"/>
        <v>rock</v>
      </c>
      <c r="S2181" s="13">
        <f t="shared" si="233"/>
        <v>42075.171203703707</v>
      </c>
      <c r="T2181" s="13">
        <f t="shared" si="23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7">
        <f t="shared" si="230"/>
        <v>1.071842</v>
      </c>
      <c r="P2182" s="5">
        <f t="shared" si="231"/>
        <v>68.707820512820518</v>
      </c>
      <c r="Q2182" t="str">
        <f t="shared" si="232"/>
        <v>music</v>
      </c>
      <c r="R2182" s="6" t="str">
        <f t="shared" si="229"/>
        <v>rock</v>
      </c>
      <c r="S2182" s="13">
        <f t="shared" si="233"/>
        <v>42279.669768518521</v>
      </c>
      <c r="T2182" s="13">
        <f t="shared" si="23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7">
        <f t="shared" si="230"/>
        <v>1.5309999999999999</v>
      </c>
      <c r="P2183" s="5">
        <f t="shared" si="231"/>
        <v>57.773584905660378</v>
      </c>
      <c r="Q2183" t="str">
        <f t="shared" si="232"/>
        <v>games</v>
      </c>
      <c r="R2183" s="6" t="str">
        <f>RIGHT(N2183,14)</f>
        <v>tabletop games</v>
      </c>
      <c r="S2183" s="13">
        <f t="shared" si="233"/>
        <v>42773.005243055552</v>
      </c>
      <c r="T2183" s="13">
        <f t="shared" si="23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7">
        <f t="shared" si="230"/>
        <v>5.2416666666666663</v>
      </c>
      <c r="P2184" s="5">
        <f t="shared" si="231"/>
        <v>44.171348314606739</v>
      </c>
      <c r="Q2184" t="str">
        <f t="shared" si="232"/>
        <v>games</v>
      </c>
      <c r="R2184" s="6" t="str">
        <f t="shared" ref="R2184:R2202" si="235">RIGHT(N2184,14)</f>
        <v>tabletop games</v>
      </c>
      <c r="S2184" s="13">
        <f t="shared" si="233"/>
        <v>41879.900752314818</v>
      </c>
      <c r="T2184" s="13">
        <f t="shared" si="23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7">
        <f t="shared" si="230"/>
        <v>4.8927777777777779</v>
      </c>
      <c r="P2185" s="5">
        <f t="shared" si="231"/>
        <v>31.566308243727597</v>
      </c>
      <c r="Q2185" t="str">
        <f t="shared" si="232"/>
        <v>games</v>
      </c>
      <c r="R2185" s="6" t="str">
        <f t="shared" si="235"/>
        <v>tabletop games</v>
      </c>
      <c r="S2185" s="13">
        <f t="shared" si="233"/>
        <v>42745.365474537044</v>
      </c>
      <c r="T2185" s="13">
        <f t="shared" si="23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7">
        <f t="shared" si="230"/>
        <v>2.8473999999999999</v>
      </c>
      <c r="P2186" s="5">
        <f t="shared" si="231"/>
        <v>107.04511278195488</v>
      </c>
      <c r="Q2186" t="str">
        <f t="shared" si="232"/>
        <v>games</v>
      </c>
      <c r="R2186" s="6" t="str">
        <f t="shared" si="235"/>
        <v>tabletop games</v>
      </c>
      <c r="S2186" s="13">
        <f t="shared" si="233"/>
        <v>42380.690289351856</v>
      </c>
      <c r="T2186" s="13">
        <f t="shared" si="23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7">
        <f t="shared" si="230"/>
        <v>18.569700000000001</v>
      </c>
      <c r="P2187" s="5">
        <f t="shared" si="231"/>
        <v>149.03451043338683</v>
      </c>
      <c r="Q2187" t="str">
        <f t="shared" si="232"/>
        <v>games</v>
      </c>
      <c r="R2187" s="6" t="str">
        <f t="shared" si="235"/>
        <v>tabletop games</v>
      </c>
      <c r="S2187" s="13">
        <f t="shared" si="233"/>
        <v>41319.349988425929</v>
      </c>
      <c r="T2187" s="13">
        <f t="shared" si="23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7">
        <f t="shared" si="230"/>
        <v>1.0967499999999999</v>
      </c>
      <c r="P2188" s="5">
        <f t="shared" si="231"/>
        <v>55.956632653061227</v>
      </c>
      <c r="Q2188" t="str">
        <f t="shared" si="232"/>
        <v>games</v>
      </c>
      <c r="R2188" s="6" t="str">
        <f t="shared" si="235"/>
        <v>tabletop games</v>
      </c>
      <c r="S2188" s="13">
        <f t="shared" si="233"/>
        <v>42583.615081018521</v>
      </c>
      <c r="T2188" s="13">
        <f t="shared" si="23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7">
        <f t="shared" si="230"/>
        <v>10.146425000000001</v>
      </c>
      <c r="P2189" s="5">
        <f t="shared" si="231"/>
        <v>56.970381807973048</v>
      </c>
      <c r="Q2189" t="str">
        <f t="shared" si="232"/>
        <v>games</v>
      </c>
      <c r="R2189" s="6" t="str">
        <f t="shared" si="235"/>
        <v>tabletop games</v>
      </c>
      <c r="S2189" s="13">
        <f t="shared" si="233"/>
        <v>42068.209097222221</v>
      </c>
      <c r="T2189" s="13">
        <f t="shared" si="23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7">
        <f t="shared" si="230"/>
        <v>4.1217692027666546</v>
      </c>
      <c r="P2190" s="5">
        <f t="shared" si="231"/>
        <v>44.056420233463037</v>
      </c>
      <c r="Q2190" t="str">
        <f t="shared" si="232"/>
        <v>games</v>
      </c>
      <c r="R2190" s="6" t="str">
        <f t="shared" si="235"/>
        <v>tabletop games</v>
      </c>
      <c r="S2190" s="13">
        <f t="shared" si="233"/>
        <v>42633.586122685185</v>
      </c>
      <c r="T2190" s="13">
        <f t="shared" si="23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7">
        <f t="shared" si="230"/>
        <v>5.0324999999999998</v>
      </c>
      <c r="P2191" s="5">
        <f t="shared" si="231"/>
        <v>68.625</v>
      </c>
      <c r="Q2191" t="str">
        <f t="shared" si="232"/>
        <v>games</v>
      </c>
      <c r="R2191" s="6" t="str">
        <f t="shared" si="235"/>
        <v>tabletop games</v>
      </c>
      <c r="S2191" s="13">
        <f t="shared" si="233"/>
        <v>42467.788194444445</v>
      </c>
      <c r="T2191" s="13">
        <f t="shared" si="23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7">
        <f t="shared" si="230"/>
        <v>1.8461052631578947</v>
      </c>
      <c r="P2192" s="5">
        <f t="shared" si="231"/>
        <v>65.318435754189949</v>
      </c>
      <c r="Q2192" t="str">
        <f t="shared" si="232"/>
        <v>games</v>
      </c>
      <c r="R2192" s="6" t="str">
        <f t="shared" si="235"/>
        <v>tabletop games</v>
      </c>
      <c r="S2192" s="13">
        <f t="shared" si="233"/>
        <v>42417.625046296293</v>
      </c>
      <c r="T2192" s="13">
        <f t="shared" si="23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7">
        <f t="shared" si="230"/>
        <v>1.1973333333333334</v>
      </c>
      <c r="P2193" s="5">
        <f t="shared" si="231"/>
        <v>35.92</v>
      </c>
      <c r="Q2193" t="str">
        <f t="shared" si="232"/>
        <v>games</v>
      </c>
      <c r="R2193" s="6" t="str">
        <f t="shared" si="235"/>
        <v>tabletop games</v>
      </c>
      <c r="S2193" s="13">
        <f t="shared" si="233"/>
        <v>42768.833645833336</v>
      </c>
      <c r="T2193" s="13">
        <f t="shared" si="23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7">
        <f t="shared" si="230"/>
        <v>10.812401666666668</v>
      </c>
      <c r="P2194" s="5">
        <f t="shared" si="231"/>
        <v>40.070667078443485</v>
      </c>
      <c r="Q2194" t="str">
        <f t="shared" si="232"/>
        <v>games</v>
      </c>
      <c r="R2194" s="6" t="str">
        <f t="shared" si="235"/>
        <v>tabletop games</v>
      </c>
      <c r="S2194" s="13">
        <f t="shared" si="233"/>
        <v>42691.8512037037</v>
      </c>
      <c r="T2194" s="13">
        <f t="shared" si="23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7">
        <f t="shared" si="230"/>
        <v>4.5237333333333334</v>
      </c>
      <c r="P2195" s="5">
        <f t="shared" si="231"/>
        <v>75.647714604236342</v>
      </c>
      <c r="Q2195" t="str">
        <f t="shared" si="232"/>
        <v>games</v>
      </c>
      <c r="R2195" s="6" t="str">
        <f t="shared" si="235"/>
        <v>tabletop games</v>
      </c>
      <c r="S2195" s="13">
        <f t="shared" si="233"/>
        <v>42664.405925925923</v>
      </c>
      <c r="T2195" s="13">
        <f t="shared" si="23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7">
        <f t="shared" si="230"/>
        <v>5.3737000000000004</v>
      </c>
      <c r="P2196" s="5">
        <f t="shared" si="231"/>
        <v>61.203872437357631</v>
      </c>
      <c r="Q2196" t="str">
        <f t="shared" si="232"/>
        <v>games</v>
      </c>
      <c r="R2196" s="6" t="str">
        <f t="shared" si="235"/>
        <v>tabletop games</v>
      </c>
      <c r="S2196" s="13">
        <f t="shared" si="233"/>
        <v>42425.757986111115</v>
      </c>
      <c r="T2196" s="13">
        <f t="shared" si="23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7">
        <f t="shared" si="230"/>
        <v>1.2032608695652174</v>
      </c>
      <c r="P2197" s="5">
        <f t="shared" si="231"/>
        <v>48.130434782608695</v>
      </c>
      <c r="Q2197" t="str">
        <f t="shared" si="232"/>
        <v>games</v>
      </c>
      <c r="R2197" s="6" t="str">
        <f t="shared" si="235"/>
        <v>tabletop games</v>
      </c>
      <c r="S2197" s="13">
        <f t="shared" si="233"/>
        <v>42197.771990740745</v>
      </c>
      <c r="T2197" s="13">
        <f t="shared" si="23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7">
        <f t="shared" si="230"/>
        <v>1.1383571428571428</v>
      </c>
      <c r="P2198" s="5">
        <f t="shared" si="231"/>
        <v>68.106837606837601</v>
      </c>
      <c r="Q2198" t="str">
        <f t="shared" si="232"/>
        <v>games</v>
      </c>
      <c r="R2198" s="6" t="str">
        <f t="shared" si="235"/>
        <v>tabletop games</v>
      </c>
      <c r="S2198" s="13">
        <f t="shared" si="233"/>
        <v>42675.487291666665</v>
      </c>
      <c r="T2198" s="13">
        <f t="shared" si="23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7">
        <f t="shared" si="230"/>
        <v>9.5103109999999997</v>
      </c>
      <c r="P2199" s="5">
        <f t="shared" si="231"/>
        <v>65.891300230946882</v>
      </c>
      <c r="Q2199" t="str">
        <f t="shared" si="232"/>
        <v>games</v>
      </c>
      <c r="R2199" s="6" t="str">
        <f t="shared" si="235"/>
        <v>tabletop games</v>
      </c>
      <c r="S2199" s="13">
        <f t="shared" si="233"/>
        <v>42033.584016203706</v>
      </c>
      <c r="T2199" s="13">
        <f t="shared" si="23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7">
        <f t="shared" si="230"/>
        <v>1.3289249999999999</v>
      </c>
      <c r="P2200" s="5">
        <f t="shared" si="231"/>
        <v>81.654377880184327</v>
      </c>
      <c r="Q2200" t="str">
        <f t="shared" si="232"/>
        <v>games</v>
      </c>
      <c r="R2200" s="6" t="str">
        <f t="shared" si="235"/>
        <v>tabletop games</v>
      </c>
      <c r="S2200" s="13">
        <f t="shared" si="233"/>
        <v>42292.513888888891</v>
      </c>
      <c r="T2200" s="13">
        <f t="shared" si="23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7">
        <f t="shared" si="230"/>
        <v>1.4697777777777778</v>
      </c>
      <c r="P2201" s="5">
        <f t="shared" si="231"/>
        <v>52.701195219123505</v>
      </c>
      <c r="Q2201" t="str">
        <f t="shared" si="232"/>
        <v>games</v>
      </c>
      <c r="R2201" s="6" t="str">
        <f t="shared" si="235"/>
        <v>tabletop games</v>
      </c>
      <c r="S2201" s="13">
        <f t="shared" si="233"/>
        <v>42262.416643518518</v>
      </c>
      <c r="T2201" s="13">
        <f t="shared" si="23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7">
        <f t="shared" si="230"/>
        <v>5.4215</v>
      </c>
      <c r="P2202" s="5">
        <f t="shared" si="231"/>
        <v>41.228136882129277</v>
      </c>
      <c r="Q2202" t="str">
        <f t="shared" si="232"/>
        <v>games</v>
      </c>
      <c r="R2202" s="6" t="str">
        <f t="shared" si="235"/>
        <v>tabletop games</v>
      </c>
      <c r="S2202" s="13">
        <f t="shared" si="233"/>
        <v>42163.625787037032</v>
      </c>
      <c r="T2202" s="13">
        <f t="shared" si="23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7">
        <f t="shared" si="230"/>
        <v>3.8271818181818182</v>
      </c>
      <c r="P2203" s="5">
        <f t="shared" si="231"/>
        <v>15.035357142857142</v>
      </c>
      <c r="Q2203" t="str">
        <f t="shared" si="232"/>
        <v>music</v>
      </c>
      <c r="R2203" s="6" t="str">
        <f>RIGHT(N2203,16)</f>
        <v>electronic music</v>
      </c>
      <c r="S2203" s="13">
        <f t="shared" si="233"/>
        <v>41276.846817129634</v>
      </c>
      <c r="T2203" s="13">
        <f t="shared" si="23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7">
        <f t="shared" si="230"/>
        <v>7.0418124999999998</v>
      </c>
      <c r="P2204" s="5">
        <f t="shared" si="231"/>
        <v>39.066920943134534</v>
      </c>
      <c r="Q2204" t="str">
        <f t="shared" si="232"/>
        <v>music</v>
      </c>
      <c r="R2204" s="6" t="str">
        <f t="shared" ref="R2204:R2222" si="236">RIGHT(N2204,16)</f>
        <v>electronic music</v>
      </c>
      <c r="S2204" s="13">
        <f t="shared" si="233"/>
        <v>41184.849166666667</v>
      </c>
      <c r="T2204" s="13">
        <f t="shared" si="23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7">
        <f t="shared" si="230"/>
        <v>1.0954999999999999</v>
      </c>
      <c r="P2205" s="5">
        <f t="shared" si="231"/>
        <v>43.82</v>
      </c>
      <c r="Q2205" t="str">
        <f t="shared" si="232"/>
        <v>music</v>
      </c>
      <c r="R2205" s="6" t="str">
        <f t="shared" si="236"/>
        <v>electronic music</v>
      </c>
      <c r="S2205" s="13">
        <f t="shared" si="233"/>
        <v>42241.85974537037</v>
      </c>
      <c r="T2205" s="13">
        <f t="shared" si="23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7">
        <f t="shared" si="230"/>
        <v>1.3286666666666667</v>
      </c>
      <c r="P2206" s="5">
        <f t="shared" si="231"/>
        <v>27.301369863013697</v>
      </c>
      <c r="Q2206" t="str">
        <f t="shared" si="232"/>
        <v>music</v>
      </c>
      <c r="R2206" s="6" t="str">
        <f t="shared" si="236"/>
        <v>electronic music</v>
      </c>
      <c r="S2206" s="13">
        <f t="shared" si="233"/>
        <v>41312.311562499999</v>
      </c>
      <c r="T2206" s="13">
        <f t="shared" si="23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7">
        <f t="shared" si="230"/>
        <v>1.52</v>
      </c>
      <c r="P2207" s="5">
        <f t="shared" si="231"/>
        <v>42.222222222222221</v>
      </c>
      <c r="Q2207" t="str">
        <f t="shared" si="232"/>
        <v>music</v>
      </c>
      <c r="R2207" s="6" t="str">
        <f t="shared" si="236"/>
        <v>electronic music</v>
      </c>
      <c r="S2207" s="13">
        <f t="shared" si="233"/>
        <v>41031.82163194444</v>
      </c>
      <c r="T2207" s="13">
        <f t="shared" si="23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7">
        <f t="shared" si="230"/>
        <v>1.0272727272727273</v>
      </c>
      <c r="P2208" s="5">
        <f t="shared" si="231"/>
        <v>33.235294117647058</v>
      </c>
      <c r="Q2208" t="str">
        <f t="shared" si="232"/>
        <v>music</v>
      </c>
      <c r="R2208" s="6" t="str">
        <f t="shared" si="236"/>
        <v>electronic music</v>
      </c>
      <c r="S2208" s="13">
        <f t="shared" si="233"/>
        <v>40997.257222222222</v>
      </c>
      <c r="T2208" s="13">
        <f t="shared" si="23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7">
        <f t="shared" si="230"/>
        <v>1</v>
      </c>
      <c r="P2209" s="5">
        <f t="shared" si="231"/>
        <v>285.71428571428572</v>
      </c>
      <c r="Q2209" t="str">
        <f t="shared" si="232"/>
        <v>music</v>
      </c>
      <c r="R2209" s="6" t="str">
        <f t="shared" si="236"/>
        <v>electronic music</v>
      </c>
      <c r="S2209" s="13">
        <f t="shared" si="233"/>
        <v>41564.194131944445</v>
      </c>
      <c r="T2209" s="13">
        <f t="shared" si="23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7">
        <f t="shared" si="230"/>
        <v>1.016</v>
      </c>
      <c r="P2210" s="5">
        <f t="shared" si="231"/>
        <v>42.333333333333336</v>
      </c>
      <c r="Q2210" t="str">
        <f t="shared" si="232"/>
        <v>music</v>
      </c>
      <c r="R2210" s="6" t="str">
        <f t="shared" si="236"/>
        <v>electronic music</v>
      </c>
      <c r="S2210" s="13">
        <f t="shared" si="233"/>
        <v>40946.882245370369</v>
      </c>
      <c r="T2210" s="13">
        <f t="shared" si="23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7">
        <f t="shared" si="230"/>
        <v>1.508</v>
      </c>
      <c r="P2211" s="5">
        <f t="shared" si="231"/>
        <v>50.266666666666666</v>
      </c>
      <c r="Q2211" t="str">
        <f t="shared" si="232"/>
        <v>music</v>
      </c>
      <c r="R2211" s="6" t="str">
        <f t="shared" si="236"/>
        <v>electronic music</v>
      </c>
      <c r="S2211" s="13">
        <f t="shared" si="233"/>
        <v>41732.479675925926</v>
      </c>
      <c r="T2211" s="13">
        <f t="shared" si="23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7">
        <f t="shared" si="230"/>
        <v>1.11425</v>
      </c>
      <c r="P2212" s="5">
        <f t="shared" si="231"/>
        <v>61.902777777777779</v>
      </c>
      <c r="Q2212" t="str">
        <f t="shared" si="232"/>
        <v>music</v>
      </c>
      <c r="R2212" s="6" t="str">
        <f t="shared" si="236"/>
        <v>electronic music</v>
      </c>
      <c r="S2212" s="13">
        <f t="shared" si="233"/>
        <v>40956.066087962965</v>
      </c>
      <c r="T2212" s="13">
        <f t="shared" si="23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7">
        <f t="shared" si="230"/>
        <v>1.956</v>
      </c>
      <c r="P2213" s="5">
        <f t="shared" si="231"/>
        <v>40.75</v>
      </c>
      <c r="Q2213" t="str">
        <f t="shared" si="232"/>
        <v>music</v>
      </c>
      <c r="R2213" s="6" t="str">
        <f t="shared" si="236"/>
        <v>electronic music</v>
      </c>
      <c r="S2213" s="13">
        <f t="shared" si="233"/>
        <v>41716.785011574073</v>
      </c>
      <c r="T2213" s="13">
        <f t="shared" si="23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7">
        <f t="shared" si="230"/>
        <v>1.1438333333333333</v>
      </c>
      <c r="P2214" s="5">
        <f t="shared" si="231"/>
        <v>55.796747967479675</v>
      </c>
      <c r="Q2214" t="str">
        <f t="shared" si="232"/>
        <v>music</v>
      </c>
      <c r="R2214" s="6" t="str">
        <f t="shared" si="236"/>
        <v>electronic music</v>
      </c>
      <c r="S2214" s="13">
        <f t="shared" si="233"/>
        <v>41548.747418981482</v>
      </c>
      <c r="T2214" s="13">
        <f t="shared" si="23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 t="shared" si="230"/>
        <v>2</v>
      </c>
      <c r="P2215" s="5">
        <f t="shared" si="231"/>
        <v>10</v>
      </c>
      <c r="Q2215" t="str">
        <f t="shared" si="232"/>
        <v>music</v>
      </c>
      <c r="R2215" s="6" t="str">
        <f t="shared" si="236"/>
        <v>electronic music</v>
      </c>
      <c r="S2215" s="13">
        <f t="shared" si="233"/>
        <v>42109.826145833329</v>
      </c>
      <c r="T2215" s="13">
        <f t="shared" si="23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7">
        <f t="shared" si="230"/>
        <v>2.9250166666666666</v>
      </c>
      <c r="P2216" s="5">
        <f t="shared" si="231"/>
        <v>73.125416666666666</v>
      </c>
      <c r="Q2216" t="str">
        <f t="shared" si="232"/>
        <v>music</v>
      </c>
      <c r="R2216" s="6" t="str">
        <f t="shared" si="236"/>
        <v>electronic music</v>
      </c>
      <c r="S2216" s="13">
        <f t="shared" si="233"/>
        <v>41646.792222222226</v>
      </c>
      <c r="T2216" s="13">
        <f t="shared" si="23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7">
        <f t="shared" si="230"/>
        <v>1.5636363636363637</v>
      </c>
      <c r="P2217" s="5">
        <f t="shared" si="231"/>
        <v>26.060606060606062</v>
      </c>
      <c r="Q2217" t="str">
        <f t="shared" si="232"/>
        <v>music</v>
      </c>
      <c r="R2217" s="6" t="str">
        <f t="shared" si="236"/>
        <v>electronic music</v>
      </c>
      <c r="S2217" s="13">
        <f t="shared" si="233"/>
        <v>40958.717268518521</v>
      </c>
      <c r="T2217" s="13">
        <f t="shared" si="23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7">
        <f t="shared" si="230"/>
        <v>1.0566666666666666</v>
      </c>
      <c r="P2218" s="5">
        <f t="shared" si="231"/>
        <v>22.642857142857142</v>
      </c>
      <c r="Q2218" t="str">
        <f t="shared" si="232"/>
        <v>music</v>
      </c>
      <c r="R2218" s="6" t="str">
        <f t="shared" si="236"/>
        <v>electronic music</v>
      </c>
      <c r="S2218" s="13">
        <f t="shared" si="233"/>
        <v>42194.751678240747</v>
      </c>
      <c r="T2218" s="13">
        <f t="shared" si="23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7">
        <f t="shared" si="230"/>
        <v>1.0119047619047619</v>
      </c>
      <c r="P2219" s="5">
        <f t="shared" si="231"/>
        <v>47.222222222222221</v>
      </c>
      <c r="Q2219" t="str">
        <f t="shared" si="232"/>
        <v>music</v>
      </c>
      <c r="R2219" s="6" t="str">
        <f t="shared" si="236"/>
        <v>electronic music</v>
      </c>
      <c r="S2219" s="13">
        <f t="shared" si="233"/>
        <v>42299.776770833334</v>
      </c>
      <c r="T2219" s="13">
        <f t="shared" si="23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7">
        <f t="shared" si="230"/>
        <v>1.2283299999999999</v>
      </c>
      <c r="P2220" s="5">
        <f t="shared" si="231"/>
        <v>32.324473684210524</v>
      </c>
      <c r="Q2220" t="str">
        <f t="shared" si="232"/>
        <v>music</v>
      </c>
      <c r="R2220" s="6" t="str">
        <f t="shared" si="236"/>
        <v>electronic music</v>
      </c>
      <c r="S2220" s="13">
        <f t="shared" si="233"/>
        <v>41127.812303240738</v>
      </c>
      <c r="T2220" s="13">
        <f t="shared" si="23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7">
        <f t="shared" si="230"/>
        <v>1.0149999999999999</v>
      </c>
      <c r="P2221" s="5">
        <f t="shared" si="231"/>
        <v>53.421052631578945</v>
      </c>
      <c r="Q2221" t="str">
        <f t="shared" si="232"/>
        <v>music</v>
      </c>
      <c r="R2221" s="6" t="str">
        <f t="shared" si="236"/>
        <v>electronic music</v>
      </c>
      <c r="S2221" s="13">
        <f t="shared" si="233"/>
        <v>42205.718888888892</v>
      </c>
      <c r="T2221" s="13">
        <f t="shared" si="23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7">
        <f t="shared" si="230"/>
        <v>1.0114285714285713</v>
      </c>
      <c r="P2222" s="5">
        <f t="shared" si="231"/>
        <v>51.304347826086953</v>
      </c>
      <c r="Q2222" t="str">
        <f t="shared" si="232"/>
        <v>music</v>
      </c>
      <c r="R2222" s="6" t="str">
        <f t="shared" si="236"/>
        <v>electronic music</v>
      </c>
      <c r="S2222" s="13">
        <f t="shared" si="233"/>
        <v>41452.060601851852</v>
      </c>
      <c r="T2222" s="13">
        <f t="shared" si="23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7">
        <f t="shared" si="230"/>
        <v>1.0811999999999999</v>
      </c>
      <c r="P2223" s="5">
        <f t="shared" si="231"/>
        <v>37.197247706422019</v>
      </c>
      <c r="Q2223" t="str">
        <f t="shared" si="232"/>
        <v>games</v>
      </c>
      <c r="R2223" s="6" t="str">
        <f t="shared" ref="R2223:R2282" si="237">RIGHT(N2223,14)</f>
        <v>tabletop games</v>
      </c>
      <c r="S2223" s="13">
        <f t="shared" si="233"/>
        <v>42452.666770833333</v>
      </c>
      <c r="T2223" s="13">
        <f t="shared" si="23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7">
        <f t="shared" si="230"/>
        <v>1.6259999999999999</v>
      </c>
      <c r="P2224" s="5">
        <f t="shared" si="231"/>
        <v>27.1</v>
      </c>
      <c r="Q2224" t="str">
        <f t="shared" si="232"/>
        <v>games</v>
      </c>
      <c r="R2224" s="6" t="str">
        <f t="shared" si="237"/>
        <v>tabletop games</v>
      </c>
      <c r="S2224" s="13">
        <f t="shared" si="233"/>
        <v>40906.787581018521</v>
      </c>
      <c r="T2224" s="13">
        <f t="shared" si="23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7">
        <f t="shared" si="230"/>
        <v>1.0580000000000001</v>
      </c>
      <c r="P2225" s="5">
        <f t="shared" si="231"/>
        <v>206.31</v>
      </c>
      <c r="Q2225" t="str">
        <f t="shared" si="232"/>
        <v>games</v>
      </c>
      <c r="R2225" s="6" t="str">
        <f t="shared" si="237"/>
        <v>tabletop games</v>
      </c>
      <c r="S2225" s="13">
        <f t="shared" si="233"/>
        <v>42152.640833333338</v>
      </c>
      <c r="T2225" s="13">
        <f t="shared" si="23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7">
        <f t="shared" si="230"/>
        <v>2.4315000000000002</v>
      </c>
      <c r="P2226" s="5">
        <f t="shared" si="231"/>
        <v>82.145270270270274</v>
      </c>
      <c r="Q2226" t="str">
        <f t="shared" si="232"/>
        <v>games</v>
      </c>
      <c r="R2226" s="6" t="str">
        <f t="shared" si="237"/>
        <v>tabletop games</v>
      </c>
      <c r="S2226" s="13">
        <f t="shared" si="233"/>
        <v>42644.667534722219</v>
      </c>
      <c r="T2226" s="13">
        <f t="shared" si="23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7">
        <f t="shared" si="230"/>
        <v>9.4483338095238096</v>
      </c>
      <c r="P2227" s="5">
        <f t="shared" si="231"/>
        <v>164.79651993355483</v>
      </c>
      <c r="Q2227" t="str">
        <f t="shared" si="232"/>
        <v>games</v>
      </c>
      <c r="R2227" s="6" t="str">
        <f t="shared" si="237"/>
        <v>tabletop games</v>
      </c>
      <c r="S2227" s="13">
        <f t="shared" si="233"/>
        <v>41873.79184027778</v>
      </c>
      <c r="T2227" s="13">
        <f t="shared" si="23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7">
        <f t="shared" si="230"/>
        <v>1.0846283333333333</v>
      </c>
      <c r="P2228" s="5">
        <f t="shared" si="231"/>
        <v>60.820280373831778</v>
      </c>
      <c r="Q2228" t="str">
        <f t="shared" si="232"/>
        <v>games</v>
      </c>
      <c r="R2228" s="6" t="str">
        <f t="shared" si="237"/>
        <v>tabletop games</v>
      </c>
      <c r="S2228" s="13">
        <f t="shared" si="233"/>
        <v>42381.79886574074</v>
      </c>
      <c r="T2228" s="13">
        <f t="shared" si="23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7">
        <f t="shared" si="230"/>
        <v>1.5737692307692308</v>
      </c>
      <c r="P2229" s="5">
        <f t="shared" si="231"/>
        <v>67.970099667774093</v>
      </c>
      <c r="Q2229" t="str">
        <f t="shared" si="232"/>
        <v>games</v>
      </c>
      <c r="R2229" s="6" t="str">
        <f t="shared" si="237"/>
        <v>tabletop games</v>
      </c>
      <c r="S2229" s="13">
        <f t="shared" si="233"/>
        <v>41561.807349537034</v>
      </c>
      <c r="T2229" s="13">
        <f t="shared" si="23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7">
        <f t="shared" si="230"/>
        <v>11.744899999999999</v>
      </c>
      <c r="P2230" s="5">
        <f t="shared" si="231"/>
        <v>81.561805555555551</v>
      </c>
      <c r="Q2230" t="str">
        <f t="shared" si="232"/>
        <v>games</v>
      </c>
      <c r="R2230" s="6" t="str">
        <f t="shared" si="237"/>
        <v>tabletop games</v>
      </c>
      <c r="S2230" s="13">
        <f t="shared" si="233"/>
        <v>42202.278194444443</v>
      </c>
      <c r="T2230" s="13">
        <f t="shared" si="23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7">
        <f t="shared" si="230"/>
        <v>1.7104755366949576</v>
      </c>
      <c r="P2231" s="5">
        <f t="shared" si="231"/>
        <v>25.42547309833024</v>
      </c>
      <c r="Q2231" t="str">
        <f t="shared" si="232"/>
        <v>games</v>
      </c>
      <c r="R2231" s="6" t="str">
        <f t="shared" si="237"/>
        <v>tabletop games</v>
      </c>
      <c r="S2231" s="13">
        <f t="shared" si="233"/>
        <v>41484.664247685185</v>
      </c>
      <c r="T2231" s="13">
        <f t="shared" si="23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7">
        <f t="shared" si="230"/>
        <v>1.2595294117647058</v>
      </c>
      <c r="P2232" s="5">
        <f t="shared" si="231"/>
        <v>21.497991967871485</v>
      </c>
      <c r="Q2232" t="str">
        <f t="shared" si="232"/>
        <v>games</v>
      </c>
      <c r="R2232" s="6" t="str">
        <f t="shared" si="237"/>
        <v>tabletop games</v>
      </c>
      <c r="S2232" s="13">
        <f t="shared" si="233"/>
        <v>41724.881099537037</v>
      </c>
      <c r="T2232" s="13">
        <f t="shared" si="23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7">
        <f t="shared" si="230"/>
        <v>12.121296000000001</v>
      </c>
      <c r="P2233" s="5">
        <f t="shared" si="231"/>
        <v>27.226630727762803</v>
      </c>
      <c r="Q2233" t="str">
        <f t="shared" si="232"/>
        <v>games</v>
      </c>
      <c r="R2233" s="6" t="str">
        <f t="shared" si="237"/>
        <v>tabletop games</v>
      </c>
      <c r="S2233" s="13">
        <f t="shared" si="233"/>
        <v>41423.910891203705</v>
      </c>
      <c r="T2233" s="13">
        <f t="shared" si="23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7">
        <f t="shared" si="230"/>
        <v>4.9580000000000002</v>
      </c>
      <c r="P2234" s="5">
        <f t="shared" si="231"/>
        <v>25.091093117408906</v>
      </c>
      <c r="Q2234" t="str">
        <f t="shared" si="232"/>
        <v>games</v>
      </c>
      <c r="R2234" s="6" t="str">
        <f t="shared" si="237"/>
        <v>tabletop games</v>
      </c>
      <c r="S2234" s="13">
        <f t="shared" si="233"/>
        <v>41806.794074074074</v>
      </c>
      <c r="T2234" s="13">
        <f t="shared" si="23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7">
        <f t="shared" si="230"/>
        <v>3.3203999999999998</v>
      </c>
      <c r="P2235" s="5">
        <f t="shared" si="231"/>
        <v>21.230179028132991</v>
      </c>
      <c r="Q2235" t="str">
        <f t="shared" si="232"/>
        <v>games</v>
      </c>
      <c r="R2235" s="6" t="str">
        <f t="shared" si="237"/>
        <v>tabletop games</v>
      </c>
      <c r="S2235" s="13">
        <f t="shared" si="233"/>
        <v>42331.378923611104</v>
      </c>
      <c r="T2235" s="13">
        <f t="shared" si="23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7">
        <f t="shared" si="230"/>
        <v>11.65</v>
      </c>
      <c r="P2236" s="5">
        <f t="shared" si="231"/>
        <v>41.607142857142854</v>
      </c>
      <c r="Q2236" t="str">
        <f t="shared" si="232"/>
        <v>games</v>
      </c>
      <c r="R2236" s="6" t="str">
        <f t="shared" si="237"/>
        <v>tabletop games</v>
      </c>
      <c r="S2236" s="13">
        <f t="shared" si="233"/>
        <v>42710.824618055558</v>
      </c>
      <c r="T2236" s="13">
        <f t="shared" si="23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7">
        <f t="shared" si="230"/>
        <v>1.5331538461538461</v>
      </c>
      <c r="P2237" s="5">
        <f t="shared" si="231"/>
        <v>135.58503401360545</v>
      </c>
      <c r="Q2237" t="str">
        <f t="shared" si="232"/>
        <v>games</v>
      </c>
      <c r="R2237" s="6" t="str">
        <f t="shared" si="237"/>
        <v>tabletop games</v>
      </c>
      <c r="S2237" s="13">
        <f t="shared" si="233"/>
        <v>42062.022118055553</v>
      </c>
      <c r="T2237" s="13">
        <f t="shared" si="23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7">
        <f t="shared" si="230"/>
        <v>5.3710714285714287</v>
      </c>
      <c r="P2238" s="5">
        <f t="shared" si="231"/>
        <v>22.116176470588236</v>
      </c>
      <c r="Q2238" t="str">
        <f t="shared" si="232"/>
        <v>games</v>
      </c>
      <c r="R2238" s="6" t="str">
        <f t="shared" si="237"/>
        <v>tabletop games</v>
      </c>
      <c r="S2238" s="13">
        <f t="shared" si="233"/>
        <v>42371.617164351846</v>
      </c>
      <c r="T2238" s="13">
        <f t="shared" si="23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7">
        <f t="shared" si="230"/>
        <v>3.5292777777777777</v>
      </c>
      <c r="P2239" s="5">
        <f t="shared" si="231"/>
        <v>64.625635808748726</v>
      </c>
      <c r="Q2239" t="str">
        <f t="shared" si="232"/>
        <v>games</v>
      </c>
      <c r="R2239" s="6" t="str">
        <f t="shared" si="237"/>
        <v>tabletop games</v>
      </c>
      <c r="S2239" s="13">
        <f t="shared" si="233"/>
        <v>41915.003275462965</v>
      </c>
      <c r="T2239" s="13">
        <f t="shared" si="23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7">
        <f t="shared" si="230"/>
        <v>1.3740000000000001</v>
      </c>
      <c r="P2240" s="5">
        <f t="shared" si="231"/>
        <v>69.569620253164558</v>
      </c>
      <c r="Q2240" t="str">
        <f t="shared" si="232"/>
        <v>games</v>
      </c>
      <c r="R2240" s="6" t="str">
        <f t="shared" si="237"/>
        <v>tabletop games</v>
      </c>
      <c r="S2240" s="13">
        <f t="shared" si="233"/>
        <v>42774.621712962966</v>
      </c>
      <c r="T2240" s="13">
        <f t="shared" si="23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7">
        <f t="shared" si="230"/>
        <v>1.2802667999999999</v>
      </c>
      <c r="P2241" s="5">
        <f t="shared" si="231"/>
        <v>75.133028169014082</v>
      </c>
      <c r="Q2241" t="str">
        <f t="shared" si="232"/>
        <v>games</v>
      </c>
      <c r="R2241" s="6" t="str">
        <f t="shared" si="237"/>
        <v>tabletop games</v>
      </c>
      <c r="S2241" s="13">
        <f t="shared" si="233"/>
        <v>41572.958495370374</v>
      </c>
      <c r="T2241" s="13">
        <f t="shared" si="23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7">
        <f t="shared" si="230"/>
        <v>2.7067999999999999</v>
      </c>
      <c r="P2242" s="5">
        <f t="shared" si="231"/>
        <v>140.97916666666666</v>
      </c>
      <c r="Q2242" t="str">
        <f t="shared" si="232"/>
        <v>games</v>
      </c>
      <c r="R2242" s="6" t="str">
        <f t="shared" si="237"/>
        <v>tabletop games</v>
      </c>
      <c r="S2242" s="13">
        <f t="shared" si="233"/>
        <v>42452.825740740736</v>
      </c>
      <c r="T2242" s="13">
        <f t="shared" si="23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7">
        <f t="shared" ref="O2243:O2306" si="238">E2243/D2243</f>
        <v>8.0640000000000001</v>
      </c>
      <c r="P2243" s="5">
        <f t="shared" ref="P2243:P2306" si="239">AVERAGE(E2243/L2243)</f>
        <v>49.472392638036808</v>
      </c>
      <c r="Q2243" t="str">
        <f t="shared" ref="Q2243:Q2306" si="240">LEFT(N2243, SEARCH("/",N2243,1)-1)</f>
        <v>games</v>
      </c>
      <c r="R2243" s="6" t="str">
        <f t="shared" si="237"/>
        <v>tabletop games</v>
      </c>
      <c r="S2243" s="13">
        <f t="shared" ref="S2243:S2306" si="241">(((J2243/60)/60)/24)+DATE(1970,1,1)</f>
        <v>42766.827546296292</v>
      </c>
      <c r="T2243" s="13">
        <f t="shared" ref="T2243:T2306" si="2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7">
        <f t="shared" si="238"/>
        <v>13.600976000000001</v>
      </c>
      <c r="P2244" s="5">
        <f t="shared" si="239"/>
        <v>53.865251485148519</v>
      </c>
      <c r="Q2244" t="str">
        <f t="shared" si="240"/>
        <v>games</v>
      </c>
      <c r="R2244" s="6" t="str">
        <f t="shared" si="237"/>
        <v>tabletop games</v>
      </c>
      <c r="S2244" s="13">
        <f t="shared" si="241"/>
        <v>41569.575613425928</v>
      </c>
      <c r="T2244" s="13">
        <f t="shared" si="2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7">
        <f t="shared" si="238"/>
        <v>9302.5</v>
      </c>
      <c r="P2245" s="5">
        <f t="shared" si="239"/>
        <v>4.5712530712530715</v>
      </c>
      <c r="Q2245" t="str">
        <f t="shared" si="240"/>
        <v>games</v>
      </c>
      <c r="R2245" s="6" t="str">
        <f t="shared" si="237"/>
        <v>tabletop games</v>
      </c>
      <c r="S2245" s="13">
        <f t="shared" si="241"/>
        <v>42800.751041666663</v>
      </c>
      <c r="T2245" s="13">
        <f t="shared" si="2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7">
        <f t="shared" si="238"/>
        <v>3.7702</v>
      </c>
      <c r="P2246" s="5">
        <f t="shared" si="239"/>
        <v>65.00344827586207</v>
      </c>
      <c r="Q2246" t="str">
        <f t="shared" si="240"/>
        <v>games</v>
      </c>
      <c r="R2246" s="6" t="str">
        <f t="shared" si="237"/>
        <v>tabletop games</v>
      </c>
      <c r="S2246" s="13">
        <f t="shared" si="241"/>
        <v>42647.818819444445</v>
      </c>
      <c r="T2246" s="13">
        <f t="shared" si="2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7">
        <f t="shared" si="238"/>
        <v>26.47025</v>
      </c>
      <c r="P2247" s="5">
        <f t="shared" si="239"/>
        <v>53.475252525252522</v>
      </c>
      <c r="Q2247" t="str">
        <f t="shared" si="240"/>
        <v>games</v>
      </c>
      <c r="R2247" s="6" t="str">
        <f t="shared" si="237"/>
        <v>tabletop games</v>
      </c>
      <c r="S2247" s="13">
        <f t="shared" si="241"/>
        <v>41660.708530092597</v>
      </c>
      <c r="T2247" s="13">
        <f t="shared" si="2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7">
        <f t="shared" si="238"/>
        <v>1.0012000000000001</v>
      </c>
      <c r="P2248" s="5">
        <f t="shared" si="239"/>
        <v>43.912280701754383</v>
      </c>
      <c r="Q2248" t="str">
        <f t="shared" si="240"/>
        <v>games</v>
      </c>
      <c r="R2248" s="6" t="str">
        <f t="shared" si="237"/>
        <v>tabletop games</v>
      </c>
      <c r="S2248" s="13">
        <f t="shared" si="241"/>
        <v>42221.79178240741</v>
      </c>
      <c r="T2248" s="13">
        <f t="shared" si="2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7">
        <f t="shared" si="238"/>
        <v>1.0445405405405406</v>
      </c>
      <c r="P2249" s="5">
        <f t="shared" si="239"/>
        <v>50.852631578947367</v>
      </c>
      <c r="Q2249" t="str">
        <f t="shared" si="240"/>
        <v>games</v>
      </c>
      <c r="R2249" s="6" t="str">
        <f t="shared" si="237"/>
        <v>tabletop games</v>
      </c>
      <c r="S2249" s="13">
        <f t="shared" si="241"/>
        <v>42200.666261574079</v>
      </c>
      <c r="T2249" s="13">
        <f t="shared" si="2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7">
        <f t="shared" si="238"/>
        <v>1.0721428571428571</v>
      </c>
      <c r="P2250" s="5">
        <f t="shared" si="239"/>
        <v>58.6328125</v>
      </c>
      <c r="Q2250" t="str">
        <f t="shared" si="240"/>
        <v>games</v>
      </c>
      <c r="R2250" s="6" t="str">
        <f t="shared" si="237"/>
        <v>tabletop games</v>
      </c>
      <c r="S2250" s="13">
        <f t="shared" si="241"/>
        <v>42688.875902777778</v>
      </c>
      <c r="T2250" s="13">
        <f t="shared" si="2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7">
        <f t="shared" si="238"/>
        <v>1.6877142857142857</v>
      </c>
      <c r="P2251" s="5">
        <f t="shared" si="239"/>
        <v>32.81666666666667</v>
      </c>
      <c r="Q2251" t="str">
        <f t="shared" si="240"/>
        <v>games</v>
      </c>
      <c r="R2251" s="6" t="str">
        <f t="shared" si="237"/>
        <v>tabletop games</v>
      </c>
      <c r="S2251" s="13">
        <f t="shared" si="241"/>
        <v>41336.703298611108</v>
      </c>
      <c r="T2251" s="13">
        <f t="shared" si="2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7">
        <f t="shared" si="238"/>
        <v>9.7511200000000002</v>
      </c>
      <c r="P2252" s="5">
        <f t="shared" si="239"/>
        <v>426.93169877408059</v>
      </c>
      <c r="Q2252" t="str">
        <f t="shared" si="240"/>
        <v>games</v>
      </c>
      <c r="R2252" s="6" t="str">
        <f t="shared" si="237"/>
        <v>tabletop games</v>
      </c>
      <c r="S2252" s="13">
        <f t="shared" si="241"/>
        <v>42677.005474537036</v>
      </c>
      <c r="T2252" s="13">
        <f t="shared" si="2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7">
        <f t="shared" si="238"/>
        <v>1.3444929411764706</v>
      </c>
      <c r="P2253" s="5">
        <f t="shared" si="239"/>
        <v>23.808729166666669</v>
      </c>
      <c r="Q2253" t="str">
        <f t="shared" si="240"/>
        <v>games</v>
      </c>
      <c r="R2253" s="6" t="str">
        <f t="shared" si="237"/>
        <v>tabletop games</v>
      </c>
      <c r="S2253" s="13">
        <f t="shared" si="241"/>
        <v>41846.34579861111</v>
      </c>
      <c r="T2253" s="13">
        <f t="shared" si="2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7">
        <f t="shared" si="238"/>
        <v>2.722777777777778</v>
      </c>
      <c r="P2254" s="5">
        <f t="shared" si="239"/>
        <v>98.413654618473899</v>
      </c>
      <c r="Q2254" t="str">
        <f t="shared" si="240"/>
        <v>games</v>
      </c>
      <c r="R2254" s="6" t="str">
        <f t="shared" si="237"/>
        <v>tabletop games</v>
      </c>
      <c r="S2254" s="13">
        <f t="shared" si="241"/>
        <v>42573.327986111108</v>
      </c>
      <c r="T2254" s="13">
        <f t="shared" si="2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7">
        <f t="shared" si="238"/>
        <v>1.1268750000000001</v>
      </c>
      <c r="P2255" s="5">
        <f t="shared" si="239"/>
        <v>107.32142857142857</v>
      </c>
      <c r="Q2255" t="str">
        <f t="shared" si="240"/>
        <v>games</v>
      </c>
      <c r="R2255" s="6" t="str">
        <f t="shared" si="237"/>
        <v>tabletop games</v>
      </c>
      <c r="S2255" s="13">
        <f t="shared" si="241"/>
        <v>42296.631331018521</v>
      </c>
      <c r="T2255" s="13">
        <f t="shared" si="2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7">
        <f t="shared" si="238"/>
        <v>4.5979999999999999</v>
      </c>
      <c r="P2256" s="5">
        <f t="shared" si="239"/>
        <v>11.67005076142132</v>
      </c>
      <c r="Q2256" t="str">
        <f t="shared" si="240"/>
        <v>games</v>
      </c>
      <c r="R2256" s="6" t="str">
        <f t="shared" si="237"/>
        <v>tabletop games</v>
      </c>
      <c r="S2256" s="13">
        <f t="shared" si="241"/>
        <v>42752.647777777776</v>
      </c>
      <c r="T2256" s="13">
        <f t="shared" si="2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7">
        <f t="shared" si="238"/>
        <v>2.8665822784810127</v>
      </c>
      <c r="P2257" s="5">
        <f t="shared" si="239"/>
        <v>41.782287822878232</v>
      </c>
      <c r="Q2257" t="str">
        <f t="shared" si="240"/>
        <v>games</v>
      </c>
      <c r="R2257" s="6" t="str">
        <f t="shared" si="237"/>
        <v>tabletop games</v>
      </c>
      <c r="S2257" s="13">
        <f t="shared" si="241"/>
        <v>42467.951979166668</v>
      </c>
      <c r="T2257" s="13">
        <f t="shared" si="2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7">
        <f t="shared" si="238"/>
        <v>2.2270833333333333</v>
      </c>
      <c r="P2258" s="5">
        <f t="shared" si="239"/>
        <v>21.38</v>
      </c>
      <c r="Q2258" t="str">
        <f t="shared" si="240"/>
        <v>games</v>
      </c>
      <c r="R2258" s="6" t="str">
        <f t="shared" si="237"/>
        <v>tabletop games</v>
      </c>
      <c r="S2258" s="13">
        <f t="shared" si="241"/>
        <v>42682.451921296291</v>
      </c>
      <c r="T2258" s="13">
        <f t="shared" si="2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7">
        <f t="shared" si="238"/>
        <v>6.3613999999999997</v>
      </c>
      <c r="P2259" s="5">
        <f t="shared" si="239"/>
        <v>94.103550295857985</v>
      </c>
      <c r="Q2259" t="str">
        <f t="shared" si="240"/>
        <v>games</v>
      </c>
      <c r="R2259" s="6" t="str">
        <f t="shared" si="237"/>
        <v>tabletop games</v>
      </c>
      <c r="S2259" s="13">
        <f t="shared" si="241"/>
        <v>42505.936678240745</v>
      </c>
      <c r="T2259" s="13">
        <f t="shared" si="2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7">
        <f t="shared" si="238"/>
        <v>1.4650000000000001</v>
      </c>
      <c r="P2260" s="5">
        <f t="shared" si="239"/>
        <v>15.721951219512196</v>
      </c>
      <c r="Q2260" t="str">
        <f t="shared" si="240"/>
        <v>games</v>
      </c>
      <c r="R2260" s="6" t="str">
        <f t="shared" si="237"/>
        <v>tabletop games</v>
      </c>
      <c r="S2260" s="13">
        <f t="shared" si="241"/>
        <v>42136.75100694444</v>
      </c>
      <c r="T2260" s="13">
        <f t="shared" si="2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7">
        <f t="shared" si="238"/>
        <v>18.670999999999999</v>
      </c>
      <c r="P2261" s="5">
        <f t="shared" si="239"/>
        <v>90.635922330097088</v>
      </c>
      <c r="Q2261" t="str">
        <f t="shared" si="240"/>
        <v>games</v>
      </c>
      <c r="R2261" s="6" t="str">
        <f t="shared" si="237"/>
        <v>tabletop games</v>
      </c>
      <c r="S2261" s="13">
        <f t="shared" si="241"/>
        <v>42702.804814814815</v>
      </c>
      <c r="T2261" s="13">
        <f t="shared" si="2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7">
        <f t="shared" si="238"/>
        <v>3.2692000000000001</v>
      </c>
      <c r="P2262" s="5">
        <f t="shared" si="239"/>
        <v>97.297619047619051</v>
      </c>
      <c r="Q2262" t="str">
        <f t="shared" si="240"/>
        <v>games</v>
      </c>
      <c r="R2262" s="6" t="str">
        <f t="shared" si="237"/>
        <v>tabletop games</v>
      </c>
      <c r="S2262" s="13">
        <f t="shared" si="241"/>
        <v>41695.016782407409</v>
      </c>
      <c r="T2262" s="13">
        <f t="shared" si="2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7">
        <f t="shared" si="238"/>
        <v>7.7949999999999999</v>
      </c>
      <c r="P2263" s="5">
        <f t="shared" si="239"/>
        <v>37.11904761904762</v>
      </c>
      <c r="Q2263" t="str">
        <f t="shared" si="240"/>
        <v>games</v>
      </c>
      <c r="R2263" s="6" t="str">
        <f t="shared" si="237"/>
        <v>tabletop games</v>
      </c>
      <c r="S2263" s="13">
        <f t="shared" si="241"/>
        <v>42759.724768518514</v>
      </c>
      <c r="T2263" s="13">
        <f t="shared" si="2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7">
        <f t="shared" si="238"/>
        <v>1.5415151515151515</v>
      </c>
      <c r="P2264" s="5">
        <f t="shared" si="239"/>
        <v>28.104972375690608</v>
      </c>
      <c r="Q2264" t="str">
        <f t="shared" si="240"/>
        <v>games</v>
      </c>
      <c r="R2264" s="6" t="str">
        <f t="shared" si="237"/>
        <v>tabletop games</v>
      </c>
      <c r="S2264" s="13">
        <f t="shared" si="241"/>
        <v>41926.585162037038</v>
      </c>
      <c r="T2264" s="13">
        <f t="shared" si="2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7">
        <f t="shared" si="238"/>
        <v>1.1554666666666666</v>
      </c>
      <c r="P2265" s="5">
        <f t="shared" si="239"/>
        <v>144.43333333333334</v>
      </c>
      <c r="Q2265" t="str">
        <f t="shared" si="240"/>
        <v>games</v>
      </c>
      <c r="R2265" s="6" t="str">
        <f t="shared" si="237"/>
        <v>tabletop games</v>
      </c>
      <c r="S2265" s="13">
        <f t="shared" si="241"/>
        <v>42014.832326388889</v>
      </c>
      <c r="T2265" s="13">
        <f t="shared" si="2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7">
        <f t="shared" si="238"/>
        <v>1.8003333333333333</v>
      </c>
      <c r="P2266" s="5">
        <f t="shared" si="239"/>
        <v>24.274157303370785</v>
      </c>
      <c r="Q2266" t="str">
        <f t="shared" si="240"/>
        <v>games</v>
      </c>
      <c r="R2266" s="6" t="str">
        <f t="shared" si="237"/>
        <v>tabletop games</v>
      </c>
      <c r="S2266" s="13">
        <f t="shared" si="241"/>
        <v>42496.582337962958</v>
      </c>
      <c r="T2266" s="13">
        <f t="shared" si="2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7">
        <f t="shared" si="238"/>
        <v>2.9849999999999999</v>
      </c>
      <c r="P2267" s="5">
        <f t="shared" si="239"/>
        <v>35.117647058823529</v>
      </c>
      <c r="Q2267" t="str">
        <f t="shared" si="240"/>
        <v>games</v>
      </c>
      <c r="R2267" s="6" t="str">
        <f t="shared" si="237"/>
        <v>tabletop games</v>
      </c>
      <c r="S2267" s="13">
        <f t="shared" si="241"/>
        <v>42689.853090277778</v>
      </c>
      <c r="T2267" s="13">
        <f t="shared" si="2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7">
        <f t="shared" si="238"/>
        <v>3.2026666666666666</v>
      </c>
      <c r="P2268" s="5">
        <f t="shared" si="239"/>
        <v>24.762886597938145</v>
      </c>
      <c r="Q2268" t="str">
        <f t="shared" si="240"/>
        <v>games</v>
      </c>
      <c r="R2268" s="6" t="str">
        <f t="shared" si="237"/>
        <v>tabletop games</v>
      </c>
      <c r="S2268" s="13">
        <f t="shared" si="241"/>
        <v>42469.874907407408</v>
      </c>
      <c r="T2268" s="13">
        <f t="shared" si="2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7">
        <f t="shared" si="238"/>
        <v>3.80525</v>
      </c>
      <c r="P2269" s="5">
        <f t="shared" si="239"/>
        <v>188.37871287128712</v>
      </c>
      <c r="Q2269" t="str">
        <f t="shared" si="240"/>
        <v>games</v>
      </c>
      <c r="R2269" s="6" t="str">
        <f t="shared" si="237"/>
        <v>tabletop games</v>
      </c>
      <c r="S2269" s="13">
        <f t="shared" si="241"/>
        <v>41968.829826388886</v>
      </c>
      <c r="T2269" s="13">
        <f t="shared" si="2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7">
        <f t="shared" si="238"/>
        <v>1.026</v>
      </c>
      <c r="P2270" s="5">
        <f t="shared" si="239"/>
        <v>148.08247422680412</v>
      </c>
      <c r="Q2270" t="str">
        <f t="shared" si="240"/>
        <v>games</v>
      </c>
      <c r="R2270" s="6" t="str">
        <f t="shared" si="237"/>
        <v>tabletop games</v>
      </c>
      <c r="S2270" s="13">
        <f t="shared" si="241"/>
        <v>42776.082349537035</v>
      </c>
      <c r="T2270" s="13">
        <f t="shared" si="2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7">
        <f t="shared" si="238"/>
        <v>18.016400000000001</v>
      </c>
      <c r="P2271" s="5">
        <f t="shared" si="239"/>
        <v>49.934589800443462</v>
      </c>
      <c r="Q2271" t="str">
        <f t="shared" si="240"/>
        <v>games</v>
      </c>
      <c r="R2271" s="6" t="str">
        <f t="shared" si="237"/>
        <v>tabletop games</v>
      </c>
      <c r="S2271" s="13">
        <f t="shared" si="241"/>
        <v>42776.704432870371</v>
      </c>
      <c r="T2271" s="13">
        <f t="shared" si="2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7">
        <f t="shared" si="238"/>
        <v>7.2024800000000004</v>
      </c>
      <c r="P2272" s="5">
        <f t="shared" si="239"/>
        <v>107.82155688622754</v>
      </c>
      <c r="Q2272" t="str">
        <f t="shared" si="240"/>
        <v>games</v>
      </c>
      <c r="R2272" s="6" t="str">
        <f t="shared" si="237"/>
        <v>tabletop games</v>
      </c>
      <c r="S2272" s="13">
        <f t="shared" si="241"/>
        <v>42725.869363425925</v>
      </c>
      <c r="T2272" s="13">
        <f t="shared" si="2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7">
        <f t="shared" si="238"/>
        <v>2.8309000000000002</v>
      </c>
      <c r="P2273" s="5">
        <f t="shared" si="239"/>
        <v>42.63403614457831</v>
      </c>
      <c r="Q2273" t="str">
        <f t="shared" si="240"/>
        <v>games</v>
      </c>
      <c r="R2273" s="6" t="str">
        <f t="shared" si="237"/>
        <v>tabletop games</v>
      </c>
      <c r="S2273" s="13">
        <f t="shared" si="241"/>
        <v>42684.000046296293</v>
      </c>
      <c r="T2273" s="13">
        <f t="shared" si="2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7">
        <f t="shared" si="238"/>
        <v>13.566000000000001</v>
      </c>
      <c r="P2274" s="5">
        <f t="shared" si="239"/>
        <v>14.370762711864407</v>
      </c>
      <c r="Q2274" t="str">
        <f t="shared" si="240"/>
        <v>games</v>
      </c>
      <c r="R2274" s="6" t="str">
        <f t="shared" si="237"/>
        <v>tabletop games</v>
      </c>
      <c r="S2274" s="13">
        <f t="shared" si="241"/>
        <v>42315.699490740735</v>
      </c>
      <c r="T2274" s="13">
        <f t="shared" si="2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7">
        <f t="shared" si="238"/>
        <v>2.2035999999999998</v>
      </c>
      <c r="P2275" s="5">
        <f t="shared" si="239"/>
        <v>37.476190476190474</v>
      </c>
      <c r="Q2275" t="str">
        <f t="shared" si="240"/>
        <v>games</v>
      </c>
      <c r="R2275" s="6" t="str">
        <f t="shared" si="237"/>
        <v>tabletop games</v>
      </c>
      <c r="S2275" s="13">
        <f t="shared" si="241"/>
        <v>42781.549097222218</v>
      </c>
      <c r="T2275" s="13">
        <f t="shared" si="2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7">
        <f t="shared" si="238"/>
        <v>1.196</v>
      </c>
      <c r="P2276" s="5">
        <f t="shared" si="239"/>
        <v>30.202020202020201</v>
      </c>
      <c r="Q2276" t="str">
        <f t="shared" si="240"/>
        <v>games</v>
      </c>
      <c r="R2276" s="6" t="str">
        <f t="shared" si="237"/>
        <v>tabletop games</v>
      </c>
      <c r="S2276" s="13">
        <f t="shared" si="241"/>
        <v>41663.500659722224</v>
      </c>
      <c r="T2276" s="13">
        <f t="shared" si="2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7">
        <f t="shared" si="238"/>
        <v>4.0776923076923079</v>
      </c>
      <c r="P2277" s="5">
        <f t="shared" si="239"/>
        <v>33.550632911392405</v>
      </c>
      <c r="Q2277" t="str">
        <f t="shared" si="240"/>
        <v>games</v>
      </c>
      <c r="R2277" s="6" t="str">
        <f t="shared" si="237"/>
        <v>tabletop games</v>
      </c>
      <c r="S2277" s="13">
        <f t="shared" si="241"/>
        <v>41965.616655092599</v>
      </c>
      <c r="T2277" s="13">
        <f t="shared" si="2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7">
        <f t="shared" si="238"/>
        <v>1.0581826105905425</v>
      </c>
      <c r="P2278" s="5">
        <f t="shared" si="239"/>
        <v>64.74666666666667</v>
      </c>
      <c r="Q2278" t="str">
        <f t="shared" si="240"/>
        <v>games</v>
      </c>
      <c r="R2278" s="6" t="str">
        <f t="shared" si="237"/>
        <v>tabletop games</v>
      </c>
      <c r="S2278" s="13">
        <f t="shared" si="241"/>
        <v>41614.651493055557</v>
      </c>
      <c r="T2278" s="13">
        <f t="shared" si="2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7">
        <f t="shared" si="238"/>
        <v>1.4108235294117648</v>
      </c>
      <c r="P2279" s="5">
        <f t="shared" si="239"/>
        <v>57.932367149758456</v>
      </c>
      <c r="Q2279" t="str">
        <f t="shared" si="240"/>
        <v>games</v>
      </c>
      <c r="R2279" s="6" t="str">
        <f t="shared" si="237"/>
        <v>tabletop games</v>
      </c>
      <c r="S2279" s="13">
        <f t="shared" si="241"/>
        <v>40936.678506944445</v>
      </c>
      <c r="T2279" s="13">
        <f t="shared" si="2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7">
        <f t="shared" si="238"/>
        <v>2.7069999999999999</v>
      </c>
      <c r="P2280" s="5">
        <f t="shared" si="239"/>
        <v>53.078431372549019</v>
      </c>
      <c r="Q2280" t="str">
        <f t="shared" si="240"/>
        <v>games</v>
      </c>
      <c r="R2280" s="6" t="str">
        <f t="shared" si="237"/>
        <v>tabletop games</v>
      </c>
      <c r="S2280" s="13">
        <f t="shared" si="241"/>
        <v>42338.709108796291</v>
      </c>
      <c r="T2280" s="13">
        <f t="shared" si="2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7">
        <f t="shared" si="238"/>
        <v>1.538</v>
      </c>
      <c r="P2281" s="5">
        <f t="shared" si="239"/>
        <v>48.0625</v>
      </c>
      <c r="Q2281" t="str">
        <f t="shared" si="240"/>
        <v>games</v>
      </c>
      <c r="R2281" s="6" t="str">
        <f t="shared" si="237"/>
        <v>tabletop games</v>
      </c>
      <c r="S2281" s="13">
        <f t="shared" si="241"/>
        <v>42020.806701388887</v>
      </c>
      <c r="T2281" s="13">
        <f t="shared" si="2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7">
        <f t="shared" si="238"/>
        <v>4.0357653061224488</v>
      </c>
      <c r="P2282" s="5">
        <f t="shared" si="239"/>
        <v>82.396874999999994</v>
      </c>
      <c r="Q2282" t="str">
        <f t="shared" si="240"/>
        <v>games</v>
      </c>
      <c r="R2282" s="6" t="str">
        <f t="shared" si="237"/>
        <v>tabletop games</v>
      </c>
      <c r="S2282" s="13">
        <f t="shared" si="241"/>
        <v>42234.624895833331</v>
      </c>
      <c r="T2282" s="13">
        <f t="shared" si="2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7">
        <f t="shared" si="238"/>
        <v>1.85</v>
      </c>
      <c r="P2283" s="5">
        <f t="shared" si="239"/>
        <v>50.454545454545453</v>
      </c>
      <c r="Q2283" t="str">
        <f t="shared" si="240"/>
        <v>music</v>
      </c>
      <c r="R2283" s="6" t="str">
        <f>RIGHT(N2283,4)</f>
        <v>rock</v>
      </c>
      <c r="S2283" s="13">
        <f t="shared" si="241"/>
        <v>40687.285844907405</v>
      </c>
      <c r="T2283" s="13">
        <f t="shared" si="2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7">
        <f t="shared" si="238"/>
        <v>1.8533333333333333</v>
      </c>
      <c r="P2284" s="5">
        <f t="shared" si="239"/>
        <v>115.83333333333333</v>
      </c>
      <c r="Q2284" t="str">
        <f t="shared" si="240"/>
        <v>music</v>
      </c>
      <c r="R2284" s="6" t="str">
        <f t="shared" ref="R2284:R2302" si="243">RIGHT(N2284,4)</f>
        <v>rock</v>
      </c>
      <c r="S2284" s="13">
        <f t="shared" si="241"/>
        <v>42323.17460648148</v>
      </c>
      <c r="T2284" s="13">
        <f t="shared" si="2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7">
        <f t="shared" si="238"/>
        <v>1.0085533333333332</v>
      </c>
      <c r="P2285" s="5">
        <f t="shared" si="239"/>
        <v>63.03458333333333</v>
      </c>
      <c r="Q2285" t="str">
        <f t="shared" si="240"/>
        <v>music</v>
      </c>
      <c r="R2285" s="6" t="str">
        <f t="shared" si="243"/>
        <v>rock</v>
      </c>
      <c r="S2285" s="13">
        <f t="shared" si="241"/>
        <v>40978.125046296293</v>
      </c>
      <c r="T2285" s="13">
        <f t="shared" si="2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7">
        <f t="shared" si="238"/>
        <v>1.0622116666666668</v>
      </c>
      <c r="P2286" s="5">
        <f t="shared" si="239"/>
        <v>108.02152542372882</v>
      </c>
      <c r="Q2286" t="str">
        <f t="shared" si="240"/>
        <v>music</v>
      </c>
      <c r="R2286" s="6" t="str">
        <f t="shared" si="243"/>
        <v>rock</v>
      </c>
      <c r="S2286" s="13">
        <f t="shared" si="241"/>
        <v>40585.796817129631</v>
      </c>
      <c r="T2286" s="13">
        <f t="shared" si="2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7">
        <f t="shared" si="238"/>
        <v>1.2136666666666667</v>
      </c>
      <c r="P2287" s="5">
        <f t="shared" si="239"/>
        <v>46.088607594936711</v>
      </c>
      <c r="Q2287" t="str">
        <f t="shared" si="240"/>
        <v>music</v>
      </c>
      <c r="R2287" s="6" t="str">
        <f t="shared" si="243"/>
        <v>rock</v>
      </c>
      <c r="S2287" s="13">
        <f t="shared" si="241"/>
        <v>41059.185682870368</v>
      </c>
      <c r="T2287" s="13">
        <f t="shared" si="2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7">
        <f t="shared" si="238"/>
        <v>1.0006666666666666</v>
      </c>
      <c r="P2288" s="5">
        <f t="shared" si="239"/>
        <v>107.21428571428571</v>
      </c>
      <c r="Q2288" t="str">
        <f t="shared" si="240"/>
        <v>music</v>
      </c>
      <c r="R2288" s="6" t="str">
        <f t="shared" si="243"/>
        <v>rock</v>
      </c>
      <c r="S2288" s="13">
        <f t="shared" si="241"/>
        <v>41494.963587962964</v>
      </c>
      <c r="T2288" s="13">
        <f t="shared" si="2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7">
        <f t="shared" si="238"/>
        <v>1.1997755555555556</v>
      </c>
      <c r="P2289" s="5">
        <f t="shared" si="239"/>
        <v>50.9338679245283</v>
      </c>
      <c r="Q2289" t="str">
        <f t="shared" si="240"/>
        <v>music</v>
      </c>
      <c r="R2289" s="6" t="str">
        <f t="shared" si="243"/>
        <v>rock</v>
      </c>
      <c r="S2289" s="13">
        <f t="shared" si="241"/>
        <v>41792.667361111111</v>
      </c>
      <c r="T2289" s="13">
        <f t="shared" si="2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7">
        <f t="shared" si="238"/>
        <v>1.0009999999999999</v>
      </c>
      <c r="P2290" s="5">
        <f t="shared" si="239"/>
        <v>40.04</v>
      </c>
      <c r="Q2290" t="str">
        <f t="shared" si="240"/>
        <v>music</v>
      </c>
      <c r="R2290" s="6" t="str">
        <f t="shared" si="243"/>
        <v>rock</v>
      </c>
      <c r="S2290" s="13">
        <f t="shared" si="241"/>
        <v>41067.827418981484</v>
      </c>
      <c r="T2290" s="13">
        <f t="shared" si="2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7">
        <f t="shared" si="238"/>
        <v>1.0740000000000001</v>
      </c>
      <c r="P2291" s="5">
        <f t="shared" si="239"/>
        <v>64.44</v>
      </c>
      <c r="Q2291" t="str">
        <f t="shared" si="240"/>
        <v>music</v>
      </c>
      <c r="R2291" s="6" t="str">
        <f t="shared" si="243"/>
        <v>rock</v>
      </c>
      <c r="S2291" s="13">
        <f t="shared" si="241"/>
        <v>41571.998379629629</v>
      </c>
      <c r="T2291" s="13">
        <f t="shared" si="2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7">
        <f t="shared" si="238"/>
        <v>1.0406666666666666</v>
      </c>
      <c r="P2292" s="5">
        <f t="shared" si="239"/>
        <v>53.827586206896555</v>
      </c>
      <c r="Q2292" t="str">
        <f t="shared" si="240"/>
        <v>music</v>
      </c>
      <c r="R2292" s="6" t="str">
        <f t="shared" si="243"/>
        <v>rock</v>
      </c>
      <c r="S2292" s="13">
        <f t="shared" si="241"/>
        <v>40070.253819444442</v>
      </c>
      <c r="T2292" s="13">
        <f t="shared" si="2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7">
        <f t="shared" si="238"/>
        <v>1.728</v>
      </c>
      <c r="P2293" s="5">
        <f t="shared" si="239"/>
        <v>100.46511627906976</v>
      </c>
      <c r="Q2293" t="str">
        <f t="shared" si="240"/>
        <v>music</v>
      </c>
      <c r="R2293" s="6" t="str">
        <f t="shared" si="243"/>
        <v>rock</v>
      </c>
      <c r="S2293" s="13">
        <f t="shared" si="241"/>
        <v>40987.977060185185</v>
      </c>
      <c r="T2293" s="13">
        <f t="shared" si="2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7">
        <f t="shared" si="238"/>
        <v>1.072505</v>
      </c>
      <c r="P2294" s="5">
        <f t="shared" si="239"/>
        <v>46.630652173913049</v>
      </c>
      <c r="Q2294" t="str">
        <f t="shared" si="240"/>
        <v>music</v>
      </c>
      <c r="R2294" s="6" t="str">
        <f t="shared" si="243"/>
        <v>rock</v>
      </c>
      <c r="S2294" s="13">
        <f t="shared" si="241"/>
        <v>40987.697638888887</v>
      </c>
      <c r="T2294" s="13">
        <f t="shared" si="2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7">
        <f t="shared" si="238"/>
        <v>1.0823529411764705</v>
      </c>
      <c r="P2295" s="5">
        <f t="shared" si="239"/>
        <v>34.074074074074076</v>
      </c>
      <c r="Q2295" t="str">
        <f t="shared" si="240"/>
        <v>music</v>
      </c>
      <c r="R2295" s="6" t="str">
        <f t="shared" si="243"/>
        <v>rock</v>
      </c>
      <c r="S2295" s="13">
        <f t="shared" si="241"/>
        <v>41151.708321759259</v>
      </c>
      <c r="T2295" s="13">
        <f t="shared" si="2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7">
        <f t="shared" si="238"/>
        <v>1.4608079999999999</v>
      </c>
      <c r="P2296" s="5">
        <f t="shared" si="239"/>
        <v>65.214642857142863</v>
      </c>
      <c r="Q2296" t="str">
        <f t="shared" si="240"/>
        <v>music</v>
      </c>
      <c r="R2296" s="6" t="str">
        <f t="shared" si="243"/>
        <v>rock</v>
      </c>
      <c r="S2296" s="13">
        <f t="shared" si="241"/>
        <v>41264.72314814815</v>
      </c>
      <c r="T2296" s="13">
        <f t="shared" si="2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7">
        <f t="shared" si="238"/>
        <v>1.2524999999999999</v>
      </c>
      <c r="P2297" s="5">
        <f t="shared" si="239"/>
        <v>44.205882352941174</v>
      </c>
      <c r="Q2297" t="str">
        <f t="shared" si="240"/>
        <v>music</v>
      </c>
      <c r="R2297" s="6" t="str">
        <f t="shared" si="243"/>
        <v>rock</v>
      </c>
      <c r="S2297" s="13">
        <f t="shared" si="241"/>
        <v>41270.954351851848</v>
      </c>
      <c r="T2297" s="13">
        <f t="shared" si="2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7">
        <f t="shared" si="238"/>
        <v>1.4907142857142857</v>
      </c>
      <c r="P2298" s="5">
        <f t="shared" si="239"/>
        <v>71.965517241379317</v>
      </c>
      <c r="Q2298" t="str">
        <f t="shared" si="240"/>
        <v>music</v>
      </c>
      <c r="R2298" s="6" t="str">
        <f t="shared" si="243"/>
        <v>rock</v>
      </c>
      <c r="S2298" s="13">
        <f t="shared" si="241"/>
        <v>40927.731782407405</v>
      </c>
      <c r="T2298" s="13">
        <f t="shared" si="2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7">
        <f t="shared" si="238"/>
        <v>1.006</v>
      </c>
      <c r="P2299" s="5">
        <f t="shared" si="239"/>
        <v>52.94736842105263</v>
      </c>
      <c r="Q2299" t="str">
        <f t="shared" si="240"/>
        <v>music</v>
      </c>
      <c r="R2299" s="6" t="str">
        <f t="shared" si="243"/>
        <v>rock</v>
      </c>
      <c r="S2299" s="13">
        <f t="shared" si="241"/>
        <v>40948.042233796295</v>
      </c>
      <c r="T2299" s="13">
        <f t="shared" si="2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7">
        <f t="shared" si="238"/>
        <v>1.0507333333333333</v>
      </c>
      <c r="P2300" s="5">
        <f t="shared" si="239"/>
        <v>109.45138888888889</v>
      </c>
      <c r="Q2300" t="str">
        <f t="shared" si="240"/>
        <v>music</v>
      </c>
      <c r="R2300" s="6" t="str">
        <f t="shared" si="243"/>
        <v>rock</v>
      </c>
      <c r="S2300" s="13">
        <f t="shared" si="241"/>
        <v>41694.84065972222</v>
      </c>
      <c r="T2300" s="13">
        <f t="shared" si="2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7">
        <f t="shared" si="238"/>
        <v>3.5016666666666665</v>
      </c>
      <c r="P2301" s="5">
        <f t="shared" si="239"/>
        <v>75.035714285714292</v>
      </c>
      <c r="Q2301" t="str">
        <f t="shared" si="240"/>
        <v>music</v>
      </c>
      <c r="R2301" s="6" t="str">
        <f t="shared" si="243"/>
        <v>rock</v>
      </c>
      <c r="S2301" s="13">
        <f t="shared" si="241"/>
        <v>40565.032511574071</v>
      </c>
      <c r="T2301" s="13">
        <f t="shared" si="2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7">
        <f t="shared" si="238"/>
        <v>1.0125</v>
      </c>
      <c r="P2302" s="5">
        <f t="shared" si="239"/>
        <v>115.71428571428571</v>
      </c>
      <c r="Q2302" t="str">
        <f t="shared" si="240"/>
        <v>music</v>
      </c>
      <c r="R2302" s="6" t="str">
        <f t="shared" si="243"/>
        <v>rock</v>
      </c>
      <c r="S2302" s="13">
        <f t="shared" si="241"/>
        <v>41074.727037037039</v>
      </c>
      <c r="T2302" s="13">
        <f t="shared" si="2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7">
        <f t="shared" si="238"/>
        <v>1.336044</v>
      </c>
      <c r="P2303" s="5">
        <f t="shared" si="239"/>
        <v>31.659810426540286</v>
      </c>
      <c r="Q2303" t="str">
        <f t="shared" si="240"/>
        <v>music</v>
      </c>
      <c r="R2303" s="6" t="str">
        <f>RIGHT(N2303,10)</f>
        <v>indie rock</v>
      </c>
      <c r="S2303" s="13">
        <f t="shared" si="241"/>
        <v>41416.146944444445</v>
      </c>
      <c r="T2303" s="13">
        <f t="shared" si="2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7">
        <f t="shared" si="238"/>
        <v>1.7065217391304348</v>
      </c>
      <c r="P2304" s="5">
        <f t="shared" si="239"/>
        <v>46.176470588235297</v>
      </c>
      <c r="Q2304" t="str">
        <f t="shared" si="240"/>
        <v>music</v>
      </c>
      <c r="R2304" s="6" t="str">
        <f t="shared" ref="R2304:R2322" si="244">RIGHT(N2304,10)</f>
        <v>indie rock</v>
      </c>
      <c r="S2304" s="13">
        <f t="shared" si="241"/>
        <v>41605.868449074071</v>
      </c>
      <c r="T2304" s="13">
        <f t="shared" si="2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7">
        <f t="shared" si="238"/>
        <v>1.0935829457364341</v>
      </c>
      <c r="P2305" s="5">
        <f t="shared" si="239"/>
        <v>68.481650485436887</v>
      </c>
      <c r="Q2305" t="str">
        <f t="shared" si="240"/>
        <v>music</v>
      </c>
      <c r="R2305" s="6" t="str">
        <f t="shared" si="244"/>
        <v>indie rock</v>
      </c>
      <c r="S2305" s="13">
        <f t="shared" si="241"/>
        <v>40850.111064814817</v>
      </c>
      <c r="T2305" s="13">
        <f t="shared" si="2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7">
        <f t="shared" si="238"/>
        <v>1.0070033333333335</v>
      </c>
      <c r="P2306" s="5">
        <f t="shared" si="239"/>
        <v>53.469203539823013</v>
      </c>
      <c r="Q2306" t="str">
        <f t="shared" si="240"/>
        <v>music</v>
      </c>
      <c r="R2306" s="6" t="str">
        <f t="shared" si="244"/>
        <v>indie rock</v>
      </c>
      <c r="S2306" s="13">
        <f t="shared" si="241"/>
        <v>40502.815868055557</v>
      </c>
      <c r="T2306" s="13">
        <f t="shared" si="2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7">
        <f t="shared" ref="O2307:O2370" si="245">E2307/D2307</f>
        <v>1.0122777777777778</v>
      </c>
      <c r="P2307" s="5">
        <f t="shared" ref="P2307:P2370" si="246">AVERAGE(E2307/L2307)</f>
        <v>109.10778443113773</v>
      </c>
      <c r="Q2307" t="str">
        <f t="shared" ref="Q2307:Q2370" si="247">LEFT(N2307, SEARCH("/",N2307,1)-1)</f>
        <v>music</v>
      </c>
      <c r="R2307" s="6" t="str">
        <f t="shared" si="244"/>
        <v>indie rock</v>
      </c>
      <c r="S2307" s="13">
        <f t="shared" ref="S2307:S2370" si="248">(((J2307/60)/60)/24)+DATE(1970,1,1)</f>
        <v>41834.695277777777</v>
      </c>
      <c r="T2307" s="13">
        <f t="shared" ref="T2307:T2370" si="24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7">
        <f t="shared" si="245"/>
        <v>1.0675857142857144</v>
      </c>
      <c r="P2308" s="5">
        <f t="shared" si="246"/>
        <v>51.185616438356163</v>
      </c>
      <c r="Q2308" t="str">
        <f t="shared" si="247"/>
        <v>music</v>
      </c>
      <c r="R2308" s="6" t="str">
        <f t="shared" si="244"/>
        <v>indie rock</v>
      </c>
      <c r="S2308" s="13">
        <f t="shared" si="248"/>
        <v>40948.16815972222</v>
      </c>
      <c r="T2308" s="13">
        <f t="shared" si="24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7">
        <f t="shared" si="245"/>
        <v>1.0665777537961894</v>
      </c>
      <c r="P2309" s="5">
        <f t="shared" si="246"/>
        <v>27.936800000000002</v>
      </c>
      <c r="Q2309" t="str">
        <f t="shared" si="247"/>
        <v>music</v>
      </c>
      <c r="R2309" s="6" t="str">
        <f t="shared" si="244"/>
        <v>indie rock</v>
      </c>
      <c r="S2309" s="13">
        <f t="shared" si="248"/>
        <v>41004.802465277775</v>
      </c>
      <c r="T2309" s="13">
        <f t="shared" si="24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7">
        <f t="shared" si="245"/>
        <v>1.0130622</v>
      </c>
      <c r="P2310" s="5">
        <f t="shared" si="246"/>
        <v>82.496921824104234</v>
      </c>
      <c r="Q2310" t="str">
        <f t="shared" si="247"/>
        <v>music</v>
      </c>
      <c r="R2310" s="6" t="str">
        <f t="shared" si="244"/>
        <v>indie rock</v>
      </c>
      <c r="S2310" s="13">
        <f t="shared" si="248"/>
        <v>41851.962916666671</v>
      </c>
      <c r="T2310" s="13">
        <f t="shared" si="24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7">
        <f t="shared" si="245"/>
        <v>1.0667450000000001</v>
      </c>
      <c r="P2311" s="5">
        <f t="shared" si="246"/>
        <v>59.817476635514019</v>
      </c>
      <c r="Q2311" t="str">
        <f t="shared" si="247"/>
        <v>music</v>
      </c>
      <c r="R2311" s="6" t="str">
        <f t="shared" si="244"/>
        <v>indie rock</v>
      </c>
      <c r="S2311" s="13">
        <f t="shared" si="248"/>
        <v>41307.987696759257</v>
      </c>
      <c r="T2311" s="13">
        <f t="shared" si="24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7">
        <f t="shared" si="245"/>
        <v>4.288397837837838</v>
      </c>
      <c r="P2312" s="5">
        <f t="shared" si="246"/>
        <v>64.816470588235291</v>
      </c>
      <c r="Q2312" t="str">
        <f t="shared" si="247"/>
        <v>music</v>
      </c>
      <c r="R2312" s="6" t="str">
        <f t="shared" si="244"/>
        <v>indie rock</v>
      </c>
      <c r="S2312" s="13">
        <f t="shared" si="248"/>
        <v>41324.79415509259</v>
      </c>
      <c r="T2312" s="13">
        <f t="shared" si="24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7">
        <f t="shared" si="245"/>
        <v>1.0411111111111111</v>
      </c>
      <c r="P2313" s="5">
        <f t="shared" si="246"/>
        <v>90.09615384615384</v>
      </c>
      <c r="Q2313" t="str">
        <f t="shared" si="247"/>
        <v>music</v>
      </c>
      <c r="R2313" s="6" t="str">
        <f t="shared" si="244"/>
        <v>indie rock</v>
      </c>
      <c r="S2313" s="13">
        <f t="shared" si="248"/>
        <v>41736.004502314812</v>
      </c>
      <c r="T2313" s="13">
        <f t="shared" si="2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7">
        <f t="shared" si="245"/>
        <v>1.0786666666666667</v>
      </c>
      <c r="P2314" s="5">
        <f t="shared" si="246"/>
        <v>40.962025316455694</v>
      </c>
      <c r="Q2314" t="str">
        <f t="shared" si="247"/>
        <v>music</v>
      </c>
      <c r="R2314" s="6" t="str">
        <f t="shared" si="244"/>
        <v>indie rock</v>
      </c>
      <c r="S2314" s="13">
        <f t="shared" si="248"/>
        <v>41716.632847222223</v>
      </c>
      <c r="T2314" s="13">
        <f t="shared" si="2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7">
        <f t="shared" si="245"/>
        <v>1.7584040000000001</v>
      </c>
      <c r="P2315" s="5">
        <f t="shared" si="246"/>
        <v>56.000127388535034</v>
      </c>
      <c r="Q2315" t="str">
        <f t="shared" si="247"/>
        <v>music</v>
      </c>
      <c r="R2315" s="6" t="str">
        <f t="shared" si="244"/>
        <v>indie rock</v>
      </c>
      <c r="S2315" s="13">
        <f t="shared" si="248"/>
        <v>41002.958634259259</v>
      </c>
      <c r="T2315" s="13">
        <f t="shared" si="2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7">
        <f t="shared" si="245"/>
        <v>1.5697000000000001</v>
      </c>
      <c r="P2316" s="5">
        <f t="shared" si="246"/>
        <v>37.672800000000002</v>
      </c>
      <c r="Q2316" t="str">
        <f t="shared" si="247"/>
        <v>music</v>
      </c>
      <c r="R2316" s="6" t="str">
        <f t="shared" si="244"/>
        <v>indie rock</v>
      </c>
      <c r="S2316" s="13">
        <f t="shared" si="248"/>
        <v>41037.551585648151</v>
      </c>
      <c r="T2316" s="13">
        <f t="shared" si="24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7">
        <f t="shared" si="245"/>
        <v>1.026</v>
      </c>
      <c r="P2317" s="5">
        <f t="shared" si="246"/>
        <v>40.078125</v>
      </c>
      <c r="Q2317" t="str">
        <f t="shared" si="247"/>
        <v>music</v>
      </c>
      <c r="R2317" s="6" t="str">
        <f t="shared" si="244"/>
        <v>indie rock</v>
      </c>
      <c r="S2317" s="13">
        <f t="shared" si="248"/>
        <v>41004.72619212963</v>
      </c>
      <c r="T2317" s="13">
        <f t="shared" si="24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7">
        <f t="shared" si="245"/>
        <v>1.0404266666666666</v>
      </c>
      <c r="P2318" s="5">
        <f t="shared" si="246"/>
        <v>78.031999999999996</v>
      </c>
      <c r="Q2318" t="str">
        <f t="shared" si="247"/>
        <v>music</v>
      </c>
      <c r="R2318" s="6" t="str">
        <f t="shared" si="244"/>
        <v>indie rock</v>
      </c>
      <c r="S2318" s="13">
        <f t="shared" si="248"/>
        <v>40079.725115740745</v>
      </c>
      <c r="T2318" s="13">
        <f t="shared" si="2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7">
        <f t="shared" si="245"/>
        <v>1.04</v>
      </c>
      <c r="P2319" s="5">
        <f t="shared" si="246"/>
        <v>18.90909090909091</v>
      </c>
      <c r="Q2319" t="str">
        <f t="shared" si="247"/>
        <v>music</v>
      </c>
      <c r="R2319" s="6" t="str">
        <f t="shared" si="244"/>
        <v>indie rock</v>
      </c>
      <c r="S2319" s="13">
        <f t="shared" si="248"/>
        <v>40192.542233796295</v>
      </c>
      <c r="T2319" s="13">
        <f t="shared" si="2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7">
        <f t="shared" si="245"/>
        <v>1.2105999999999999</v>
      </c>
      <c r="P2320" s="5">
        <f t="shared" si="246"/>
        <v>37.134969325153371</v>
      </c>
      <c r="Q2320" t="str">
        <f t="shared" si="247"/>
        <v>music</v>
      </c>
      <c r="R2320" s="6" t="str">
        <f t="shared" si="244"/>
        <v>indie rock</v>
      </c>
      <c r="S2320" s="13">
        <f t="shared" si="248"/>
        <v>40050.643680555557</v>
      </c>
      <c r="T2320" s="13">
        <f t="shared" si="2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7">
        <f t="shared" si="245"/>
        <v>1.077</v>
      </c>
      <c r="P2321" s="5">
        <f t="shared" si="246"/>
        <v>41.961038961038959</v>
      </c>
      <c r="Q2321" t="str">
        <f t="shared" si="247"/>
        <v>music</v>
      </c>
      <c r="R2321" s="6" t="str">
        <f t="shared" si="244"/>
        <v>indie rock</v>
      </c>
      <c r="S2321" s="13">
        <f t="shared" si="248"/>
        <v>41593.082002314812</v>
      </c>
      <c r="T2321" s="13">
        <f t="shared" si="24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7">
        <f t="shared" si="245"/>
        <v>1.0866</v>
      </c>
      <c r="P2322" s="5">
        <f t="shared" si="246"/>
        <v>61.044943820224717</v>
      </c>
      <c r="Q2322" t="str">
        <f t="shared" si="247"/>
        <v>music</v>
      </c>
      <c r="R2322" s="6" t="str">
        <f t="shared" si="244"/>
        <v>indie rock</v>
      </c>
      <c r="S2322" s="13">
        <f t="shared" si="248"/>
        <v>41696.817129629628</v>
      </c>
      <c r="T2322" s="13">
        <f t="shared" si="2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7">
        <f t="shared" si="245"/>
        <v>0.39120962394619685</v>
      </c>
      <c r="P2323" s="5">
        <f t="shared" si="246"/>
        <v>64.53125</v>
      </c>
      <c r="Q2323" t="str">
        <f t="shared" si="247"/>
        <v>food</v>
      </c>
      <c r="R2323" s="6" t="str">
        <f>RIGHT(N2323,11)</f>
        <v>small batch</v>
      </c>
      <c r="S2323" s="13">
        <f t="shared" si="248"/>
        <v>42799.260428240741</v>
      </c>
      <c r="T2323" s="13">
        <f t="shared" si="2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7">
        <f t="shared" si="245"/>
        <v>3.1481481481481478E-2</v>
      </c>
      <c r="P2324" s="5">
        <f t="shared" si="246"/>
        <v>21.25</v>
      </c>
      <c r="Q2324" t="str">
        <f t="shared" si="247"/>
        <v>food</v>
      </c>
      <c r="R2324" s="6" t="str">
        <f t="shared" ref="R2324:R2342" si="250">RIGHT(N2324,11)</f>
        <v>small batch</v>
      </c>
      <c r="S2324" s="13">
        <f t="shared" si="248"/>
        <v>42804.895474537043</v>
      </c>
      <c r="T2324" s="13">
        <f t="shared" si="2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7">
        <f t="shared" si="245"/>
        <v>0.48</v>
      </c>
      <c r="P2325" s="5">
        <f t="shared" si="246"/>
        <v>30</v>
      </c>
      <c r="Q2325" t="str">
        <f t="shared" si="247"/>
        <v>food</v>
      </c>
      <c r="R2325" s="6" t="str">
        <f t="shared" si="250"/>
        <v>small batch</v>
      </c>
      <c r="S2325" s="13">
        <f t="shared" si="248"/>
        <v>42807.755173611105</v>
      </c>
      <c r="T2325" s="13">
        <f t="shared" si="24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7">
        <f t="shared" si="245"/>
        <v>0.20733333333333334</v>
      </c>
      <c r="P2326" s="5">
        <f t="shared" si="246"/>
        <v>25.491803278688526</v>
      </c>
      <c r="Q2326" t="str">
        <f t="shared" si="247"/>
        <v>food</v>
      </c>
      <c r="R2326" s="6" t="str">
        <f t="shared" si="250"/>
        <v>small batch</v>
      </c>
      <c r="S2326" s="13">
        <f t="shared" si="248"/>
        <v>42790.885243055556</v>
      </c>
      <c r="T2326" s="13">
        <f t="shared" si="2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7">
        <f t="shared" si="245"/>
        <v>0.08</v>
      </c>
      <c r="P2327" s="5">
        <f t="shared" si="246"/>
        <v>11.428571428571429</v>
      </c>
      <c r="Q2327" t="str">
        <f t="shared" si="247"/>
        <v>food</v>
      </c>
      <c r="R2327" s="6" t="str">
        <f t="shared" si="250"/>
        <v>small batch</v>
      </c>
      <c r="S2327" s="13">
        <f t="shared" si="248"/>
        <v>42794.022349537037</v>
      </c>
      <c r="T2327" s="13">
        <f t="shared" si="2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7">
        <f t="shared" si="245"/>
        <v>7.1999999999999998E-3</v>
      </c>
      <c r="P2328" s="5">
        <f t="shared" si="246"/>
        <v>108</v>
      </c>
      <c r="Q2328" t="str">
        <f t="shared" si="247"/>
        <v>food</v>
      </c>
      <c r="R2328" s="6" t="str">
        <f t="shared" si="250"/>
        <v>small batch</v>
      </c>
      <c r="S2328" s="13">
        <f t="shared" si="248"/>
        <v>42804.034120370372</v>
      </c>
      <c r="T2328" s="13">
        <f t="shared" si="24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7">
        <f t="shared" si="245"/>
        <v>5.2609431428571432</v>
      </c>
      <c r="P2329" s="5">
        <f t="shared" si="246"/>
        <v>54.883162444113267</v>
      </c>
      <c r="Q2329" t="str">
        <f t="shared" si="247"/>
        <v>food</v>
      </c>
      <c r="R2329" s="6" t="str">
        <f t="shared" si="250"/>
        <v>small batch</v>
      </c>
      <c r="S2329" s="13">
        <f t="shared" si="248"/>
        <v>41842.917129629634</v>
      </c>
      <c r="T2329" s="13">
        <f t="shared" si="2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7">
        <f t="shared" si="245"/>
        <v>2.5445000000000002</v>
      </c>
      <c r="P2330" s="5">
        <f t="shared" si="246"/>
        <v>47.383612662942269</v>
      </c>
      <c r="Q2330" t="str">
        <f t="shared" si="247"/>
        <v>food</v>
      </c>
      <c r="R2330" s="6" t="str">
        <f t="shared" si="250"/>
        <v>small batch</v>
      </c>
      <c r="S2330" s="13">
        <f t="shared" si="248"/>
        <v>42139.781678240746</v>
      </c>
      <c r="T2330" s="13">
        <f t="shared" si="2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7">
        <f t="shared" si="245"/>
        <v>1.0591999999999999</v>
      </c>
      <c r="P2331" s="5">
        <f t="shared" si="246"/>
        <v>211.84</v>
      </c>
      <c r="Q2331" t="str">
        <f t="shared" si="247"/>
        <v>food</v>
      </c>
      <c r="R2331" s="6" t="str">
        <f t="shared" si="250"/>
        <v>small batch</v>
      </c>
      <c r="S2331" s="13">
        <f t="shared" si="248"/>
        <v>41807.624374999999</v>
      </c>
      <c r="T2331" s="13">
        <f t="shared" si="24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7">
        <f t="shared" si="245"/>
        <v>1.0242285714285715</v>
      </c>
      <c r="P2332" s="5">
        <f t="shared" si="246"/>
        <v>219.92638036809817</v>
      </c>
      <c r="Q2332" t="str">
        <f t="shared" si="247"/>
        <v>food</v>
      </c>
      <c r="R2332" s="6" t="str">
        <f t="shared" si="250"/>
        <v>small batch</v>
      </c>
      <c r="S2332" s="13">
        <f t="shared" si="248"/>
        <v>42332.89980324074</v>
      </c>
      <c r="T2332" s="13">
        <f t="shared" si="2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7">
        <f t="shared" si="245"/>
        <v>1.4431375</v>
      </c>
      <c r="P2333" s="5">
        <f t="shared" si="246"/>
        <v>40.795406360424032</v>
      </c>
      <c r="Q2333" t="str">
        <f t="shared" si="247"/>
        <v>food</v>
      </c>
      <c r="R2333" s="6" t="str">
        <f t="shared" si="250"/>
        <v>small batch</v>
      </c>
      <c r="S2333" s="13">
        <f t="shared" si="248"/>
        <v>41839.005671296298</v>
      </c>
      <c r="T2333" s="13">
        <f t="shared" si="24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7">
        <f t="shared" si="245"/>
        <v>1.06308</v>
      </c>
      <c r="P2334" s="5">
        <f t="shared" si="246"/>
        <v>75.502840909090907</v>
      </c>
      <c r="Q2334" t="str">
        <f t="shared" si="247"/>
        <v>food</v>
      </c>
      <c r="R2334" s="6" t="str">
        <f t="shared" si="250"/>
        <v>small batch</v>
      </c>
      <c r="S2334" s="13">
        <f t="shared" si="248"/>
        <v>42011.628136574072</v>
      </c>
      <c r="T2334" s="13">
        <f t="shared" si="2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7">
        <f t="shared" si="245"/>
        <v>2.1216666666666666</v>
      </c>
      <c r="P2335" s="5">
        <f t="shared" si="246"/>
        <v>13.542553191489361</v>
      </c>
      <c r="Q2335" t="str">
        <f t="shared" si="247"/>
        <v>food</v>
      </c>
      <c r="R2335" s="6" t="str">
        <f t="shared" si="250"/>
        <v>small batch</v>
      </c>
      <c r="S2335" s="13">
        <f t="shared" si="248"/>
        <v>41767.650347222225</v>
      </c>
      <c r="T2335" s="13">
        <f t="shared" si="2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7">
        <f t="shared" si="245"/>
        <v>1.0195000000000001</v>
      </c>
      <c r="P2336" s="5">
        <f t="shared" si="246"/>
        <v>60.865671641791046</v>
      </c>
      <c r="Q2336" t="str">
        <f t="shared" si="247"/>
        <v>food</v>
      </c>
      <c r="R2336" s="6" t="str">
        <f t="shared" si="250"/>
        <v>small batch</v>
      </c>
      <c r="S2336" s="13">
        <f t="shared" si="248"/>
        <v>41918.670115740737</v>
      </c>
      <c r="T2336" s="13">
        <f t="shared" si="2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7">
        <f t="shared" si="245"/>
        <v>1.0227200000000001</v>
      </c>
      <c r="P2337" s="5">
        <f t="shared" si="246"/>
        <v>115.69230769230769</v>
      </c>
      <c r="Q2337" t="str">
        <f t="shared" si="247"/>
        <v>food</v>
      </c>
      <c r="R2337" s="6" t="str">
        <f t="shared" si="250"/>
        <v>small batch</v>
      </c>
      <c r="S2337" s="13">
        <f t="shared" si="248"/>
        <v>41771.572256944448</v>
      </c>
      <c r="T2337" s="13">
        <f t="shared" si="2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7">
        <f t="shared" si="245"/>
        <v>5.2073254999999996</v>
      </c>
      <c r="P2338" s="5">
        <f t="shared" si="246"/>
        <v>48.104623556581984</v>
      </c>
      <c r="Q2338" t="str">
        <f t="shared" si="247"/>
        <v>food</v>
      </c>
      <c r="R2338" s="6" t="str">
        <f t="shared" si="250"/>
        <v>small batch</v>
      </c>
      <c r="S2338" s="13">
        <f t="shared" si="248"/>
        <v>41666.924710648149</v>
      </c>
      <c r="T2338" s="13">
        <f t="shared" si="2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7">
        <f t="shared" si="245"/>
        <v>1.1065833333333333</v>
      </c>
      <c r="P2339" s="5">
        <f t="shared" si="246"/>
        <v>74.184357541899445</v>
      </c>
      <c r="Q2339" t="str">
        <f t="shared" si="247"/>
        <v>food</v>
      </c>
      <c r="R2339" s="6" t="str">
        <f t="shared" si="250"/>
        <v>small batch</v>
      </c>
      <c r="S2339" s="13">
        <f t="shared" si="248"/>
        <v>41786.640543981484</v>
      </c>
      <c r="T2339" s="13">
        <f t="shared" si="2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7">
        <f t="shared" si="245"/>
        <v>1.0114333333333334</v>
      </c>
      <c r="P2340" s="5">
        <f t="shared" si="246"/>
        <v>123.34552845528455</v>
      </c>
      <c r="Q2340" t="str">
        <f t="shared" si="247"/>
        <v>food</v>
      </c>
      <c r="R2340" s="6" t="str">
        <f t="shared" si="250"/>
        <v>small batch</v>
      </c>
      <c r="S2340" s="13">
        <f t="shared" si="248"/>
        <v>41789.896805555552</v>
      </c>
      <c r="T2340" s="13">
        <f t="shared" si="2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7">
        <f t="shared" si="245"/>
        <v>2.9420799999999998</v>
      </c>
      <c r="P2341" s="5">
        <f t="shared" si="246"/>
        <v>66.623188405797094</v>
      </c>
      <c r="Q2341" t="str">
        <f t="shared" si="247"/>
        <v>food</v>
      </c>
      <c r="R2341" s="6" t="str">
        <f t="shared" si="250"/>
        <v>small batch</v>
      </c>
      <c r="S2341" s="13">
        <f t="shared" si="248"/>
        <v>42692.79987268518</v>
      </c>
      <c r="T2341" s="13">
        <f t="shared" si="2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7">
        <f t="shared" si="245"/>
        <v>1.0577749999999999</v>
      </c>
      <c r="P2342" s="5">
        <f t="shared" si="246"/>
        <v>104.99007444168734</v>
      </c>
      <c r="Q2342" t="str">
        <f t="shared" si="247"/>
        <v>food</v>
      </c>
      <c r="R2342" s="6" t="str">
        <f t="shared" si="250"/>
        <v>small batch</v>
      </c>
      <c r="S2342" s="13">
        <f t="shared" si="248"/>
        <v>42643.642800925925</v>
      </c>
      <c r="T2342" s="13">
        <f t="shared" si="2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7">
        <f t="shared" si="245"/>
        <v>0</v>
      </c>
      <c r="P2343" s="5" t="e">
        <f t="shared" si="246"/>
        <v>#DIV/0!</v>
      </c>
      <c r="Q2343" t="str">
        <f t="shared" si="247"/>
        <v>technology</v>
      </c>
      <c r="R2343" s="6" t="str">
        <f>RIGHT(N2343,3)</f>
        <v>web</v>
      </c>
      <c r="S2343" s="13">
        <f t="shared" si="248"/>
        <v>42167.813703703709</v>
      </c>
      <c r="T2343" s="13">
        <f t="shared" si="24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7">
        <f t="shared" si="245"/>
        <v>0</v>
      </c>
      <c r="P2344" s="5" t="e">
        <f t="shared" si="246"/>
        <v>#DIV/0!</v>
      </c>
      <c r="Q2344" t="str">
        <f t="shared" si="247"/>
        <v>technology</v>
      </c>
      <c r="R2344" s="6" t="str">
        <f>RIGHT(N2344,3)</f>
        <v>web</v>
      </c>
      <c r="S2344" s="13">
        <f t="shared" si="248"/>
        <v>41897.702199074076</v>
      </c>
      <c r="T2344" s="13">
        <f t="shared" si="24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7">
        <f t="shared" si="245"/>
        <v>0.03</v>
      </c>
      <c r="P2345" s="5">
        <f t="shared" si="246"/>
        <v>300</v>
      </c>
      <c r="Q2345" t="str">
        <f t="shared" si="247"/>
        <v>technology</v>
      </c>
      <c r="R2345" s="6" t="str">
        <f t="shared" ref="R2345:R2402" si="251">RIGHT(N2345,3)</f>
        <v>web</v>
      </c>
      <c r="S2345" s="13">
        <f t="shared" si="248"/>
        <v>42327.825289351851</v>
      </c>
      <c r="T2345" s="13">
        <f t="shared" si="24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7">
        <f t="shared" si="245"/>
        <v>1E-3</v>
      </c>
      <c r="P2346" s="5">
        <f t="shared" si="246"/>
        <v>1</v>
      </c>
      <c r="Q2346" t="str">
        <f t="shared" si="247"/>
        <v>technology</v>
      </c>
      <c r="R2346" s="6" t="str">
        <f t="shared" si="251"/>
        <v>web</v>
      </c>
      <c r="S2346" s="13">
        <f t="shared" si="248"/>
        <v>42515.727650462963</v>
      </c>
      <c r="T2346" s="13">
        <f t="shared" si="2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7">
        <f t="shared" si="245"/>
        <v>0</v>
      </c>
      <c r="P2347" s="5" t="e">
        <f t="shared" si="246"/>
        <v>#DIV/0!</v>
      </c>
      <c r="Q2347" t="str">
        <f t="shared" si="247"/>
        <v>technology</v>
      </c>
      <c r="R2347" s="6" t="str">
        <f t="shared" si="251"/>
        <v>web</v>
      </c>
      <c r="S2347" s="13">
        <f t="shared" si="248"/>
        <v>42060.001805555556</v>
      </c>
      <c r="T2347" s="13">
        <f t="shared" si="2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7">
        <f t="shared" si="245"/>
        <v>6.4999999999999997E-4</v>
      </c>
      <c r="P2348" s="5">
        <f t="shared" si="246"/>
        <v>13</v>
      </c>
      <c r="Q2348" t="str">
        <f t="shared" si="247"/>
        <v>technology</v>
      </c>
      <c r="R2348" s="6" t="str">
        <f t="shared" si="251"/>
        <v>web</v>
      </c>
      <c r="S2348" s="13">
        <f t="shared" si="248"/>
        <v>42615.79896990741</v>
      </c>
      <c r="T2348" s="13">
        <f t="shared" si="2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7">
        <f t="shared" si="245"/>
        <v>1.4999999999999999E-2</v>
      </c>
      <c r="P2349" s="5">
        <f t="shared" si="246"/>
        <v>15</v>
      </c>
      <c r="Q2349" t="str">
        <f t="shared" si="247"/>
        <v>technology</v>
      </c>
      <c r="R2349" s="6" t="str">
        <f t="shared" si="251"/>
        <v>web</v>
      </c>
      <c r="S2349" s="13">
        <f t="shared" si="248"/>
        <v>42577.607361111113</v>
      </c>
      <c r="T2349" s="13">
        <f t="shared" si="2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7">
        <f t="shared" si="245"/>
        <v>3.8571428571428572E-3</v>
      </c>
      <c r="P2350" s="5">
        <f t="shared" si="246"/>
        <v>54</v>
      </c>
      <c r="Q2350" t="str">
        <f t="shared" si="247"/>
        <v>technology</v>
      </c>
      <c r="R2350" s="6" t="str">
        <f t="shared" si="251"/>
        <v>web</v>
      </c>
      <c r="S2350" s="13">
        <f t="shared" si="248"/>
        <v>42360.932152777779</v>
      </c>
      <c r="T2350" s="13">
        <f t="shared" si="2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7">
        <f t="shared" si="245"/>
        <v>0</v>
      </c>
      <c r="P2351" s="5" t="e">
        <f t="shared" si="246"/>
        <v>#DIV/0!</v>
      </c>
      <c r="Q2351" t="str">
        <f t="shared" si="247"/>
        <v>technology</v>
      </c>
      <c r="R2351" s="6" t="str">
        <f t="shared" si="251"/>
        <v>web</v>
      </c>
      <c r="S2351" s="13">
        <f t="shared" si="248"/>
        <v>42198.775787037041</v>
      </c>
      <c r="T2351" s="13">
        <f t="shared" si="24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7">
        <f t="shared" si="245"/>
        <v>0</v>
      </c>
      <c r="P2352" s="5" t="e">
        <f t="shared" si="246"/>
        <v>#DIV/0!</v>
      </c>
      <c r="Q2352" t="str">
        <f t="shared" si="247"/>
        <v>technology</v>
      </c>
      <c r="R2352" s="6" t="str">
        <f t="shared" si="251"/>
        <v>web</v>
      </c>
      <c r="S2352" s="13">
        <f t="shared" si="248"/>
        <v>42708.842245370368</v>
      </c>
      <c r="T2352" s="13">
        <f t="shared" si="2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7">
        <f t="shared" si="245"/>
        <v>5.7142857142857143E-3</v>
      </c>
      <c r="P2353" s="5">
        <f t="shared" si="246"/>
        <v>15.428571428571429</v>
      </c>
      <c r="Q2353" t="str">
        <f t="shared" si="247"/>
        <v>technology</v>
      </c>
      <c r="R2353" s="6" t="str">
        <f t="shared" si="251"/>
        <v>web</v>
      </c>
      <c r="S2353" s="13">
        <f t="shared" si="248"/>
        <v>42094.101145833338</v>
      </c>
      <c r="T2353" s="13">
        <f t="shared" si="2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7">
        <f t="shared" si="245"/>
        <v>0</v>
      </c>
      <c r="P2354" s="5" t="e">
        <f t="shared" si="246"/>
        <v>#DIV/0!</v>
      </c>
      <c r="Q2354" t="str">
        <f t="shared" si="247"/>
        <v>technology</v>
      </c>
      <c r="R2354" s="6" t="str">
        <f t="shared" si="251"/>
        <v>web</v>
      </c>
      <c r="S2354" s="13">
        <f t="shared" si="248"/>
        <v>42101.633703703701</v>
      </c>
      <c r="T2354" s="13">
        <f t="shared" si="2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7">
        <f t="shared" si="245"/>
        <v>0</v>
      </c>
      <c r="P2355" s="5" t="e">
        <f t="shared" si="246"/>
        <v>#DIV/0!</v>
      </c>
      <c r="Q2355" t="str">
        <f t="shared" si="247"/>
        <v>technology</v>
      </c>
      <c r="R2355" s="6" t="str">
        <f t="shared" si="251"/>
        <v>web</v>
      </c>
      <c r="S2355" s="13">
        <f t="shared" si="248"/>
        <v>42103.676180555558</v>
      </c>
      <c r="T2355" s="13">
        <f t="shared" si="2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7">
        <f t="shared" si="245"/>
        <v>7.1428571428571429E-4</v>
      </c>
      <c r="P2356" s="5">
        <f t="shared" si="246"/>
        <v>25</v>
      </c>
      <c r="Q2356" t="str">
        <f t="shared" si="247"/>
        <v>technology</v>
      </c>
      <c r="R2356" s="6" t="str">
        <f t="shared" si="251"/>
        <v>web</v>
      </c>
      <c r="S2356" s="13">
        <f t="shared" si="248"/>
        <v>41954.722916666666</v>
      </c>
      <c r="T2356" s="13">
        <f t="shared" si="2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7">
        <f t="shared" si="245"/>
        <v>6.875E-3</v>
      </c>
      <c r="P2357" s="5">
        <f t="shared" si="246"/>
        <v>27.5</v>
      </c>
      <c r="Q2357" t="str">
        <f t="shared" si="247"/>
        <v>technology</v>
      </c>
      <c r="R2357" s="6" t="str">
        <f t="shared" si="251"/>
        <v>web</v>
      </c>
      <c r="S2357" s="13">
        <f t="shared" si="248"/>
        <v>42096.918240740735</v>
      </c>
      <c r="T2357" s="13">
        <f t="shared" si="2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7">
        <f t="shared" si="245"/>
        <v>0</v>
      </c>
      <c r="P2358" s="5" t="e">
        <f t="shared" si="246"/>
        <v>#DIV/0!</v>
      </c>
      <c r="Q2358" t="str">
        <f t="shared" si="247"/>
        <v>technology</v>
      </c>
      <c r="R2358" s="6" t="str">
        <f t="shared" si="251"/>
        <v>web</v>
      </c>
      <c r="S2358" s="13">
        <f t="shared" si="248"/>
        <v>42130.78361111111</v>
      </c>
      <c r="T2358" s="13">
        <f t="shared" si="24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7">
        <f t="shared" si="245"/>
        <v>0</v>
      </c>
      <c r="P2359" s="5" t="e">
        <f t="shared" si="246"/>
        <v>#DIV/0!</v>
      </c>
      <c r="Q2359" t="str">
        <f t="shared" si="247"/>
        <v>technology</v>
      </c>
      <c r="R2359" s="6" t="str">
        <f t="shared" si="251"/>
        <v>web</v>
      </c>
      <c r="S2359" s="13">
        <f t="shared" si="248"/>
        <v>42264.620115740734</v>
      </c>
      <c r="T2359" s="13">
        <f t="shared" si="2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7">
        <f t="shared" si="245"/>
        <v>0</v>
      </c>
      <c r="P2360" s="5" t="e">
        <f t="shared" si="246"/>
        <v>#DIV/0!</v>
      </c>
      <c r="Q2360" t="str">
        <f t="shared" si="247"/>
        <v>technology</v>
      </c>
      <c r="R2360" s="6" t="str">
        <f t="shared" si="251"/>
        <v>web</v>
      </c>
      <c r="S2360" s="13">
        <f t="shared" si="248"/>
        <v>41978.930972222224</v>
      </c>
      <c r="T2360" s="13">
        <f t="shared" si="2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7">
        <f t="shared" si="245"/>
        <v>0.14680000000000001</v>
      </c>
      <c r="P2361" s="5">
        <f t="shared" si="246"/>
        <v>367</v>
      </c>
      <c r="Q2361" t="str">
        <f t="shared" si="247"/>
        <v>technology</v>
      </c>
      <c r="R2361" s="6" t="str">
        <f t="shared" si="251"/>
        <v>web</v>
      </c>
      <c r="S2361" s="13">
        <f t="shared" si="248"/>
        <v>42159.649583333332</v>
      </c>
      <c r="T2361" s="13">
        <f t="shared" si="2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7">
        <f t="shared" si="245"/>
        <v>4.0000000000000002E-4</v>
      </c>
      <c r="P2362" s="5">
        <f t="shared" si="246"/>
        <v>2</v>
      </c>
      <c r="Q2362" t="str">
        <f t="shared" si="247"/>
        <v>technology</v>
      </c>
      <c r="R2362" s="6" t="str">
        <f t="shared" si="251"/>
        <v>web</v>
      </c>
      <c r="S2362" s="13">
        <f t="shared" si="248"/>
        <v>42377.70694444445</v>
      </c>
      <c r="T2362" s="13">
        <f t="shared" si="2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7">
        <f t="shared" si="245"/>
        <v>0</v>
      </c>
      <c r="P2363" s="5" t="e">
        <f t="shared" si="246"/>
        <v>#DIV/0!</v>
      </c>
      <c r="Q2363" t="str">
        <f t="shared" si="247"/>
        <v>technology</v>
      </c>
      <c r="R2363" s="6" t="str">
        <f t="shared" si="251"/>
        <v>web</v>
      </c>
      <c r="S2363" s="13">
        <f t="shared" si="248"/>
        <v>42466.858888888892</v>
      </c>
      <c r="T2363" s="13">
        <f t="shared" si="24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7">
        <f t="shared" si="245"/>
        <v>0.2857142857142857</v>
      </c>
      <c r="P2364" s="5">
        <f t="shared" si="246"/>
        <v>60</v>
      </c>
      <c r="Q2364" t="str">
        <f t="shared" si="247"/>
        <v>technology</v>
      </c>
      <c r="R2364" s="6" t="str">
        <f t="shared" si="251"/>
        <v>web</v>
      </c>
      <c r="S2364" s="13">
        <f t="shared" si="248"/>
        <v>41954.688310185185</v>
      </c>
      <c r="T2364" s="13">
        <f t="shared" si="2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7">
        <f t="shared" si="245"/>
        <v>0</v>
      </c>
      <c r="P2365" s="5" t="e">
        <f t="shared" si="246"/>
        <v>#DIV/0!</v>
      </c>
      <c r="Q2365" t="str">
        <f t="shared" si="247"/>
        <v>technology</v>
      </c>
      <c r="R2365" s="6" t="str">
        <f t="shared" si="251"/>
        <v>web</v>
      </c>
      <c r="S2365" s="13">
        <f t="shared" si="248"/>
        <v>42322.011574074073</v>
      </c>
      <c r="T2365" s="13">
        <f t="shared" si="2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7">
        <f t="shared" si="245"/>
        <v>0</v>
      </c>
      <c r="P2366" s="5" t="e">
        <f t="shared" si="246"/>
        <v>#DIV/0!</v>
      </c>
      <c r="Q2366" t="str">
        <f t="shared" si="247"/>
        <v>technology</v>
      </c>
      <c r="R2366" s="6" t="str">
        <f t="shared" si="251"/>
        <v>web</v>
      </c>
      <c r="S2366" s="13">
        <f t="shared" si="248"/>
        <v>42248.934675925921</v>
      </c>
      <c r="T2366" s="13">
        <f t="shared" si="2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7">
        <f t="shared" si="245"/>
        <v>0</v>
      </c>
      <c r="P2367" s="5" t="e">
        <f t="shared" si="246"/>
        <v>#DIV/0!</v>
      </c>
      <c r="Q2367" t="str">
        <f t="shared" si="247"/>
        <v>technology</v>
      </c>
      <c r="R2367" s="6" t="str">
        <f t="shared" si="251"/>
        <v>web</v>
      </c>
      <c r="S2367" s="13">
        <f t="shared" si="248"/>
        <v>42346.736400462964</v>
      </c>
      <c r="T2367" s="13">
        <f t="shared" si="2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7">
        <f t="shared" si="245"/>
        <v>0.1052</v>
      </c>
      <c r="P2368" s="5">
        <f t="shared" si="246"/>
        <v>97.407407407407405</v>
      </c>
      <c r="Q2368" t="str">
        <f t="shared" si="247"/>
        <v>technology</v>
      </c>
      <c r="R2368" s="6" t="str">
        <f t="shared" si="251"/>
        <v>web</v>
      </c>
      <c r="S2368" s="13">
        <f t="shared" si="248"/>
        <v>42268.531631944439</v>
      </c>
      <c r="T2368" s="13">
        <f t="shared" si="2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7">
        <f t="shared" si="245"/>
        <v>1.34E-2</v>
      </c>
      <c r="P2369" s="5">
        <f t="shared" si="246"/>
        <v>47.857142857142854</v>
      </c>
      <c r="Q2369" t="str">
        <f t="shared" si="247"/>
        <v>technology</v>
      </c>
      <c r="R2369" s="6" t="str">
        <f t="shared" si="251"/>
        <v>web</v>
      </c>
      <c r="S2369" s="13">
        <f t="shared" si="248"/>
        <v>42425.970092592594</v>
      </c>
      <c r="T2369" s="13">
        <f t="shared" si="2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7">
        <f t="shared" si="245"/>
        <v>2.5000000000000001E-3</v>
      </c>
      <c r="P2370" s="5">
        <f t="shared" si="246"/>
        <v>50</v>
      </c>
      <c r="Q2370" t="str">
        <f t="shared" si="247"/>
        <v>technology</v>
      </c>
      <c r="R2370" s="6" t="str">
        <f t="shared" si="251"/>
        <v>web</v>
      </c>
      <c r="S2370" s="13">
        <f t="shared" si="248"/>
        <v>42063.721817129626</v>
      </c>
      <c r="T2370" s="13">
        <f t="shared" si="2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7">
        <f t="shared" ref="O2371:O2434" si="252">E2371/D2371</f>
        <v>0</v>
      </c>
      <c r="P2371" s="5" t="e">
        <f t="shared" ref="P2371:P2434" si="253">AVERAGE(E2371/L2371)</f>
        <v>#DIV/0!</v>
      </c>
      <c r="Q2371" t="str">
        <f t="shared" ref="Q2371:Q2434" si="254">LEFT(N2371, SEARCH("/",N2371,1)-1)</f>
        <v>technology</v>
      </c>
      <c r="R2371" s="6" t="str">
        <f t="shared" si="251"/>
        <v>web</v>
      </c>
      <c r="S2371" s="13">
        <f t="shared" ref="S2371:S2434" si="255">(((J2371/60)/60)/24)+DATE(1970,1,1)</f>
        <v>42380.812627314815</v>
      </c>
      <c r="T2371" s="13">
        <f t="shared" ref="T2371:T2434" si="25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7">
        <f t="shared" si="252"/>
        <v>3.2799999999999999E-3</v>
      </c>
      <c r="P2372" s="5">
        <f t="shared" si="253"/>
        <v>20.5</v>
      </c>
      <c r="Q2372" t="str">
        <f t="shared" si="254"/>
        <v>technology</v>
      </c>
      <c r="R2372" s="6" t="str">
        <f t="shared" si="251"/>
        <v>web</v>
      </c>
      <c r="S2372" s="13">
        <f t="shared" si="255"/>
        <v>41961.18913194444</v>
      </c>
      <c r="T2372" s="13">
        <f t="shared" si="25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7">
        <f t="shared" si="252"/>
        <v>0</v>
      </c>
      <c r="P2373" s="5" t="e">
        <f t="shared" si="253"/>
        <v>#DIV/0!</v>
      </c>
      <c r="Q2373" t="str">
        <f t="shared" si="254"/>
        <v>technology</v>
      </c>
      <c r="R2373" s="6" t="str">
        <f t="shared" si="251"/>
        <v>web</v>
      </c>
      <c r="S2373" s="13">
        <f t="shared" si="255"/>
        <v>42150.777731481481</v>
      </c>
      <c r="T2373" s="13">
        <f t="shared" si="25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7">
        <f t="shared" si="252"/>
        <v>3.272727272727273E-2</v>
      </c>
      <c r="P2374" s="5">
        <f t="shared" si="253"/>
        <v>30</v>
      </c>
      <c r="Q2374" t="str">
        <f t="shared" si="254"/>
        <v>technology</v>
      </c>
      <c r="R2374" s="6" t="str">
        <f t="shared" si="251"/>
        <v>web</v>
      </c>
      <c r="S2374" s="13">
        <f t="shared" si="255"/>
        <v>42088.069108796291</v>
      </c>
      <c r="T2374" s="13">
        <f t="shared" si="25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7">
        <f t="shared" si="252"/>
        <v>5.8823529411764708E-5</v>
      </c>
      <c r="P2375" s="5">
        <f t="shared" si="253"/>
        <v>50</v>
      </c>
      <c r="Q2375" t="str">
        <f t="shared" si="254"/>
        <v>technology</v>
      </c>
      <c r="R2375" s="6" t="str">
        <f t="shared" si="251"/>
        <v>web</v>
      </c>
      <c r="S2375" s="13">
        <f t="shared" si="255"/>
        <v>42215.662314814821</v>
      </c>
      <c r="T2375" s="13">
        <f t="shared" si="25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7">
        <f t="shared" si="252"/>
        <v>4.5454545454545455E-4</v>
      </c>
      <c r="P2376" s="5">
        <f t="shared" si="253"/>
        <v>10</v>
      </c>
      <c r="Q2376" t="str">
        <f t="shared" si="254"/>
        <v>technology</v>
      </c>
      <c r="R2376" s="6" t="str">
        <f t="shared" si="251"/>
        <v>web</v>
      </c>
      <c r="S2376" s="13">
        <f t="shared" si="255"/>
        <v>42017.843287037031</v>
      </c>
      <c r="T2376" s="13">
        <f t="shared" si="25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7">
        <f t="shared" si="252"/>
        <v>0</v>
      </c>
      <c r="P2377" s="5" t="e">
        <f t="shared" si="253"/>
        <v>#DIV/0!</v>
      </c>
      <c r="Q2377" t="str">
        <f t="shared" si="254"/>
        <v>technology</v>
      </c>
      <c r="R2377" s="6" t="str">
        <f t="shared" si="251"/>
        <v>web</v>
      </c>
      <c r="S2377" s="13">
        <f t="shared" si="255"/>
        <v>42592.836076388892</v>
      </c>
      <c r="T2377" s="13">
        <f t="shared" si="25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7">
        <f t="shared" si="252"/>
        <v>0.10877666666666666</v>
      </c>
      <c r="P2378" s="5">
        <f t="shared" si="253"/>
        <v>81.582499999999996</v>
      </c>
      <c r="Q2378" t="str">
        <f t="shared" si="254"/>
        <v>technology</v>
      </c>
      <c r="R2378" s="6" t="str">
        <f t="shared" si="251"/>
        <v>web</v>
      </c>
      <c r="S2378" s="13">
        <f t="shared" si="255"/>
        <v>42318.925532407404</v>
      </c>
      <c r="T2378" s="13">
        <f t="shared" si="25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7">
        <f t="shared" si="252"/>
        <v>0</v>
      </c>
      <c r="P2379" s="5" t="e">
        <f t="shared" si="253"/>
        <v>#DIV/0!</v>
      </c>
      <c r="Q2379" t="str">
        <f t="shared" si="254"/>
        <v>technology</v>
      </c>
      <c r="R2379" s="6" t="str">
        <f t="shared" si="251"/>
        <v>web</v>
      </c>
      <c r="S2379" s="13">
        <f t="shared" si="255"/>
        <v>42669.870173611111</v>
      </c>
      <c r="T2379" s="13">
        <f t="shared" si="25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7">
        <f t="shared" si="252"/>
        <v>0</v>
      </c>
      <c r="P2380" s="5" t="e">
        <f t="shared" si="253"/>
        <v>#DIV/0!</v>
      </c>
      <c r="Q2380" t="str">
        <f t="shared" si="254"/>
        <v>technology</v>
      </c>
      <c r="R2380" s="6" t="str">
        <f t="shared" si="251"/>
        <v>web</v>
      </c>
      <c r="S2380" s="13">
        <f t="shared" si="255"/>
        <v>42213.013078703705</v>
      </c>
      <c r="T2380" s="13">
        <f t="shared" si="25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7">
        <f t="shared" si="252"/>
        <v>0</v>
      </c>
      <c r="P2381" s="5" t="e">
        <f t="shared" si="253"/>
        <v>#DIV/0!</v>
      </c>
      <c r="Q2381" t="str">
        <f t="shared" si="254"/>
        <v>technology</v>
      </c>
      <c r="R2381" s="6" t="str">
        <f t="shared" si="251"/>
        <v>web</v>
      </c>
      <c r="S2381" s="13">
        <f t="shared" si="255"/>
        <v>42237.016388888893</v>
      </c>
      <c r="T2381" s="13">
        <f t="shared" si="25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7">
        <f t="shared" si="252"/>
        <v>3.6666666666666666E-3</v>
      </c>
      <c r="P2382" s="5">
        <f t="shared" si="253"/>
        <v>18.333333333333332</v>
      </c>
      <c r="Q2382" t="str">
        <f t="shared" si="254"/>
        <v>technology</v>
      </c>
      <c r="R2382" s="6" t="str">
        <f t="shared" si="251"/>
        <v>web</v>
      </c>
      <c r="S2382" s="13">
        <f t="shared" si="255"/>
        <v>42248.793310185181</v>
      </c>
      <c r="T2382" s="13">
        <f t="shared" si="25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7">
        <f t="shared" si="252"/>
        <v>1.8193398957730169E-2</v>
      </c>
      <c r="P2383" s="5">
        <f t="shared" si="253"/>
        <v>224.42857142857142</v>
      </c>
      <c r="Q2383" t="str">
        <f t="shared" si="254"/>
        <v>technology</v>
      </c>
      <c r="R2383" s="6" t="str">
        <f t="shared" si="251"/>
        <v>web</v>
      </c>
      <c r="S2383" s="13">
        <f t="shared" si="255"/>
        <v>42074.935740740737</v>
      </c>
      <c r="T2383" s="13">
        <f t="shared" si="25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7">
        <f t="shared" si="252"/>
        <v>2.5000000000000001E-2</v>
      </c>
      <c r="P2384" s="5">
        <f t="shared" si="253"/>
        <v>37.5</v>
      </c>
      <c r="Q2384" t="str">
        <f t="shared" si="254"/>
        <v>technology</v>
      </c>
      <c r="R2384" s="6" t="str">
        <f t="shared" si="251"/>
        <v>web</v>
      </c>
      <c r="S2384" s="13">
        <f t="shared" si="255"/>
        <v>42195.187534722223</v>
      </c>
      <c r="T2384" s="13">
        <f t="shared" si="25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7">
        <f t="shared" si="252"/>
        <v>4.3499999999999997E-2</v>
      </c>
      <c r="P2385" s="5">
        <f t="shared" si="253"/>
        <v>145</v>
      </c>
      <c r="Q2385" t="str">
        <f t="shared" si="254"/>
        <v>technology</v>
      </c>
      <c r="R2385" s="6" t="str">
        <f t="shared" si="251"/>
        <v>web</v>
      </c>
      <c r="S2385" s="13">
        <f t="shared" si="255"/>
        <v>42027.056793981479</v>
      </c>
      <c r="T2385" s="13">
        <f t="shared" si="25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7">
        <f t="shared" si="252"/>
        <v>8.0000000000000002E-3</v>
      </c>
      <c r="P2386" s="5">
        <f t="shared" si="253"/>
        <v>1</v>
      </c>
      <c r="Q2386" t="str">
        <f t="shared" si="254"/>
        <v>technology</v>
      </c>
      <c r="R2386" s="6" t="str">
        <f t="shared" si="251"/>
        <v>web</v>
      </c>
      <c r="S2386" s="13">
        <f t="shared" si="255"/>
        <v>41927.067627314813</v>
      </c>
      <c r="T2386" s="13">
        <f t="shared" si="25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7">
        <f t="shared" si="252"/>
        <v>1.2123076923076924E-2</v>
      </c>
      <c r="P2387" s="5">
        <f t="shared" si="253"/>
        <v>112.57142857142857</v>
      </c>
      <c r="Q2387" t="str">
        <f t="shared" si="254"/>
        <v>technology</v>
      </c>
      <c r="R2387" s="6" t="str">
        <f t="shared" si="251"/>
        <v>web</v>
      </c>
      <c r="S2387" s="13">
        <f t="shared" si="255"/>
        <v>42191.70175925926</v>
      </c>
      <c r="T2387" s="13">
        <f t="shared" si="25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7">
        <f t="shared" si="252"/>
        <v>0</v>
      </c>
      <c r="P2388" s="5" t="e">
        <f t="shared" si="253"/>
        <v>#DIV/0!</v>
      </c>
      <c r="Q2388" t="str">
        <f t="shared" si="254"/>
        <v>technology</v>
      </c>
      <c r="R2388" s="6" t="str">
        <f t="shared" si="251"/>
        <v>web</v>
      </c>
      <c r="S2388" s="13">
        <f t="shared" si="255"/>
        <v>41954.838240740741</v>
      </c>
      <c r="T2388" s="13">
        <f t="shared" si="25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7">
        <f t="shared" si="252"/>
        <v>6.8399999999999997E-3</v>
      </c>
      <c r="P2389" s="5">
        <f t="shared" si="253"/>
        <v>342</v>
      </c>
      <c r="Q2389" t="str">
        <f t="shared" si="254"/>
        <v>technology</v>
      </c>
      <c r="R2389" s="6" t="str">
        <f t="shared" si="251"/>
        <v>web</v>
      </c>
      <c r="S2389" s="13">
        <f t="shared" si="255"/>
        <v>42528.626620370371</v>
      </c>
      <c r="T2389" s="13">
        <f t="shared" si="25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7">
        <f t="shared" si="252"/>
        <v>1.2513513513513513E-2</v>
      </c>
      <c r="P2390" s="5">
        <f t="shared" si="253"/>
        <v>57.875</v>
      </c>
      <c r="Q2390" t="str">
        <f t="shared" si="254"/>
        <v>technology</v>
      </c>
      <c r="R2390" s="6" t="str">
        <f t="shared" si="251"/>
        <v>web</v>
      </c>
      <c r="S2390" s="13">
        <f t="shared" si="255"/>
        <v>41989.853692129633</v>
      </c>
      <c r="T2390" s="13">
        <f t="shared" si="25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7">
        <f t="shared" si="252"/>
        <v>1.8749999999999999E-3</v>
      </c>
      <c r="P2391" s="5">
        <f t="shared" si="253"/>
        <v>30</v>
      </c>
      <c r="Q2391" t="str">
        <f t="shared" si="254"/>
        <v>technology</v>
      </c>
      <c r="R2391" s="6" t="str">
        <f t="shared" si="251"/>
        <v>web</v>
      </c>
      <c r="S2391" s="13">
        <f t="shared" si="255"/>
        <v>42179.653379629628</v>
      </c>
      <c r="T2391" s="13">
        <f t="shared" si="25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7">
        <f t="shared" si="252"/>
        <v>0</v>
      </c>
      <c r="P2392" s="5" t="e">
        <f t="shared" si="253"/>
        <v>#DIV/0!</v>
      </c>
      <c r="Q2392" t="str">
        <f t="shared" si="254"/>
        <v>technology</v>
      </c>
      <c r="R2392" s="6" t="str">
        <f t="shared" si="251"/>
        <v>web</v>
      </c>
      <c r="S2392" s="13">
        <f t="shared" si="255"/>
        <v>41968.262314814812</v>
      </c>
      <c r="T2392" s="13">
        <f t="shared" si="25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7">
        <f t="shared" si="252"/>
        <v>1.25E-3</v>
      </c>
      <c r="P2393" s="5">
        <f t="shared" si="253"/>
        <v>25</v>
      </c>
      <c r="Q2393" t="str">
        <f t="shared" si="254"/>
        <v>technology</v>
      </c>
      <c r="R2393" s="6" t="str">
        <f t="shared" si="251"/>
        <v>web</v>
      </c>
      <c r="S2393" s="13">
        <f t="shared" si="255"/>
        <v>42064.794490740736</v>
      </c>
      <c r="T2393" s="13">
        <f t="shared" si="25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7">
        <f t="shared" si="252"/>
        <v>0</v>
      </c>
      <c r="P2394" s="5" t="e">
        <f t="shared" si="253"/>
        <v>#DIV/0!</v>
      </c>
      <c r="Q2394" t="str">
        <f t="shared" si="254"/>
        <v>technology</v>
      </c>
      <c r="R2394" s="6" t="str">
        <f t="shared" si="251"/>
        <v>web</v>
      </c>
      <c r="S2394" s="13">
        <f t="shared" si="255"/>
        <v>42276.120636574073</v>
      </c>
      <c r="T2394" s="13">
        <f t="shared" si="25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7">
        <f t="shared" si="252"/>
        <v>5.0000000000000001E-4</v>
      </c>
      <c r="P2395" s="5">
        <f t="shared" si="253"/>
        <v>50</v>
      </c>
      <c r="Q2395" t="str">
        <f t="shared" si="254"/>
        <v>technology</v>
      </c>
      <c r="R2395" s="6" t="str">
        <f t="shared" si="251"/>
        <v>web</v>
      </c>
      <c r="S2395" s="13">
        <f t="shared" si="255"/>
        <v>42194.648344907408</v>
      </c>
      <c r="T2395" s="13">
        <f t="shared" si="25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7">
        <f t="shared" si="252"/>
        <v>5.9999999999999995E-4</v>
      </c>
      <c r="P2396" s="5">
        <f t="shared" si="253"/>
        <v>1.5</v>
      </c>
      <c r="Q2396" t="str">
        <f t="shared" si="254"/>
        <v>technology</v>
      </c>
      <c r="R2396" s="6" t="str">
        <f t="shared" si="251"/>
        <v>web</v>
      </c>
      <c r="S2396" s="13">
        <f t="shared" si="255"/>
        <v>42031.362187499995</v>
      </c>
      <c r="T2396" s="13">
        <f t="shared" si="25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7">
        <f t="shared" si="252"/>
        <v>0</v>
      </c>
      <c r="P2397" s="5" t="e">
        <f t="shared" si="253"/>
        <v>#DIV/0!</v>
      </c>
      <c r="Q2397" t="str">
        <f t="shared" si="254"/>
        <v>technology</v>
      </c>
      <c r="R2397" s="6" t="str">
        <f t="shared" si="251"/>
        <v>web</v>
      </c>
      <c r="S2397" s="13">
        <f t="shared" si="255"/>
        <v>42717.121377314819</v>
      </c>
      <c r="T2397" s="13">
        <f t="shared" si="25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7">
        <f t="shared" si="252"/>
        <v>2E-3</v>
      </c>
      <c r="P2398" s="5">
        <f t="shared" si="253"/>
        <v>10</v>
      </c>
      <c r="Q2398" t="str">
        <f t="shared" si="254"/>
        <v>technology</v>
      </c>
      <c r="R2398" s="6" t="str">
        <f t="shared" si="251"/>
        <v>web</v>
      </c>
      <c r="S2398" s="13">
        <f t="shared" si="255"/>
        <v>42262.849050925928</v>
      </c>
      <c r="T2398" s="13">
        <f t="shared" si="25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7">
        <f t="shared" si="252"/>
        <v>0</v>
      </c>
      <c r="P2399" s="5" t="e">
        <f t="shared" si="253"/>
        <v>#DIV/0!</v>
      </c>
      <c r="Q2399" t="str">
        <f t="shared" si="254"/>
        <v>technology</v>
      </c>
      <c r="R2399" s="6" t="str">
        <f t="shared" si="251"/>
        <v>web</v>
      </c>
      <c r="S2399" s="13">
        <f t="shared" si="255"/>
        <v>41976.88490740741</v>
      </c>
      <c r="T2399" s="13">
        <f t="shared" si="25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7">
        <f t="shared" si="252"/>
        <v>0</v>
      </c>
      <c r="P2400" s="5" t="e">
        <f t="shared" si="253"/>
        <v>#DIV/0!</v>
      </c>
      <c r="Q2400" t="str">
        <f t="shared" si="254"/>
        <v>technology</v>
      </c>
      <c r="R2400" s="6" t="str">
        <f t="shared" si="251"/>
        <v>web</v>
      </c>
      <c r="S2400" s="13">
        <f t="shared" si="255"/>
        <v>42157.916481481487</v>
      </c>
      <c r="T2400" s="13">
        <f t="shared" si="25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7">
        <f t="shared" si="252"/>
        <v>0</v>
      </c>
      <c r="P2401" s="5" t="e">
        <f t="shared" si="253"/>
        <v>#DIV/0!</v>
      </c>
      <c r="Q2401" t="str">
        <f t="shared" si="254"/>
        <v>technology</v>
      </c>
      <c r="R2401" s="6" t="str">
        <f t="shared" si="251"/>
        <v>web</v>
      </c>
      <c r="S2401" s="13">
        <f t="shared" si="255"/>
        <v>41956.853078703702</v>
      </c>
      <c r="T2401" s="13">
        <f t="shared" si="25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7">
        <f t="shared" si="252"/>
        <v>0</v>
      </c>
      <c r="P2402" s="5" t="e">
        <f t="shared" si="253"/>
        <v>#DIV/0!</v>
      </c>
      <c r="Q2402" t="str">
        <f t="shared" si="254"/>
        <v>technology</v>
      </c>
      <c r="R2402" s="6" t="str">
        <f t="shared" si="251"/>
        <v>web</v>
      </c>
      <c r="S2402" s="13">
        <f t="shared" si="255"/>
        <v>42444.268101851849</v>
      </c>
      <c r="T2402" s="13">
        <f t="shared" si="25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7">
        <f t="shared" si="252"/>
        <v>7.1785714285714283E-3</v>
      </c>
      <c r="P2403" s="5">
        <f t="shared" si="253"/>
        <v>22.333333333333332</v>
      </c>
      <c r="Q2403" t="str">
        <f t="shared" si="254"/>
        <v>food</v>
      </c>
      <c r="R2403" s="6" t="str">
        <f t="shared" ref="R2403:R2442" si="257">RIGHT(N2403,11)</f>
        <v>food trucks</v>
      </c>
      <c r="S2403" s="13">
        <f t="shared" si="255"/>
        <v>42374.822870370372</v>
      </c>
      <c r="T2403" s="13">
        <f t="shared" si="25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7">
        <f t="shared" si="252"/>
        <v>4.3333333333333331E-3</v>
      </c>
      <c r="P2404" s="5">
        <f t="shared" si="253"/>
        <v>52</v>
      </c>
      <c r="Q2404" t="str">
        <f t="shared" si="254"/>
        <v>food</v>
      </c>
      <c r="R2404" s="6" t="str">
        <f t="shared" si="257"/>
        <v>food trucks</v>
      </c>
      <c r="S2404" s="13">
        <f t="shared" si="255"/>
        <v>42107.679756944446</v>
      </c>
      <c r="T2404" s="13">
        <f t="shared" si="25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7">
        <f t="shared" si="252"/>
        <v>0.16833333333333333</v>
      </c>
      <c r="P2405" s="5">
        <f t="shared" si="253"/>
        <v>16.833333333333332</v>
      </c>
      <c r="Q2405" t="str">
        <f t="shared" si="254"/>
        <v>food</v>
      </c>
      <c r="R2405" s="6" t="str">
        <f t="shared" si="257"/>
        <v>food trucks</v>
      </c>
      <c r="S2405" s="13">
        <f t="shared" si="255"/>
        <v>42399.882615740738</v>
      </c>
      <c r="T2405" s="13">
        <f t="shared" si="25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7">
        <f t="shared" si="252"/>
        <v>0</v>
      </c>
      <c r="P2406" s="5" t="e">
        <f t="shared" si="253"/>
        <v>#DIV/0!</v>
      </c>
      <c r="Q2406" t="str">
        <f t="shared" si="254"/>
        <v>food</v>
      </c>
      <c r="R2406" s="6" t="str">
        <f t="shared" si="257"/>
        <v>food trucks</v>
      </c>
      <c r="S2406" s="13">
        <f t="shared" si="255"/>
        <v>42342.03943287037</v>
      </c>
      <c r="T2406" s="13">
        <f t="shared" si="25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7">
        <f t="shared" si="252"/>
        <v>0.22520000000000001</v>
      </c>
      <c r="P2407" s="5">
        <f t="shared" si="253"/>
        <v>56.3</v>
      </c>
      <c r="Q2407" t="str">
        <f t="shared" si="254"/>
        <v>food</v>
      </c>
      <c r="R2407" s="6" t="str">
        <f t="shared" si="257"/>
        <v>food trucks</v>
      </c>
      <c r="S2407" s="13">
        <f t="shared" si="255"/>
        <v>42595.585358796292</v>
      </c>
      <c r="T2407" s="13">
        <f t="shared" si="25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7">
        <f t="shared" si="252"/>
        <v>0.41384615384615386</v>
      </c>
      <c r="P2408" s="5">
        <f t="shared" si="253"/>
        <v>84.0625</v>
      </c>
      <c r="Q2408" t="str">
        <f t="shared" si="254"/>
        <v>food</v>
      </c>
      <c r="R2408" s="6" t="str">
        <f t="shared" si="257"/>
        <v>food trucks</v>
      </c>
      <c r="S2408" s="13">
        <f t="shared" si="255"/>
        <v>41983.110995370371</v>
      </c>
      <c r="T2408" s="13">
        <f t="shared" si="25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7">
        <f t="shared" si="252"/>
        <v>0.25259090909090909</v>
      </c>
      <c r="P2409" s="5">
        <f t="shared" si="253"/>
        <v>168.39393939393941</v>
      </c>
      <c r="Q2409" t="str">
        <f t="shared" si="254"/>
        <v>food</v>
      </c>
      <c r="R2409" s="6" t="str">
        <f t="shared" si="257"/>
        <v>food trucks</v>
      </c>
      <c r="S2409" s="13">
        <f t="shared" si="255"/>
        <v>42082.575555555552</v>
      </c>
      <c r="T2409" s="13">
        <f t="shared" si="25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7">
        <f t="shared" si="252"/>
        <v>2E-3</v>
      </c>
      <c r="P2410" s="5">
        <f t="shared" si="253"/>
        <v>15</v>
      </c>
      <c r="Q2410" t="str">
        <f t="shared" si="254"/>
        <v>food</v>
      </c>
      <c r="R2410" s="6" t="str">
        <f t="shared" si="257"/>
        <v>food trucks</v>
      </c>
      <c r="S2410" s="13">
        <f t="shared" si="255"/>
        <v>41919.140706018516</v>
      </c>
      <c r="T2410" s="13">
        <f t="shared" si="25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7">
        <f t="shared" si="252"/>
        <v>1.84E-2</v>
      </c>
      <c r="P2411" s="5">
        <f t="shared" si="253"/>
        <v>76.666666666666671</v>
      </c>
      <c r="Q2411" t="str">
        <f t="shared" si="254"/>
        <v>food</v>
      </c>
      <c r="R2411" s="6" t="str">
        <f t="shared" si="257"/>
        <v>food trucks</v>
      </c>
      <c r="S2411" s="13">
        <f t="shared" si="255"/>
        <v>42204.875868055555</v>
      </c>
      <c r="T2411" s="13">
        <f t="shared" si="25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7">
        <f t="shared" si="252"/>
        <v>0</v>
      </c>
      <c r="P2412" s="5" t="e">
        <f t="shared" si="253"/>
        <v>#DIV/0!</v>
      </c>
      <c r="Q2412" t="str">
        <f t="shared" si="254"/>
        <v>food</v>
      </c>
      <c r="R2412" s="6" t="str">
        <f t="shared" si="257"/>
        <v>food trucks</v>
      </c>
      <c r="S2412" s="13">
        <f t="shared" si="255"/>
        <v>42224.408275462964</v>
      </c>
      <c r="T2412" s="13">
        <f t="shared" si="25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7">
        <f t="shared" si="252"/>
        <v>6.0400000000000002E-3</v>
      </c>
      <c r="P2413" s="5">
        <f t="shared" si="253"/>
        <v>50.333333333333336</v>
      </c>
      <c r="Q2413" t="str">
        <f t="shared" si="254"/>
        <v>food</v>
      </c>
      <c r="R2413" s="6" t="str">
        <f t="shared" si="257"/>
        <v>food trucks</v>
      </c>
      <c r="S2413" s="13">
        <f t="shared" si="255"/>
        <v>42211.732430555552</v>
      </c>
      <c r="T2413" s="13">
        <f t="shared" si="25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7">
        <f t="shared" si="252"/>
        <v>0</v>
      </c>
      <c r="P2414" s="5" t="e">
        <f t="shared" si="253"/>
        <v>#DIV/0!</v>
      </c>
      <c r="Q2414" t="str">
        <f t="shared" si="254"/>
        <v>food</v>
      </c>
      <c r="R2414" s="6" t="str">
        <f t="shared" si="257"/>
        <v>food trucks</v>
      </c>
      <c r="S2414" s="13">
        <f t="shared" si="255"/>
        <v>42655.736956018518</v>
      </c>
      <c r="T2414" s="13">
        <f t="shared" si="25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7">
        <f t="shared" si="252"/>
        <v>8.3333333333333332E-3</v>
      </c>
      <c r="P2415" s="5">
        <f t="shared" si="253"/>
        <v>8.3333333333333339</v>
      </c>
      <c r="Q2415" t="str">
        <f t="shared" si="254"/>
        <v>food</v>
      </c>
      <c r="R2415" s="6" t="str">
        <f t="shared" si="257"/>
        <v>food trucks</v>
      </c>
      <c r="S2415" s="13">
        <f t="shared" si="255"/>
        <v>41760.10974537037</v>
      </c>
      <c r="T2415" s="13">
        <f t="shared" si="25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7">
        <f t="shared" si="252"/>
        <v>3.0666666666666665E-2</v>
      </c>
      <c r="P2416" s="5">
        <f t="shared" si="253"/>
        <v>35.384615384615387</v>
      </c>
      <c r="Q2416" t="str">
        <f t="shared" si="254"/>
        <v>food</v>
      </c>
      <c r="R2416" s="6" t="str">
        <f t="shared" si="257"/>
        <v>food trucks</v>
      </c>
      <c r="S2416" s="13">
        <f t="shared" si="255"/>
        <v>42198.695138888885</v>
      </c>
      <c r="T2416" s="13">
        <f t="shared" si="25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7">
        <f t="shared" si="252"/>
        <v>5.5833333333333334E-3</v>
      </c>
      <c r="P2417" s="5">
        <f t="shared" si="253"/>
        <v>55.833333333333336</v>
      </c>
      <c r="Q2417" t="str">
        <f t="shared" si="254"/>
        <v>food</v>
      </c>
      <c r="R2417" s="6" t="str">
        <f t="shared" si="257"/>
        <v>food trucks</v>
      </c>
      <c r="S2417" s="13">
        <f t="shared" si="255"/>
        <v>42536.862800925926</v>
      </c>
      <c r="T2417" s="13">
        <f t="shared" si="25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7">
        <f t="shared" si="252"/>
        <v>2.5000000000000001E-4</v>
      </c>
      <c r="P2418" s="5">
        <f t="shared" si="253"/>
        <v>5</v>
      </c>
      <c r="Q2418" t="str">
        <f t="shared" si="254"/>
        <v>food</v>
      </c>
      <c r="R2418" s="6" t="str">
        <f t="shared" si="257"/>
        <v>food trucks</v>
      </c>
      <c r="S2418" s="13">
        <f t="shared" si="255"/>
        <v>42019.737766203703</v>
      </c>
      <c r="T2418" s="13">
        <f t="shared" si="25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7">
        <f t="shared" si="252"/>
        <v>0</v>
      </c>
      <c r="P2419" s="5" t="e">
        <f t="shared" si="253"/>
        <v>#DIV/0!</v>
      </c>
      <c r="Q2419" t="str">
        <f t="shared" si="254"/>
        <v>food</v>
      </c>
      <c r="R2419" s="6" t="str">
        <f t="shared" si="257"/>
        <v>food trucks</v>
      </c>
      <c r="S2419" s="13">
        <f t="shared" si="255"/>
        <v>41831.884108796294</v>
      </c>
      <c r="T2419" s="13">
        <f t="shared" si="25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7">
        <f t="shared" si="252"/>
        <v>2.0000000000000001E-4</v>
      </c>
      <c r="P2420" s="5">
        <f t="shared" si="253"/>
        <v>1</v>
      </c>
      <c r="Q2420" t="str">
        <f t="shared" si="254"/>
        <v>food</v>
      </c>
      <c r="R2420" s="6" t="str">
        <f t="shared" si="257"/>
        <v>food trucks</v>
      </c>
      <c r="S2420" s="13">
        <f t="shared" si="255"/>
        <v>42027.856990740736</v>
      </c>
      <c r="T2420" s="13">
        <f t="shared" si="25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7">
        <f t="shared" si="252"/>
        <v>0</v>
      </c>
      <c r="P2421" s="5" t="e">
        <f t="shared" si="253"/>
        <v>#DIV/0!</v>
      </c>
      <c r="Q2421" t="str">
        <f t="shared" si="254"/>
        <v>food</v>
      </c>
      <c r="R2421" s="6" t="str">
        <f t="shared" si="257"/>
        <v>food trucks</v>
      </c>
      <c r="S2421" s="13">
        <f t="shared" si="255"/>
        <v>41993.738298611104</v>
      </c>
      <c r="T2421" s="13">
        <f t="shared" si="25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7">
        <f t="shared" si="252"/>
        <v>0.14825133372851215</v>
      </c>
      <c r="P2422" s="5">
        <f t="shared" si="253"/>
        <v>69.472222222222229</v>
      </c>
      <c r="Q2422" t="str">
        <f t="shared" si="254"/>
        <v>food</v>
      </c>
      <c r="R2422" s="6" t="str">
        <f t="shared" si="257"/>
        <v>food trucks</v>
      </c>
      <c r="S2422" s="13">
        <f t="shared" si="255"/>
        <v>41893.028877314813</v>
      </c>
      <c r="T2422" s="13">
        <f t="shared" si="25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7">
        <f t="shared" si="252"/>
        <v>1.6666666666666666E-4</v>
      </c>
      <c r="P2423" s="5">
        <f t="shared" si="253"/>
        <v>1</v>
      </c>
      <c r="Q2423" t="str">
        <f t="shared" si="254"/>
        <v>food</v>
      </c>
      <c r="R2423" s="6" t="str">
        <f t="shared" si="257"/>
        <v>food trucks</v>
      </c>
      <c r="S2423" s="13">
        <f t="shared" si="255"/>
        <v>42026.687453703707</v>
      </c>
      <c r="T2423" s="13">
        <f t="shared" si="25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7">
        <f t="shared" si="252"/>
        <v>2E-3</v>
      </c>
      <c r="P2424" s="5">
        <f t="shared" si="253"/>
        <v>1</v>
      </c>
      <c r="Q2424" t="str">
        <f t="shared" si="254"/>
        <v>food</v>
      </c>
      <c r="R2424" s="6" t="str">
        <f t="shared" si="257"/>
        <v>food trucks</v>
      </c>
      <c r="S2424" s="13">
        <f t="shared" si="255"/>
        <v>42044.724953703699</v>
      </c>
      <c r="T2424" s="13">
        <f t="shared" si="25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7">
        <f t="shared" si="252"/>
        <v>1.3333333333333334E-4</v>
      </c>
      <c r="P2425" s="5">
        <f t="shared" si="253"/>
        <v>8</v>
      </c>
      <c r="Q2425" t="str">
        <f t="shared" si="254"/>
        <v>food</v>
      </c>
      <c r="R2425" s="6" t="str">
        <f t="shared" si="257"/>
        <v>food trucks</v>
      </c>
      <c r="S2425" s="13">
        <f t="shared" si="255"/>
        <v>41974.704745370371</v>
      </c>
      <c r="T2425" s="13">
        <f t="shared" si="25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7">
        <f t="shared" si="252"/>
        <v>1.24E-2</v>
      </c>
      <c r="P2426" s="5">
        <f t="shared" si="253"/>
        <v>34.444444444444443</v>
      </c>
      <c r="Q2426" t="str">
        <f t="shared" si="254"/>
        <v>food</v>
      </c>
      <c r="R2426" s="6" t="str">
        <f t="shared" si="257"/>
        <v>food trucks</v>
      </c>
      <c r="S2426" s="13">
        <f t="shared" si="255"/>
        <v>41909.892453703702</v>
      </c>
      <c r="T2426" s="13">
        <f t="shared" si="25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7">
        <f t="shared" si="252"/>
        <v>2.8571428571428574E-4</v>
      </c>
      <c r="P2427" s="5">
        <f t="shared" si="253"/>
        <v>1</v>
      </c>
      <c r="Q2427" t="str">
        <f t="shared" si="254"/>
        <v>food</v>
      </c>
      <c r="R2427" s="6" t="str">
        <f t="shared" si="257"/>
        <v>food trucks</v>
      </c>
      <c r="S2427" s="13">
        <f t="shared" si="255"/>
        <v>42502.913761574076</v>
      </c>
      <c r="T2427" s="13">
        <f t="shared" si="25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7">
        <f t="shared" si="252"/>
        <v>0</v>
      </c>
      <c r="P2428" s="5" t="e">
        <f t="shared" si="253"/>
        <v>#DIV/0!</v>
      </c>
      <c r="Q2428" t="str">
        <f t="shared" si="254"/>
        <v>food</v>
      </c>
      <c r="R2428" s="6" t="str">
        <f t="shared" si="257"/>
        <v>food trucks</v>
      </c>
      <c r="S2428" s="13">
        <f t="shared" si="255"/>
        <v>42164.170046296291</v>
      </c>
      <c r="T2428" s="13">
        <f t="shared" si="25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7">
        <f t="shared" si="252"/>
        <v>2.0000000000000002E-5</v>
      </c>
      <c r="P2429" s="5">
        <f t="shared" si="253"/>
        <v>1</v>
      </c>
      <c r="Q2429" t="str">
        <f t="shared" si="254"/>
        <v>food</v>
      </c>
      <c r="R2429" s="6" t="str">
        <f t="shared" si="257"/>
        <v>food trucks</v>
      </c>
      <c r="S2429" s="13">
        <f t="shared" si="255"/>
        <v>42412.318668981476</v>
      </c>
      <c r="T2429" s="13">
        <f t="shared" si="25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7">
        <f t="shared" si="252"/>
        <v>2.8571428571428571E-5</v>
      </c>
      <c r="P2430" s="5">
        <f t="shared" si="253"/>
        <v>1</v>
      </c>
      <c r="Q2430" t="str">
        <f t="shared" si="254"/>
        <v>food</v>
      </c>
      <c r="R2430" s="6" t="str">
        <f t="shared" si="257"/>
        <v>food trucks</v>
      </c>
      <c r="S2430" s="13">
        <f t="shared" si="255"/>
        <v>42045.784155092595</v>
      </c>
      <c r="T2430" s="13">
        <f t="shared" si="25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7">
        <f t="shared" si="252"/>
        <v>1.4321428571428572E-2</v>
      </c>
      <c r="P2431" s="5">
        <f t="shared" si="253"/>
        <v>501.25</v>
      </c>
      <c r="Q2431" t="str">
        <f t="shared" si="254"/>
        <v>food</v>
      </c>
      <c r="R2431" s="6" t="str">
        <f t="shared" si="257"/>
        <v>food trucks</v>
      </c>
      <c r="S2431" s="13">
        <f t="shared" si="255"/>
        <v>42734.879236111112</v>
      </c>
      <c r="T2431" s="13">
        <f t="shared" si="25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7">
        <f t="shared" si="252"/>
        <v>7.0000000000000001E-3</v>
      </c>
      <c r="P2432" s="5">
        <f t="shared" si="253"/>
        <v>10.5</v>
      </c>
      <c r="Q2432" t="str">
        <f t="shared" si="254"/>
        <v>food</v>
      </c>
      <c r="R2432" s="6" t="str">
        <f t="shared" si="257"/>
        <v>food trucks</v>
      </c>
      <c r="S2432" s="13">
        <f t="shared" si="255"/>
        <v>42382.130833333329</v>
      </c>
      <c r="T2432" s="13">
        <f t="shared" si="25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7">
        <f t="shared" si="252"/>
        <v>2.0000000000000002E-5</v>
      </c>
      <c r="P2433" s="5">
        <f t="shared" si="253"/>
        <v>1</v>
      </c>
      <c r="Q2433" t="str">
        <f t="shared" si="254"/>
        <v>food</v>
      </c>
      <c r="R2433" s="6" t="str">
        <f t="shared" si="257"/>
        <v>food trucks</v>
      </c>
      <c r="S2433" s="13">
        <f t="shared" si="255"/>
        <v>42489.099687499998</v>
      </c>
      <c r="T2433" s="13">
        <f t="shared" si="25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7">
        <f t="shared" si="252"/>
        <v>1.4285714285714287E-4</v>
      </c>
      <c r="P2434" s="5">
        <f t="shared" si="253"/>
        <v>1</v>
      </c>
      <c r="Q2434" t="str">
        <f t="shared" si="254"/>
        <v>food</v>
      </c>
      <c r="R2434" s="6" t="str">
        <f t="shared" si="257"/>
        <v>food trucks</v>
      </c>
      <c r="S2434" s="13">
        <f t="shared" si="255"/>
        <v>42041.218715277777</v>
      </c>
      <c r="T2434" s="13">
        <f t="shared" si="25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7">
        <f t="shared" ref="O2435:O2498" si="258">E2435/D2435</f>
        <v>0</v>
      </c>
      <c r="P2435" s="5" t="e">
        <f t="shared" ref="P2435:P2498" si="259">AVERAGE(E2435/L2435)</f>
        <v>#DIV/0!</v>
      </c>
      <c r="Q2435" t="str">
        <f t="shared" ref="Q2435:Q2498" si="260">LEFT(N2435, SEARCH("/",N2435,1)-1)</f>
        <v>food</v>
      </c>
      <c r="R2435" s="6" t="str">
        <f t="shared" si="257"/>
        <v>food trucks</v>
      </c>
      <c r="S2435" s="13">
        <f t="shared" ref="S2435:S2498" si="261">(((J2435/60)/60)/24)+DATE(1970,1,1)</f>
        <v>42397.89980324074</v>
      </c>
      <c r="T2435" s="13">
        <f t="shared" ref="T2435:T2498" si="26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7">
        <f t="shared" si="258"/>
        <v>1.2999999999999999E-3</v>
      </c>
      <c r="P2436" s="5">
        <f t="shared" si="259"/>
        <v>13</v>
      </c>
      <c r="Q2436" t="str">
        <f t="shared" si="260"/>
        <v>food</v>
      </c>
      <c r="R2436" s="6" t="str">
        <f t="shared" si="257"/>
        <v>food trucks</v>
      </c>
      <c r="S2436" s="13">
        <f t="shared" si="261"/>
        <v>42180.18604166666</v>
      </c>
      <c r="T2436" s="13">
        <f t="shared" si="26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7">
        <f t="shared" si="258"/>
        <v>4.8960000000000002E-3</v>
      </c>
      <c r="P2437" s="5">
        <f t="shared" si="259"/>
        <v>306</v>
      </c>
      <c r="Q2437" t="str">
        <f t="shared" si="260"/>
        <v>food</v>
      </c>
      <c r="R2437" s="6" t="str">
        <f t="shared" si="257"/>
        <v>food trucks</v>
      </c>
      <c r="S2437" s="13">
        <f t="shared" si="261"/>
        <v>42252.277615740735</v>
      </c>
      <c r="T2437" s="13">
        <f t="shared" si="26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7">
        <f t="shared" si="258"/>
        <v>3.8461538461538462E-4</v>
      </c>
      <c r="P2438" s="5">
        <f t="shared" si="259"/>
        <v>22.5</v>
      </c>
      <c r="Q2438" t="str">
        <f t="shared" si="260"/>
        <v>food</v>
      </c>
      <c r="R2438" s="6" t="str">
        <f t="shared" si="257"/>
        <v>food trucks</v>
      </c>
      <c r="S2438" s="13">
        <f t="shared" si="261"/>
        <v>42338.615393518514</v>
      </c>
      <c r="T2438" s="13">
        <f t="shared" si="26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7">
        <f t="shared" si="258"/>
        <v>0</v>
      </c>
      <c r="P2439" s="5" t="e">
        <f t="shared" si="259"/>
        <v>#DIV/0!</v>
      </c>
      <c r="Q2439" t="str">
        <f t="shared" si="260"/>
        <v>food</v>
      </c>
      <c r="R2439" s="6" t="str">
        <f t="shared" si="257"/>
        <v>food trucks</v>
      </c>
      <c r="S2439" s="13">
        <f t="shared" si="261"/>
        <v>42031.965138888889</v>
      </c>
      <c r="T2439" s="13">
        <f t="shared" si="26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7">
        <f t="shared" si="258"/>
        <v>3.3333333333333335E-3</v>
      </c>
      <c r="P2440" s="5">
        <f t="shared" si="259"/>
        <v>50</v>
      </c>
      <c r="Q2440" t="str">
        <f t="shared" si="260"/>
        <v>food</v>
      </c>
      <c r="R2440" s="6" t="str">
        <f t="shared" si="257"/>
        <v>food trucks</v>
      </c>
      <c r="S2440" s="13">
        <f t="shared" si="261"/>
        <v>42285.91506944444</v>
      </c>
      <c r="T2440" s="13">
        <f t="shared" si="26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7">
        <f t="shared" si="258"/>
        <v>0</v>
      </c>
      <c r="P2441" s="5" t="e">
        <f t="shared" si="259"/>
        <v>#DIV/0!</v>
      </c>
      <c r="Q2441" t="str">
        <f t="shared" si="260"/>
        <v>food</v>
      </c>
      <c r="R2441" s="6" t="str">
        <f t="shared" si="257"/>
        <v>food trucks</v>
      </c>
      <c r="S2441" s="13">
        <f t="shared" si="261"/>
        <v>42265.818622685183</v>
      </c>
      <c r="T2441" s="13">
        <f t="shared" si="26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7">
        <f t="shared" si="258"/>
        <v>2E-3</v>
      </c>
      <c r="P2442" s="5">
        <f t="shared" si="259"/>
        <v>5</v>
      </c>
      <c r="Q2442" t="str">
        <f t="shared" si="260"/>
        <v>food</v>
      </c>
      <c r="R2442" s="6" t="str">
        <f t="shared" si="257"/>
        <v>food trucks</v>
      </c>
      <c r="S2442" s="13">
        <f t="shared" si="261"/>
        <v>42383.899456018517</v>
      </c>
      <c r="T2442" s="13">
        <f t="shared" si="26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7">
        <f t="shared" si="258"/>
        <v>1.0788</v>
      </c>
      <c r="P2443" s="5">
        <f t="shared" si="259"/>
        <v>74.22935779816514</v>
      </c>
      <c r="Q2443" t="str">
        <f t="shared" si="260"/>
        <v>food</v>
      </c>
      <c r="R2443" s="6" t="str">
        <f>RIGHT(N2443,11)</f>
        <v>small batch</v>
      </c>
      <c r="S2443" s="13">
        <f t="shared" si="261"/>
        <v>42187.125625000001</v>
      </c>
      <c r="T2443" s="13">
        <f t="shared" si="26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7">
        <f t="shared" si="258"/>
        <v>1.2594166666666666</v>
      </c>
      <c r="P2444" s="5">
        <f t="shared" si="259"/>
        <v>81.252688172043008</v>
      </c>
      <c r="Q2444" t="str">
        <f t="shared" si="260"/>
        <v>food</v>
      </c>
      <c r="R2444" s="6" t="str">
        <f>RIGHT(N2444,11)</f>
        <v>small batch</v>
      </c>
      <c r="S2444" s="13">
        <f t="shared" si="261"/>
        <v>42052.666990740734</v>
      </c>
      <c r="T2444" s="13">
        <f t="shared" si="26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7">
        <f t="shared" si="258"/>
        <v>2.0251494999999999</v>
      </c>
      <c r="P2445" s="5">
        <f t="shared" si="259"/>
        <v>130.23469453376205</v>
      </c>
      <c r="Q2445" t="str">
        <f t="shared" si="260"/>
        <v>food</v>
      </c>
      <c r="R2445" s="6" t="str">
        <f t="shared" ref="R2445:R2462" si="263">RIGHT(N2445,11)</f>
        <v>small batch</v>
      </c>
      <c r="S2445" s="13">
        <f t="shared" si="261"/>
        <v>41836.625254629631</v>
      </c>
      <c r="T2445" s="13">
        <f t="shared" si="26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7">
        <f t="shared" si="258"/>
        <v>1.0860000000000001</v>
      </c>
      <c r="P2446" s="5">
        <f t="shared" si="259"/>
        <v>53.409836065573771</v>
      </c>
      <c r="Q2446" t="str">
        <f t="shared" si="260"/>
        <v>food</v>
      </c>
      <c r="R2446" s="6" t="str">
        <f t="shared" si="263"/>
        <v>small batch</v>
      </c>
      <c r="S2446" s="13">
        <f t="shared" si="261"/>
        <v>42485.754525462966</v>
      </c>
      <c r="T2446" s="13">
        <f t="shared" si="26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7">
        <f t="shared" si="258"/>
        <v>1.728</v>
      </c>
      <c r="P2447" s="5">
        <f t="shared" si="259"/>
        <v>75.130434782608702</v>
      </c>
      <c r="Q2447" t="str">
        <f t="shared" si="260"/>
        <v>food</v>
      </c>
      <c r="R2447" s="6" t="str">
        <f t="shared" si="263"/>
        <v>small batch</v>
      </c>
      <c r="S2447" s="13">
        <f t="shared" si="261"/>
        <v>42243.190057870372</v>
      </c>
      <c r="T2447" s="13">
        <f t="shared" si="26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7">
        <f t="shared" si="258"/>
        <v>1.6798</v>
      </c>
      <c r="P2448" s="5">
        <f t="shared" si="259"/>
        <v>75.666666666666671</v>
      </c>
      <c r="Q2448" t="str">
        <f t="shared" si="260"/>
        <v>food</v>
      </c>
      <c r="R2448" s="6" t="str">
        <f t="shared" si="263"/>
        <v>small batch</v>
      </c>
      <c r="S2448" s="13">
        <f t="shared" si="261"/>
        <v>42670.602673611109</v>
      </c>
      <c r="T2448" s="13">
        <f t="shared" si="26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7">
        <f t="shared" si="258"/>
        <v>4.2720000000000002</v>
      </c>
      <c r="P2449" s="5">
        <f t="shared" si="259"/>
        <v>31.691394658753708</v>
      </c>
      <c r="Q2449" t="str">
        <f t="shared" si="260"/>
        <v>food</v>
      </c>
      <c r="R2449" s="6" t="str">
        <f t="shared" si="263"/>
        <v>small batch</v>
      </c>
      <c r="S2449" s="13">
        <f t="shared" si="261"/>
        <v>42654.469826388886</v>
      </c>
      <c r="T2449" s="13">
        <f t="shared" si="26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7">
        <f t="shared" si="258"/>
        <v>1.075</v>
      </c>
      <c r="P2450" s="5">
        <f t="shared" si="259"/>
        <v>47.777777777777779</v>
      </c>
      <c r="Q2450" t="str">
        <f t="shared" si="260"/>
        <v>food</v>
      </c>
      <c r="R2450" s="6" t="str">
        <f t="shared" si="263"/>
        <v>small batch</v>
      </c>
      <c r="S2450" s="13">
        <f t="shared" si="261"/>
        <v>42607.316122685181</v>
      </c>
      <c r="T2450" s="13">
        <f t="shared" si="26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7">
        <f t="shared" si="258"/>
        <v>1.08</v>
      </c>
      <c r="P2451" s="5">
        <f t="shared" si="259"/>
        <v>90</v>
      </c>
      <c r="Q2451" t="str">
        <f t="shared" si="260"/>
        <v>food</v>
      </c>
      <c r="R2451" s="6" t="str">
        <f t="shared" si="263"/>
        <v>small batch</v>
      </c>
      <c r="S2451" s="13">
        <f t="shared" si="261"/>
        <v>41943.142534722225</v>
      </c>
      <c r="T2451" s="13">
        <f t="shared" si="26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7">
        <f t="shared" si="258"/>
        <v>1.0153353333333335</v>
      </c>
      <c r="P2452" s="5">
        <f t="shared" si="259"/>
        <v>149.31401960784314</v>
      </c>
      <c r="Q2452" t="str">
        <f t="shared" si="260"/>
        <v>food</v>
      </c>
      <c r="R2452" s="6" t="str">
        <f t="shared" si="263"/>
        <v>small batch</v>
      </c>
      <c r="S2452" s="13">
        <f t="shared" si="261"/>
        <v>41902.07240740741</v>
      </c>
      <c r="T2452" s="13">
        <f t="shared" si="26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7">
        <f t="shared" si="258"/>
        <v>1.1545000000000001</v>
      </c>
      <c r="P2453" s="5">
        <f t="shared" si="259"/>
        <v>62.06989247311828</v>
      </c>
      <c r="Q2453" t="str">
        <f t="shared" si="260"/>
        <v>food</v>
      </c>
      <c r="R2453" s="6" t="str">
        <f t="shared" si="263"/>
        <v>small batch</v>
      </c>
      <c r="S2453" s="13">
        <f t="shared" si="261"/>
        <v>42779.908449074079</v>
      </c>
      <c r="T2453" s="13">
        <f t="shared" si="26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7">
        <f t="shared" si="258"/>
        <v>1.335</v>
      </c>
      <c r="P2454" s="5">
        <f t="shared" si="259"/>
        <v>53.4</v>
      </c>
      <c r="Q2454" t="str">
        <f t="shared" si="260"/>
        <v>food</v>
      </c>
      <c r="R2454" s="6" t="str">
        <f t="shared" si="263"/>
        <v>small batch</v>
      </c>
      <c r="S2454" s="13">
        <f t="shared" si="261"/>
        <v>42338.84375</v>
      </c>
      <c r="T2454" s="13">
        <f t="shared" si="26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7">
        <f t="shared" si="258"/>
        <v>1.5469999999999999</v>
      </c>
      <c r="P2455" s="5">
        <f t="shared" si="259"/>
        <v>69.268656716417908</v>
      </c>
      <c r="Q2455" t="str">
        <f t="shared" si="260"/>
        <v>food</v>
      </c>
      <c r="R2455" s="6" t="str">
        <f t="shared" si="263"/>
        <v>small batch</v>
      </c>
      <c r="S2455" s="13">
        <f t="shared" si="261"/>
        <v>42738.692233796297</v>
      </c>
      <c r="T2455" s="13">
        <f t="shared" si="26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7">
        <f t="shared" si="258"/>
        <v>1.0084571428571429</v>
      </c>
      <c r="P2456" s="5">
        <f t="shared" si="259"/>
        <v>271.50769230769231</v>
      </c>
      <c r="Q2456" t="str">
        <f t="shared" si="260"/>
        <v>food</v>
      </c>
      <c r="R2456" s="6" t="str">
        <f t="shared" si="263"/>
        <v>small batch</v>
      </c>
      <c r="S2456" s="13">
        <f t="shared" si="261"/>
        <v>42770.201481481476</v>
      </c>
      <c r="T2456" s="13">
        <f t="shared" si="26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7">
        <f t="shared" si="258"/>
        <v>1.82</v>
      </c>
      <c r="P2457" s="5">
        <f t="shared" si="259"/>
        <v>34.125</v>
      </c>
      <c r="Q2457" t="str">
        <f t="shared" si="260"/>
        <v>food</v>
      </c>
      <c r="R2457" s="6" t="str">
        <f t="shared" si="263"/>
        <v>small batch</v>
      </c>
      <c r="S2457" s="13">
        <f t="shared" si="261"/>
        <v>42452.781828703708</v>
      </c>
      <c r="T2457" s="13">
        <f t="shared" si="26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7">
        <f t="shared" si="258"/>
        <v>1.8086666666666666</v>
      </c>
      <c r="P2458" s="5">
        <f t="shared" si="259"/>
        <v>40.492537313432834</v>
      </c>
      <c r="Q2458" t="str">
        <f t="shared" si="260"/>
        <v>food</v>
      </c>
      <c r="R2458" s="6" t="str">
        <f t="shared" si="263"/>
        <v>small batch</v>
      </c>
      <c r="S2458" s="13">
        <f t="shared" si="261"/>
        <v>42761.961099537039</v>
      </c>
      <c r="T2458" s="13">
        <f t="shared" si="26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7">
        <f t="shared" si="258"/>
        <v>1.0230434782608695</v>
      </c>
      <c r="P2459" s="5">
        <f t="shared" si="259"/>
        <v>189.75806451612902</v>
      </c>
      <c r="Q2459" t="str">
        <f t="shared" si="260"/>
        <v>food</v>
      </c>
      <c r="R2459" s="6" t="str">
        <f t="shared" si="263"/>
        <v>small batch</v>
      </c>
      <c r="S2459" s="13">
        <f t="shared" si="261"/>
        <v>42423.602500000001</v>
      </c>
      <c r="T2459" s="13">
        <f t="shared" si="26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7">
        <f t="shared" si="258"/>
        <v>1.1017999999999999</v>
      </c>
      <c r="P2460" s="5">
        <f t="shared" si="259"/>
        <v>68.862499999999997</v>
      </c>
      <c r="Q2460" t="str">
        <f t="shared" si="260"/>
        <v>food</v>
      </c>
      <c r="R2460" s="6" t="str">
        <f t="shared" si="263"/>
        <v>small batch</v>
      </c>
      <c r="S2460" s="13">
        <f t="shared" si="261"/>
        <v>42495.871736111112</v>
      </c>
      <c r="T2460" s="13">
        <f t="shared" si="26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7">
        <f t="shared" si="258"/>
        <v>1.0225</v>
      </c>
      <c r="P2461" s="5">
        <f t="shared" si="259"/>
        <v>108.77659574468085</v>
      </c>
      <c r="Q2461" t="str">
        <f t="shared" si="260"/>
        <v>food</v>
      </c>
      <c r="R2461" s="6" t="str">
        <f t="shared" si="263"/>
        <v>small batch</v>
      </c>
      <c r="S2461" s="13">
        <f t="shared" si="261"/>
        <v>42407.637557870374</v>
      </c>
      <c r="T2461" s="13">
        <f t="shared" si="26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7">
        <f t="shared" si="258"/>
        <v>1.0078823529411765</v>
      </c>
      <c r="P2462" s="5">
        <f t="shared" si="259"/>
        <v>125.98529411764706</v>
      </c>
      <c r="Q2462" t="str">
        <f t="shared" si="260"/>
        <v>food</v>
      </c>
      <c r="R2462" s="6" t="str">
        <f t="shared" si="263"/>
        <v>small batch</v>
      </c>
      <c r="S2462" s="13">
        <f t="shared" si="261"/>
        <v>42704.187118055561</v>
      </c>
      <c r="T2462" s="13">
        <f t="shared" si="26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7">
        <f t="shared" si="258"/>
        <v>1.038</v>
      </c>
      <c r="P2463" s="5">
        <f t="shared" si="259"/>
        <v>90.523255813953483</v>
      </c>
      <c r="Q2463" t="str">
        <f t="shared" si="260"/>
        <v>music</v>
      </c>
      <c r="R2463" s="6" t="str">
        <f>RIGHT(N2463,10)</f>
        <v>indie rock</v>
      </c>
      <c r="S2463" s="13">
        <f t="shared" si="261"/>
        <v>40784.012696759259</v>
      </c>
      <c r="T2463" s="13">
        <f t="shared" si="26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7">
        <f t="shared" si="258"/>
        <v>1.1070833333333334</v>
      </c>
      <c r="P2464" s="5">
        <f t="shared" si="259"/>
        <v>28.880434782608695</v>
      </c>
      <c r="Q2464" t="str">
        <f t="shared" si="260"/>
        <v>music</v>
      </c>
      <c r="R2464" s="6" t="str">
        <f t="shared" ref="R2464:R2502" si="264">RIGHT(N2464,10)</f>
        <v>indie rock</v>
      </c>
      <c r="S2464" s="13">
        <f t="shared" si="261"/>
        <v>41089.186296296299</v>
      </c>
      <c r="T2464" s="13">
        <f t="shared" si="26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7">
        <f t="shared" si="258"/>
        <v>1.1625000000000001</v>
      </c>
      <c r="P2465" s="5">
        <f t="shared" si="259"/>
        <v>31</v>
      </c>
      <c r="Q2465" t="str">
        <f t="shared" si="260"/>
        <v>music</v>
      </c>
      <c r="R2465" s="6" t="str">
        <f t="shared" si="264"/>
        <v>indie rock</v>
      </c>
      <c r="S2465" s="13">
        <f t="shared" si="261"/>
        <v>41341.111400462964</v>
      </c>
      <c r="T2465" s="13">
        <f t="shared" si="26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7">
        <f t="shared" si="258"/>
        <v>1.111</v>
      </c>
      <c r="P2466" s="5">
        <f t="shared" si="259"/>
        <v>51.674418604651166</v>
      </c>
      <c r="Q2466" t="str">
        <f t="shared" si="260"/>
        <v>music</v>
      </c>
      <c r="R2466" s="6" t="str">
        <f t="shared" si="264"/>
        <v>indie rock</v>
      </c>
      <c r="S2466" s="13">
        <f t="shared" si="261"/>
        <v>42248.90042824074</v>
      </c>
      <c r="T2466" s="13">
        <f t="shared" si="26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7">
        <f t="shared" si="258"/>
        <v>1.8014285714285714</v>
      </c>
      <c r="P2467" s="5">
        <f t="shared" si="259"/>
        <v>26.270833333333332</v>
      </c>
      <c r="Q2467" t="str">
        <f t="shared" si="260"/>
        <v>music</v>
      </c>
      <c r="R2467" s="6" t="str">
        <f t="shared" si="264"/>
        <v>indie rock</v>
      </c>
      <c r="S2467" s="13">
        <f t="shared" si="261"/>
        <v>41145.719305555554</v>
      </c>
      <c r="T2467" s="13">
        <f t="shared" si="26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7">
        <f t="shared" si="258"/>
        <v>1</v>
      </c>
      <c r="P2468" s="5">
        <f t="shared" si="259"/>
        <v>48.07692307692308</v>
      </c>
      <c r="Q2468" t="str">
        <f t="shared" si="260"/>
        <v>music</v>
      </c>
      <c r="R2468" s="6" t="str">
        <f t="shared" si="264"/>
        <v>indie rock</v>
      </c>
      <c r="S2468" s="13">
        <f t="shared" si="261"/>
        <v>41373.102465277778</v>
      </c>
      <c r="T2468" s="13">
        <f t="shared" si="26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7">
        <f t="shared" si="258"/>
        <v>1.1850000000000001</v>
      </c>
      <c r="P2469" s="5">
        <f t="shared" si="259"/>
        <v>27.558139534883722</v>
      </c>
      <c r="Q2469" t="str">
        <f t="shared" si="260"/>
        <v>music</v>
      </c>
      <c r="R2469" s="6" t="str">
        <f t="shared" si="264"/>
        <v>indie rock</v>
      </c>
      <c r="S2469" s="13">
        <f t="shared" si="261"/>
        <v>41025.874201388891</v>
      </c>
      <c r="T2469" s="13">
        <f t="shared" si="26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7">
        <f t="shared" si="258"/>
        <v>1.0721700000000001</v>
      </c>
      <c r="P2470" s="5">
        <f t="shared" si="259"/>
        <v>36.97137931034483</v>
      </c>
      <c r="Q2470" t="str">
        <f t="shared" si="260"/>
        <v>music</v>
      </c>
      <c r="R2470" s="6" t="str">
        <f t="shared" si="264"/>
        <v>indie rock</v>
      </c>
      <c r="S2470" s="13">
        <f t="shared" si="261"/>
        <v>41174.154178240737</v>
      </c>
      <c r="T2470" s="13">
        <f t="shared" si="26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7">
        <f t="shared" si="258"/>
        <v>1.1366666666666667</v>
      </c>
      <c r="P2471" s="5">
        <f t="shared" si="259"/>
        <v>29.021276595744681</v>
      </c>
      <c r="Q2471" t="str">
        <f t="shared" si="260"/>
        <v>music</v>
      </c>
      <c r="R2471" s="6" t="str">
        <f t="shared" si="264"/>
        <v>indie rock</v>
      </c>
      <c r="S2471" s="13">
        <f t="shared" si="261"/>
        <v>40557.429733796293</v>
      </c>
      <c r="T2471" s="13">
        <f t="shared" si="26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7">
        <f t="shared" si="258"/>
        <v>1.0316400000000001</v>
      </c>
      <c r="P2472" s="5">
        <f t="shared" si="259"/>
        <v>28.65666666666667</v>
      </c>
      <c r="Q2472" t="str">
        <f t="shared" si="260"/>
        <v>music</v>
      </c>
      <c r="R2472" s="6" t="str">
        <f t="shared" si="264"/>
        <v>indie rock</v>
      </c>
      <c r="S2472" s="13">
        <f t="shared" si="261"/>
        <v>41023.07471064815</v>
      </c>
      <c r="T2472" s="13">
        <f t="shared" si="26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7">
        <f t="shared" si="258"/>
        <v>1.28</v>
      </c>
      <c r="P2473" s="5">
        <f t="shared" si="259"/>
        <v>37.647058823529413</v>
      </c>
      <c r="Q2473" t="str">
        <f t="shared" si="260"/>
        <v>music</v>
      </c>
      <c r="R2473" s="6" t="str">
        <f t="shared" si="264"/>
        <v>indie rock</v>
      </c>
      <c r="S2473" s="13">
        <f t="shared" si="261"/>
        <v>40893.992962962962</v>
      </c>
      <c r="T2473" s="13">
        <f t="shared" si="26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7">
        <f t="shared" si="258"/>
        <v>1.3576026666666667</v>
      </c>
      <c r="P2474" s="5">
        <f t="shared" si="259"/>
        <v>97.904038461538462</v>
      </c>
      <c r="Q2474" t="str">
        <f t="shared" si="260"/>
        <v>music</v>
      </c>
      <c r="R2474" s="6" t="str">
        <f t="shared" si="264"/>
        <v>indie rock</v>
      </c>
      <c r="S2474" s="13">
        <f t="shared" si="261"/>
        <v>40354.11550925926</v>
      </c>
      <c r="T2474" s="13">
        <f t="shared" si="26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7">
        <f t="shared" si="258"/>
        <v>1</v>
      </c>
      <c r="P2475" s="5">
        <f t="shared" si="259"/>
        <v>42.553191489361701</v>
      </c>
      <c r="Q2475" t="str">
        <f t="shared" si="260"/>
        <v>music</v>
      </c>
      <c r="R2475" s="6" t="str">
        <f t="shared" si="264"/>
        <v>indie rock</v>
      </c>
      <c r="S2475" s="13">
        <f t="shared" si="261"/>
        <v>41193.748483796298</v>
      </c>
      <c r="T2475" s="13">
        <f t="shared" si="26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7">
        <f t="shared" si="258"/>
        <v>1.0000360000000001</v>
      </c>
      <c r="P2476" s="5">
        <f t="shared" si="259"/>
        <v>131.58368421052631</v>
      </c>
      <c r="Q2476" t="str">
        <f t="shared" si="260"/>
        <v>music</v>
      </c>
      <c r="R2476" s="6" t="str">
        <f t="shared" si="264"/>
        <v>indie rock</v>
      </c>
      <c r="S2476" s="13">
        <f t="shared" si="261"/>
        <v>40417.011296296296</v>
      </c>
      <c r="T2476" s="13">
        <f t="shared" si="26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7">
        <f t="shared" si="258"/>
        <v>1.0471999999999999</v>
      </c>
      <c r="P2477" s="5">
        <f t="shared" si="259"/>
        <v>32.320987654320987</v>
      </c>
      <c r="Q2477" t="str">
        <f t="shared" si="260"/>
        <v>music</v>
      </c>
      <c r="R2477" s="6" t="str">
        <f t="shared" si="264"/>
        <v>indie rock</v>
      </c>
      <c r="S2477" s="13">
        <f t="shared" si="261"/>
        <v>40310.287673611114</v>
      </c>
      <c r="T2477" s="13">
        <f t="shared" si="26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7">
        <f t="shared" si="258"/>
        <v>1.050225</v>
      </c>
      <c r="P2478" s="5">
        <f t="shared" si="259"/>
        <v>61.103999999999999</v>
      </c>
      <c r="Q2478" t="str">
        <f t="shared" si="260"/>
        <v>music</v>
      </c>
      <c r="R2478" s="6" t="str">
        <f t="shared" si="264"/>
        <v>indie rock</v>
      </c>
      <c r="S2478" s="13">
        <f t="shared" si="261"/>
        <v>41913.328356481477</v>
      </c>
      <c r="T2478" s="13">
        <f t="shared" si="26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7">
        <f t="shared" si="258"/>
        <v>1.7133333333333334</v>
      </c>
      <c r="P2479" s="5">
        <f t="shared" si="259"/>
        <v>31.341463414634145</v>
      </c>
      <c r="Q2479" t="str">
        <f t="shared" si="260"/>
        <v>music</v>
      </c>
      <c r="R2479" s="6" t="str">
        <f t="shared" si="264"/>
        <v>indie rock</v>
      </c>
      <c r="S2479" s="13">
        <f t="shared" si="261"/>
        <v>41088.691493055558</v>
      </c>
      <c r="T2479" s="13">
        <f t="shared" si="26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7">
        <f t="shared" si="258"/>
        <v>1.2749999999999999</v>
      </c>
      <c r="P2480" s="5">
        <f t="shared" si="259"/>
        <v>129.1139240506329</v>
      </c>
      <c r="Q2480" t="str">
        <f t="shared" si="260"/>
        <v>music</v>
      </c>
      <c r="R2480" s="6" t="str">
        <f t="shared" si="264"/>
        <v>indie rock</v>
      </c>
      <c r="S2480" s="13">
        <f t="shared" si="261"/>
        <v>41257.950381944444</v>
      </c>
      <c r="T2480" s="13">
        <f t="shared" si="26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7">
        <f t="shared" si="258"/>
        <v>1.3344333333333334</v>
      </c>
      <c r="P2481" s="5">
        <f t="shared" si="259"/>
        <v>25.020624999999999</v>
      </c>
      <c r="Q2481" t="str">
        <f t="shared" si="260"/>
        <v>music</v>
      </c>
      <c r="R2481" s="6" t="str">
        <f t="shared" si="264"/>
        <v>indie rock</v>
      </c>
      <c r="S2481" s="13">
        <f t="shared" si="261"/>
        <v>41107.726782407408</v>
      </c>
      <c r="T2481" s="13">
        <f t="shared" si="26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7">
        <f t="shared" si="258"/>
        <v>1</v>
      </c>
      <c r="P2482" s="5">
        <f t="shared" si="259"/>
        <v>250</v>
      </c>
      <c r="Q2482" t="str">
        <f t="shared" si="260"/>
        <v>music</v>
      </c>
      <c r="R2482" s="6" t="str">
        <f t="shared" si="264"/>
        <v>indie rock</v>
      </c>
      <c r="S2482" s="13">
        <f t="shared" si="261"/>
        <v>42227.936157407406</v>
      </c>
      <c r="T2482" s="13">
        <f t="shared" si="26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7">
        <f t="shared" si="258"/>
        <v>1.1291099999999998</v>
      </c>
      <c r="P2483" s="5">
        <f t="shared" si="259"/>
        <v>47.541473684210523</v>
      </c>
      <c r="Q2483" t="str">
        <f t="shared" si="260"/>
        <v>music</v>
      </c>
      <c r="R2483" s="6" t="str">
        <f t="shared" si="264"/>
        <v>indie rock</v>
      </c>
      <c r="S2483" s="13">
        <f t="shared" si="261"/>
        <v>40999.645925925928</v>
      </c>
      <c r="T2483" s="13">
        <f t="shared" si="26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7">
        <f t="shared" si="258"/>
        <v>1.0009999999999999</v>
      </c>
      <c r="P2484" s="5">
        <f t="shared" si="259"/>
        <v>40.04</v>
      </c>
      <c r="Q2484" t="str">
        <f t="shared" si="260"/>
        <v>music</v>
      </c>
      <c r="R2484" s="6" t="str">
        <f t="shared" si="264"/>
        <v>indie rock</v>
      </c>
      <c r="S2484" s="13">
        <f t="shared" si="261"/>
        <v>40711.782210648147</v>
      </c>
      <c r="T2484" s="13">
        <f t="shared" si="26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7">
        <f t="shared" si="258"/>
        <v>1.1372727272727272</v>
      </c>
      <c r="P2485" s="5">
        <f t="shared" si="259"/>
        <v>65.84210526315789</v>
      </c>
      <c r="Q2485" t="str">
        <f t="shared" si="260"/>
        <v>music</v>
      </c>
      <c r="R2485" s="6" t="str">
        <f t="shared" si="264"/>
        <v>indie rock</v>
      </c>
      <c r="S2485" s="13">
        <f t="shared" si="261"/>
        <v>40970.750034722223</v>
      </c>
      <c r="T2485" s="13">
        <f t="shared" si="26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7">
        <f t="shared" si="258"/>
        <v>1.1931742857142855</v>
      </c>
      <c r="P2486" s="5">
        <f t="shared" si="259"/>
        <v>46.401222222222216</v>
      </c>
      <c r="Q2486" t="str">
        <f t="shared" si="260"/>
        <v>music</v>
      </c>
      <c r="R2486" s="6" t="str">
        <f t="shared" si="264"/>
        <v>indie rock</v>
      </c>
      <c r="S2486" s="13">
        <f t="shared" si="261"/>
        <v>40771.916701388887</v>
      </c>
      <c r="T2486" s="13">
        <f t="shared" si="26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7">
        <f t="shared" si="258"/>
        <v>1.0325</v>
      </c>
      <c r="P2487" s="5">
        <f t="shared" si="259"/>
        <v>50.365853658536587</v>
      </c>
      <c r="Q2487" t="str">
        <f t="shared" si="260"/>
        <v>music</v>
      </c>
      <c r="R2487" s="6" t="str">
        <f t="shared" si="264"/>
        <v>indie rock</v>
      </c>
      <c r="S2487" s="13">
        <f t="shared" si="261"/>
        <v>40793.998599537037</v>
      </c>
      <c r="T2487" s="13">
        <f t="shared" si="26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7">
        <f t="shared" si="258"/>
        <v>2.6566666666666667</v>
      </c>
      <c r="P2488" s="5">
        <f t="shared" si="259"/>
        <v>26.566666666666666</v>
      </c>
      <c r="Q2488" t="str">
        <f t="shared" si="260"/>
        <v>music</v>
      </c>
      <c r="R2488" s="6" t="str">
        <f t="shared" si="264"/>
        <v>indie rock</v>
      </c>
      <c r="S2488" s="13">
        <f t="shared" si="261"/>
        <v>40991.708055555559</v>
      </c>
      <c r="T2488" s="13">
        <f t="shared" si="26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7">
        <f t="shared" si="258"/>
        <v>1.0005066666666667</v>
      </c>
      <c r="P2489" s="5">
        <f t="shared" si="259"/>
        <v>39.493684210526318</v>
      </c>
      <c r="Q2489" t="str">
        <f t="shared" si="260"/>
        <v>music</v>
      </c>
      <c r="R2489" s="6" t="str">
        <f t="shared" si="264"/>
        <v>indie rock</v>
      </c>
      <c r="S2489" s="13">
        <f t="shared" si="261"/>
        <v>41026.083298611113</v>
      </c>
      <c r="T2489" s="13">
        <f t="shared" si="26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7">
        <f t="shared" si="258"/>
        <v>1.0669999999999999</v>
      </c>
      <c r="P2490" s="5">
        <f t="shared" si="259"/>
        <v>49.246153846153845</v>
      </c>
      <c r="Q2490" t="str">
        <f t="shared" si="260"/>
        <v>music</v>
      </c>
      <c r="R2490" s="6" t="str">
        <f t="shared" si="264"/>
        <v>indie rock</v>
      </c>
      <c r="S2490" s="13">
        <f t="shared" si="261"/>
        <v>40833.633194444446</v>
      </c>
      <c r="T2490" s="13">
        <f t="shared" si="26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7">
        <f t="shared" si="258"/>
        <v>1.3367142857142857</v>
      </c>
      <c r="P2491" s="5">
        <f t="shared" si="259"/>
        <v>62.38</v>
      </c>
      <c r="Q2491" t="str">
        <f t="shared" si="260"/>
        <v>music</v>
      </c>
      <c r="R2491" s="6" t="str">
        <f t="shared" si="264"/>
        <v>indie rock</v>
      </c>
      <c r="S2491" s="13">
        <f t="shared" si="261"/>
        <v>41373.690266203703</v>
      </c>
      <c r="T2491" s="13">
        <f t="shared" si="26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7">
        <f t="shared" si="258"/>
        <v>1.214</v>
      </c>
      <c r="P2492" s="5">
        <f t="shared" si="259"/>
        <v>37.9375</v>
      </c>
      <c r="Q2492" t="str">
        <f t="shared" si="260"/>
        <v>music</v>
      </c>
      <c r="R2492" s="6" t="str">
        <f t="shared" si="264"/>
        <v>indie rock</v>
      </c>
      <c r="S2492" s="13">
        <f t="shared" si="261"/>
        <v>41023.227731481478</v>
      </c>
      <c r="T2492" s="13">
        <f t="shared" si="26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7">
        <f t="shared" si="258"/>
        <v>1.032</v>
      </c>
      <c r="P2493" s="5">
        <f t="shared" si="259"/>
        <v>51.6</v>
      </c>
      <c r="Q2493" t="str">
        <f t="shared" si="260"/>
        <v>music</v>
      </c>
      <c r="R2493" s="6" t="str">
        <f t="shared" si="264"/>
        <v>indie rock</v>
      </c>
      <c r="S2493" s="13">
        <f t="shared" si="261"/>
        <v>40542.839282407411</v>
      </c>
      <c r="T2493" s="13">
        <f t="shared" si="26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7">
        <f t="shared" si="258"/>
        <v>1.25</v>
      </c>
      <c r="P2494" s="5">
        <f t="shared" si="259"/>
        <v>27.777777777777779</v>
      </c>
      <c r="Q2494" t="str">
        <f t="shared" si="260"/>
        <v>music</v>
      </c>
      <c r="R2494" s="6" t="str">
        <f t="shared" si="264"/>
        <v>indie rock</v>
      </c>
      <c r="S2494" s="13">
        <f t="shared" si="261"/>
        <v>41024.985972222225</v>
      </c>
      <c r="T2494" s="13">
        <f t="shared" si="26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7">
        <f t="shared" si="258"/>
        <v>1.2869999999999999</v>
      </c>
      <c r="P2495" s="5">
        <f t="shared" si="259"/>
        <v>99.382239382239376</v>
      </c>
      <c r="Q2495" t="str">
        <f t="shared" si="260"/>
        <v>music</v>
      </c>
      <c r="R2495" s="6" t="str">
        <f t="shared" si="264"/>
        <v>indie rock</v>
      </c>
      <c r="S2495" s="13">
        <f t="shared" si="261"/>
        <v>41348.168287037035</v>
      </c>
      <c r="T2495" s="13">
        <f t="shared" si="26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7">
        <f t="shared" si="258"/>
        <v>1.0100533333333332</v>
      </c>
      <c r="P2496" s="5">
        <f t="shared" si="259"/>
        <v>38.848205128205123</v>
      </c>
      <c r="Q2496" t="str">
        <f t="shared" si="260"/>
        <v>music</v>
      </c>
      <c r="R2496" s="6" t="str">
        <f t="shared" si="264"/>
        <v>indie rock</v>
      </c>
      <c r="S2496" s="13">
        <f t="shared" si="261"/>
        <v>41022.645185185182</v>
      </c>
      <c r="T2496" s="13">
        <f t="shared" si="26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7">
        <f t="shared" si="258"/>
        <v>1.2753666666666665</v>
      </c>
      <c r="P2497" s="5">
        <f t="shared" si="259"/>
        <v>45.548809523809524</v>
      </c>
      <c r="Q2497" t="str">
        <f t="shared" si="260"/>
        <v>music</v>
      </c>
      <c r="R2497" s="6" t="str">
        <f t="shared" si="264"/>
        <v>indie rock</v>
      </c>
      <c r="S2497" s="13">
        <f t="shared" si="261"/>
        <v>41036.946469907409</v>
      </c>
      <c r="T2497" s="13">
        <f t="shared" si="26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7">
        <f t="shared" si="258"/>
        <v>1</v>
      </c>
      <c r="P2498" s="5">
        <f t="shared" si="259"/>
        <v>600</v>
      </c>
      <c r="Q2498" t="str">
        <f t="shared" si="260"/>
        <v>music</v>
      </c>
      <c r="R2498" s="6" t="str">
        <f t="shared" si="264"/>
        <v>indie rock</v>
      </c>
      <c r="S2498" s="13">
        <f t="shared" si="261"/>
        <v>41327.996435185189</v>
      </c>
      <c r="T2498" s="13">
        <f t="shared" si="26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7">
        <f t="shared" ref="O2499:O2562" si="265">E2499/D2499</f>
        <v>1.127715</v>
      </c>
      <c r="P2499" s="5">
        <f t="shared" ref="P2499:P2562" si="266">AVERAGE(E2499/L2499)</f>
        <v>80.551071428571419</v>
      </c>
      <c r="Q2499" t="str">
        <f t="shared" ref="Q2499:Q2562" si="267">LEFT(N2499, SEARCH("/",N2499,1)-1)</f>
        <v>music</v>
      </c>
      <c r="R2499" s="6" t="str">
        <f t="shared" si="264"/>
        <v>indie rock</v>
      </c>
      <c r="S2499" s="13">
        <f t="shared" ref="S2499:S2562" si="268">(((J2499/60)/60)/24)+DATE(1970,1,1)</f>
        <v>40730.878912037035</v>
      </c>
      <c r="T2499" s="13">
        <f t="shared" ref="T2499:T2562" si="26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7">
        <f t="shared" si="265"/>
        <v>1.056</v>
      </c>
      <c r="P2500" s="5">
        <f t="shared" si="266"/>
        <v>52.8</v>
      </c>
      <c r="Q2500" t="str">
        <f t="shared" si="267"/>
        <v>music</v>
      </c>
      <c r="R2500" s="6" t="str">
        <f t="shared" si="264"/>
        <v>indie rock</v>
      </c>
      <c r="S2500" s="13">
        <f t="shared" si="268"/>
        <v>42017.967442129629</v>
      </c>
      <c r="T2500" s="13">
        <f t="shared" si="26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7">
        <f t="shared" si="265"/>
        <v>2.0262500000000001</v>
      </c>
      <c r="P2501" s="5">
        <f t="shared" si="266"/>
        <v>47.676470588235297</v>
      </c>
      <c r="Q2501" t="str">
        <f t="shared" si="267"/>
        <v>music</v>
      </c>
      <c r="R2501" s="6" t="str">
        <f t="shared" si="264"/>
        <v>indie rock</v>
      </c>
      <c r="S2501" s="13">
        <f t="shared" si="268"/>
        <v>41226.648576388885</v>
      </c>
      <c r="T2501" s="13">
        <f t="shared" si="26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7">
        <f t="shared" si="265"/>
        <v>1.1333333333333333</v>
      </c>
      <c r="P2502" s="5">
        <f t="shared" si="266"/>
        <v>23.448275862068964</v>
      </c>
      <c r="Q2502" t="str">
        <f t="shared" si="267"/>
        <v>music</v>
      </c>
      <c r="R2502" s="6" t="str">
        <f t="shared" si="264"/>
        <v>indie rock</v>
      </c>
      <c r="S2502" s="13">
        <f t="shared" si="268"/>
        <v>41053.772858796299</v>
      </c>
      <c r="T2502" s="13">
        <f t="shared" si="26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7">
        <f t="shared" si="265"/>
        <v>2.5545454545454545E-2</v>
      </c>
      <c r="P2503" s="5">
        <f t="shared" si="266"/>
        <v>40.142857142857146</v>
      </c>
      <c r="Q2503" t="str">
        <f t="shared" si="267"/>
        <v>food</v>
      </c>
      <c r="R2503" s="6" t="str">
        <f>RIGHT(N2503,11)</f>
        <v>restaurants</v>
      </c>
      <c r="S2503" s="13">
        <f t="shared" si="268"/>
        <v>42244.776666666665</v>
      </c>
      <c r="T2503" s="13">
        <f t="shared" si="26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7">
        <f t="shared" si="265"/>
        <v>7.8181818181818181E-4</v>
      </c>
      <c r="P2504" s="5">
        <f t="shared" si="266"/>
        <v>17.2</v>
      </c>
      <c r="Q2504" t="str">
        <f t="shared" si="267"/>
        <v>food</v>
      </c>
      <c r="R2504" s="6" t="str">
        <f t="shared" ref="R2504:R2522" si="270">RIGHT(N2504,11)</f>
        <v>restaurants</v>
      </c>
      <c r="S2504" s="13">
        <f t="shared" si="268"/>
        <v>41858.825439814813</v>
      </c>
      <c r="T2504" s="13">
        <f t="shared" si="26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7">
        <f t="shared" si="265"/>
        <v>0</v>
      </c>
      <c r="P2505" s="5" t="e">
        <f t="shared" si="266"/>
        <v>#DIV/0!</v>
      </c>
      <c r="Q2505" t="str">
        <f t="shared" si="267"/>
        <v>food</v>
      </c>
      <c r="R2505" s="6" t="str">
        <f t="shared" si="270"/>
        <v>restaurants</v>
      </c>
      <c r="S2505" s="13">
        <f t="shared" si="268"/>
        <v>42498.899398148147</v>
      </c>
      <c r="T2505" s="13">
        <f t="shared" si="26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7">
        <f t="shared" si="265"/>
        <v>0</v>
      </c>
      <c r="P2506" s="5" t="e">
        <f t="shared" si="266"/>
        <v>#DIV/0!</v>
      </c>
      <c r="Q2506" t="str">
        <f t="shared" si="267"/>
        <v>food</v>
      </c>
      <c r="R2506" s="6" t="str">
        <f t="shared" si="270"/>
        <v>restaurants</v>
      </c>
      <c r="S2506" s="13">
        <f t="shared" si="268"/>
        <v>41928.015439814815</v>
      </c>
      <c r="T2506" s="13">
        <f t="shared" si="26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7">
        <f t="shared" si="265"/>
        <v>0</v>
      </c>
      <c r="P2507" s="5" t="e">
        <f t="shared" si="266"/>
        <v>#DIV/0!</v>
      </c>
      <c r="Q2507" t="str">
        <f t="shared" si="267"/>
        <v>food</v>
      </c>
      <c r="R2507" s="6" t="str">
        <f t="shared" si="270"/>
        <v>restaurants</v>
      </c>
      <c r="S2507" s="13">
        <f t="shared" si="268"/>
        <v>42047.05574074074</v>
      </c>
      <c r="T2507" s="13">
        <f t="shared" si="26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7">
        <f t="shared" si="265"/>
        <v>6.0000000000000001E-3</v>
      </c>
      <c r="P2508" s="5">
        <f t="shared" si="266"/>
        <v>15</v>
      </c>
      <c r="Q2508" t="str">
        <f t="shared" si="267"/>
        <v>food</v>
      </c>
      <c r="R2508" s="6" t="str">
        <f t="shared" si="270"/>
        <v>restaurants</v>
      </c>
      <c r="S2508" s="13">
        <f t="shared" si="268"/>
        <v>42258.297094907408</v>
      </c>
      <c r="T2508" s="13">
        <f t="shared" si="26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7">
        <f t="shared" si="265"/>
        <v>0</v>
      </c>
      <c r="P2509" s="5" t="e">
        <f t="shared" si="266"/>
        <v>#DIV/0!</v>
      </c>
      <c r="Q2509" t="str">
        <f t="shared" si="267"/>
        <v>food</v>
      </c>
      <c r="R2509" s="6" t="str">
        <f t="shared" si="270"/>
        <v>restaurants</v>
      </c>
      <c r="S2509" s="13">
        <f t="shared" si="268"/>
        <v>42105.072962962964</v>
      </c>
      <c r="T2509" s="13">
        <f t="shared" si="26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7">
        <f t="shared" si="265"/>
        <v>0</v>
      </c>
      <c r="P2510" s="5" t="e">
        <f t="shared" si="266"/>
        <v>#DIV/0!</v>
      </c>
      <c r="Q2510" t="str">
        <f t="shared" si="267"/>
        <v>food</v>
      </c>
      <c r="R2510" s="6" t="str">
        <f t="shared" si="270"/>
        <v>restaurants</v>
      </c>
      <c r="S2510" s="13">
        <f t="shared" si="268"/>
        <v>41835.951782407406</v>
      </c>
      <c r="T2510" s="13">
        <f t="shared" si="26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7">
        <f t="shared" si="265"/>
        <v>1.0526315789473684E-2</v>
      </c>
      <c r="P2511" s="5">
        <f t="shared" si="266"/>
        <v>35.714285714285715</v>
      </c>
      <c r="Q2511" t="str">
        <f t="shared" si="267"/>
        <v>food</v>
      </c>
      <c r="R2511" s="6" t="str">
        <f t="shared" si="270"/>
        <v>restaurants</v>
      </c>
      <c r="S2511" s="13">
        <f t="shared" si="268"/>
        <v>42058.809594907405</v>
      </c>
      <c r="T2511" s="13">
        <f t="shared" si="26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7">
        <f t="shared" si="265"/>
        <v>1.5E-3</v>
      </c>
      <c r="P2512" s="5">
        <f t="shared" si="266"/>
        <v>37.5</v>
      </c>
      <c r="Q2512" t="str">
        <f t="shared" si="267"/>
        <v>food</v>
      </c>
      <c r="R2512" s="6" t="str">
        <f t="shared" si="270"/>
        <v>restaurants</v>
      </c>
      <c r="S2512" s="13">
        <f t="shared" si="268"/>
        <v>42078.997361111105</v>
      </c>
      <c r="T2512" s="13">
        <f t="shared" si="26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7">
        <f t="shared" si="265"/>
        <v>0</v>
      </c>
      <c r="P2513" s="5" t="e">
        <f t="shared" si="266"/>
        <v>#DIV/0!</v>
      </c>
      <c r="Q2513" t="str">
        <f t="shared" si="267"/>
        <v>food</v>
      </c>
      <c r="R2513" s="6" t="str">
        <f t="shared" si="270"/>
        <v>restaurants</v>
      </c>
      <c r="S2513" s="13">
        <f t="shared" si="268"/>
        <v>42371.446909722217</v>
      </c>
      <c r="T2513" s="13">
        <f t="shared" si="26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7">
        <f t="shared" si="265"/>
        <v>0</v>
      </c>
      <c r="P2514" s="5" t="e">
        <f t="shared" si="266"/>
        <v>#DIV/0!</v>
      </c>
      <c r="Q2514" t="str">
        <f t="shared" si="267"/>
        <v>food</v>
      </c>
      <c r="R2514" s="6" t="str">
        <f t="shared" si="270"/>
        <v>restaurants</v>
      </c>
      <c r="S2514" s="13">
        <f t="shared" si="268"/>
        <v>41971.876863425925</v>
      </c>
      <c r="T2514" s="13">
        <f t="shared" si="26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7">
        <f t="shared" si="265"/>
        <v>0</v>
      </c>
      <c r="P2515" s="5" t="e">
        <f t="shared" si="266"/>
        <v>#DIV/0!</v>
      </c>
      <c r="Q2515" t="str">
        <f t="shared" si="267"/>
        <v>food</v>
      </c>
      <c r="R2515" s="6" t="str">
        <f t="shared" si="270"/>
        <v>restaurants</v>
      </c>
      <c r="S2515" s="13">
        <f t="shared" si="268"/>
        <v>42732.00681712963</v>
      </c>
      <c r="T2515" s="13">
        <f t="shared" si="26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7">
        <f t="shared" si="265"/>
        <v>1.7500000000000002E-2</v>
      </c>
      <c r="P2516" s="5">
        <f t="shared" si="266"/>
        <v>52.5</v>
      </c>
      <c r="Q2516" t="str">
        <f t="shared" si="267"/>
        <v>food</v>
      </c>
      <c r="R2516" s="6" t="str">
        <f t="shared" si="270"/>
        <v>restaurants</v>
      </c>
      <c r="S2516" s="13">
        <f t="shared" si="268"/>
        <v>41854.389780092592</v>
      </c>
      <c r="T2516" s="13">
        <f t="shared" si="26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7">
        <f t="shared" si="265"/>
        <v>0.186</v>
      </c>
      <c r="P2517" s="5">
        <f t="shared" si="266"/>
        <v>77.5</v>
      </c>
      <c r="Q2517" t="str">
        <f t="shared" si="267"/>
        <v>food</v>
      </c>
      <c r="R2517" s="6" t="str">
        <f t="shared" si="270"/>
        <v>restaurants</v>
      </c>
      <c r="S2517" s="13">
        <f t="shared" si="268"/>
        <v>42027.839733796296</v>
      </c>
      <c r="T2517" s="13">
        <f t="shared" si="26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7">
        <f t="shared" si="265"/>
        <v>0</v>
      </c>
      <c r="P2518" s="5" t="e">
        <f t="shared" si="266"/>
        <v>#DIV/0!</v>
      </c>
      <c r="Q2518" t="str">
        <f t="shared" si="267"/>
        <v>food</v>
      </c>
      <c r="R2518" s="6" t="str">
        <f t="shared" si="270"/>
        <v>restaurants</v>
      </c>
      <c r="S2518" s="13">
        <f t="shared" si="268"/>
        <v>41942.653379629628</v>
      </c>
      <c r="T2518" s="13">
        <f t="shared" si="26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7">
        <f t="shared" si="265"/>
        <v>9.8166666666666666E-2</v>
      </c>
      <c r="P2519" s="5">
        <f t="shared" si="266"/>
        <v>53.545454545454547</v>
      </c>
      <c r="Q2519" t="str">
        <f t="shared" si="267"/>
        <v>food</v>
      </c>
      <c r="R2519" s="6" t="str">
        <f t="shared" si="270"/>
        <v>restaurants</v>
      </c>
      <c r="S2519" s="13">
        <f t="shared" si="268"/>
        <v>42052.802430555559</v>
      </c>
      <c r="T2519" s="13">
        <f t="shared" si="26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7">
        <f t="shared" si="265"/>
        <v>0</v>
      </c>
      <c r="P2520" s="5" t="e">
        <f t="shared" si="266"/>
        <v>#DIV/0!</v>
      </c>
      <c r="Q2520" t="str">
        <f t="shared" si="267"/>
        <v>food</v>
      </c>
      <c r="R2520" s="6" t="str">
        <f t="shared" si="270"/>
        <v>restaurants</v>
      </c>
      <c r="S2520" s="13">
        <f t="shared" si="268"/>
        <v>41926.680879629632</v>
      </c>
      <c r="T2520" s="13">
        <f t="shared" si="26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7">
        <f t="shared" si="265"/>
        <v>4.3333333333333331E-4</v>
      </c>
      <c r="P2521" s="5">
        <f t="shared" si="266"/>
        <v>16.25</v>
      </c>
      <c r="Q2521" t="str">
        <f t="shared" si="267"/>
        <v>food</v>
      </c>
      <c r="R2521" s="6" t="str">
        <f t="shared" si="270"/>
        <v>restaurants</v>
      </c>
      <c r="S2521" s="13">
        <f t="shared" si="268"/>
        <v>41809.155138888891</v>
      </c>
      <c r="T2521" s="13">
        <f t="shared" si="26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7">
        <f t="shared" si="265"/>
        <v>0</v>
      </c>
      <c r="P2522" s="5" t="e">
        <f t="shared" si="266"/>
        <v>#DIV/0!</v>
      </c>
      <c r="Q2522" t="str">
        <f t="shared" si="267"/>
        <v>food</v>
      </c>
      <c r="R2522" s="6" t="str">
        <f t="shared" si="270"/>
        <v>restaurants</v>
      </c>
      <c r="S2522" s="13">
        <f t="shared" si="268"/>
        <v>42612.600520833337</v>
      </c>
      <c r="T2522" s="13">
        <f t="shared" si="26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7">
        <f t="shared" si="265"/>
        <v>1.0948792000000001</v>
      </c>
      <c r="P2523" s="5">
        <f t="shared" si="266"/>
        <v>103.68174242424243</v>
      </c>
      <c r="Q2523" t="str">
        <f t="shared" si="267"/>
        <v>music</v>
      </c>
      <c r="R2523" s="6" t="str">
        <f>RIGHT(N2523,15)</f>
        <v>classical music</v>
      </c>
      <c r="S2523" s="13">
        <f t="shared" si="268"/>
        <v>42269.967835648145</v>
      </c>
      <c r="T2523" s="13">
        <f t="shared" si="26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7">
        <f t="shared" si="265"/>
        <v>1</v>
      </c>
      <c r="P2524" s="5">
        <f t="shared" si="266"/>
        <v>185.18518518518519</v>
      </c>
      <c r="Q2524" t="str">
        <f t="shared" si="267"/>
        <v>music</v>
      </c>
      <c r="R2524" s="6" t="str">
        <f t="shared" ref="R2524:R2562" si="271">RIGHT(N2524,15)</f>
        <v>classical music</v>
      </c>
      <c r="S2524" s="13">
        <f t="shared" si="268"/>
        <v>42460.573611111111</v>
      </c>
      <c r="T2524" s="13">
        <f t="shared" si="26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7">
        <f t="shared" si="265"/>
        <v>1.5644444444444445</v>
      </c>
      <c r="P2525" s="5">
        <f t="shared" si="266"/>
        <v>54.153846153846153</v>
      </c>
      <c r="Q2525" t="str">
        <f t="shared" si="267"/>
        <v>music</v>
      </c>
      <c r="R2525" s="6" t="str">
        <f t="shared" si="271"/>
        <v>classical music</v>
      </c>
      <c r="S2525" s="13">
        <f t="shared" si="268"/>
        <v>41930.975601851853</v>
      </c>
      <c r="T2525" s="13">
        <f t="shared" si="26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7">
        <f t="shared" si="265"/>
        <v>1.016</v>
      </c>
      <c r="P2526" s="5">
        <f t="shared" si="266"/>
        <v>177.2093023255814</v>
      </c>
      <c r="Q2526" t="str">
        <f t="shared" si="267"/>
        <v>music</v>
      </c>
      <c r="R2526" s="6" t="str">
        <f t="shared" si="271"/>
        <v>classical music</v>
      </c>
      <c r="S2526" s="13">
        <f t="shared" si="268"/>
        <v>41961.807372685187</v>
      </c>
      <c r="T2526" s="13">
        <f t="shared" si="26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7">
        <f t="shared" si="265"/>
        <v>1.00325</v>
      </c>
      <c r="P2527" s="5">
        <f t="shared" si="266"/>
        <v>100.325</v>
      </c>
      <c r="Q2527" t="str">
        <f t="shared" si="267"/>
        <v>music</v>
      </c>
      <c r="R2527" s="6" t="str">
        <f t="shared" si="271"/>
        <v>classical music</v>
      </c>
      <c r="S2527" s="13">
        <f t="shared" si="268"/>
        <v>41058.844571759262</v>
      </c>
      <c r="T2527" s="13">
        <f t="shared" si="26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7">
        <f t="shared" si="265"/>
        <v>1.1294999999999999</v>
      </c>
      <c r="P2528" s="5">
        <f t="shared" si="266"/>
        <v>136.90909090909091</v>
      </c>
      <c r="Q2528" t="str">
        <f t="shared" si="267"/>
        <v>music</v>
      </c>
      <c r="R2528" s="6" t="str">
        <f t="shared" si="271"/>
        <v>classical music</v>
      </c>
      <c r="S2528" s="13">
        <f t="shared" si="268"/>
        <v>41953.091134259259</v>
      </c>
      <c r="T2528" s="13">
        <f t="shared" si="26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7">
        <f t="shared" si="265"/>
        <v>1.02125</v>
      </c>
      <c r="P2529" s="5">
        <f t="shared" si="266"/>
        <v>57.535211267605632</v>
      </c>
      <c r="Q2529" t="str">
        <f t="shared" si="267"/>
        <v>music</v>
      </c>
      <c r="R2529" s="6" t="str">
        <f t="shared" si="271"/>
        <v>classical music</v>
      </c>
      <c r="S2529" s="13">
        <f t="shared" si="268"/>
        <v>41546.75105324074</v>
      </c>
      <c r="T2529" s="13">
        <f t="shared" si="26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7">
        <f t="shared" si="265"/>
        <v>1.0724974999999999</v>
      </c>
      <c r="P2530" s="5">
        <f t="shared" si="266"/>
        <v>52.962839506172834</v>
      </c>
      <c r="Q2530" t="str">
        <f t="shared" si="267"/>
        <v>music</v>
      </c>
      <c r="R2530" s="6" t="str">
        <f t="shared" si="271"/>
        <v>classical music</v>
      </c>
      <c r="S2530" s="13">
        <f t="shared" si="268"/>
        <v>42217.834525462968</v>
      </c>
      <c r="T2530" s="13">
        <f t="shared" si="26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7">
        <f t="shared" si="265"/>
        <v>1.0428333333333333</v>
      </c>
      <c r="P2531" s="5">
        <f t="shared" si="266"/>
        <v>82.328947368421055</v>
      </c>
      <c r="Q2531" t="str">
        <f t="shared" si="267"/>
        <v>music</v>
      </c>
      <c r="R2531" s="6" t="str">
        <f t="shared" si="271"/>
        <v>classical music</v>
      </c>
      <c r="S2531" s="13">
        <f t="shared" si="268"/>
        <v>40948.080729166664</v>
      </c>
      <c r="T2531" s="13">
        <f t="shared" si="26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7">
        <f t="shared" si="265"/>
        <v>1</v>
      </c>
      <c r="P2532" s="5">
        <f t="shared" si="266"/>
        <v>135.41666666666666</v>
      </c>
      <c r="Q2532" t="str">
        <f t="shared" si="267"/>
        <v>music</v>
      </c>
      <c r="R2532" s="6" t="str">
        <f t="shared" si="271"/>
        <v>classical music</v>
      </c>
      <c r="S2532" s="13">
        <f t="shared" si="268"/>
        <v>42081.864641203705</v>
      </c>
      <c r="T2532" s="13">
        <f t="shared" si="26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7">
        <f t="shared" si="265"/>
        <v>1.004</v>
      </c>
      <c r="P2533" s="5">
        <f t="shared" si="266"/>
        <v>74.06557377049181</v>
      </c>
      <c r="Q2533" t="str">
        <f t="shared" si="267"/>
        <v>music</v>
      </c>
      <c r="R2533" s="6" t="str">
        <f t="shared" si="271"/>
        <v>classical music</v>
      </c>
      <c r="S2533" s="13">
        <f t="shared" si="268"/>
        <v>42208.680023148147</v>
      </c>
      <c r="T2533" s="13">
        <f t="shared" si="26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7">
        <f t="shared" si="265"/>
        <v>1.26125</v>
      </c>
      <c r="P2534" s="5">
        <f t="shared" si="266"/>
        <v>84.083333333333329</v>
      </c>
      <c r="Q2534" t="str">
        <f t="shared" si="267"/>
        <v>music</v>
      </c>
      <c r="R2534" s="6" t="str">
        <f t="shared" si="271"/>
        <v>classical music</v>
      </c>
      <c r="S2534" s="13">
        <f t="shared" si="268"/>
        <v>41107.849143518521</v>
      </c>
      <c r="T2534" s="13">
        <f t="shared" si="26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7">
        <f t="shared" si="265"/>
        <v>1.1066666666666667</v>
      </c>
      <c r="P2535" s="5">
        <f t="shared" si="266"/>
        <v>61.029411764705884</v>
      </c>
      <c r="Q2535" t="str">
        <f t="shared" si="267"/>
        <v>music</v>
      </c>
      <c r="R2535" s="6" t="str">
        <f t="shared" si="271"/>
        <v>classical music</v>
      </c>
      <c r="S2535" s="13">
        <f t="shared" si="268"/>
        <v>41304.751284722224</v>
      </c>
      <c r="T2535" s="13">
        <f t="shared" si="26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7">
        <f t="shared" si="265"/>
        <v>1.05</v>
      </c>
      <c r="P2536" s="5">
        <f t="shared" si="266"/>
        <v>150</v>
      </c>
      <c r="Q2536" t="str">
        <f t="shared" si="267"/>
        <v>music</v>
      </c>
      <c r="R2536" s="6" t="str">
        <f t="shared" si="271"/>
        <v>classical music</v>
      </c>
      <c r="S2536" s="13">
        <f t="shared" si="268"/>
        <v>40127.700370370374</v>
      </c>
      <c r="T2536" s="13">
        <f t="shared" si="26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7">
        <f t="shared" si="265"/>
        <v>1.03775</v>
      </c>
      <c r="P2537" s="5">
        <f t="shared" si="266"/>
        <v>266.08974358974359</v>
      </c>
      <c r="Q2537" t="str">
        <f t="shared" si="267"/>
        <v>music</v>
      </c>
      <c r="R2537" s="6" t="str">
        <f t="shared" si="271"/>
        <v>classical music</v>
      </c>
      <c r="S2537" s="13">
        <f t="shared" si="268"/>
        <v>41943.791030092594</v>
      </c>
      <c r="T2537" s="13">
        <f t="shared" si="26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7">
        <f t="shared" si="265"/>
        <v>1.1599999999999999</v>
      </c>
      <c r="P2538" s="5">
        <f t="shared" si="266"/>
        <v>7.25</v>
      </c>
      <c r="Q2538" t="str">
        <f t="shared" si="267"/>
        <v>music</v>
      </c>
      <c r="R2538" s="6" t="str">
        <f t="shared" si="271"/>
        <v>classical music</v>
      </c>
      <c r="S2538" s="13">
        <f t="shared" si="268"/>
        <v>41464.106087962966</v>
      </c>
      <c r="T2538" s="13">
        <f t="shared" si="26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7">
        <f t="shared" si="265"/>
        <v>1.1000000000000001</v>
      </c>
      <c r="P2539" s="5">
        <f t="shared" si="266"/>
        <v>100</v>
      </c>
      <c r="Q2539" t="str">
        <f t="shared" si="267"/>
        <v>music</v>
      </c>
      <c r="R2539" s="6" t="str">
        <f t="shared" si="271"/>
        <v>classical music</v>
      </c>
      <c r="S2539" s="13">
        <f t="shared" si="268"/>
        <v>40696.648784722223</v>
      </c>
      <c r="T2539" s="13">
        <f t="shared" si="26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7">
        <f t="shared" si="265"/>
        <v>1.130176111111111</v>
      </c>
      <c r="P2540" s="5">
        <f t="shared" si="266"/>
        <v>109.96308108108107</v>
      </c>
      <c r="Q2540" t="str">
        <f t="shared" si="267"/>
        <v>music</v>
      </c>
      <c r="R2540" s="6" t="str">
        <f t="shared" si="271"/>
        <v>classical music</v>
      </c>
      <c r="S2540" s="13">
        <f t="shared" si="268"/>
        <v>41298.509965277779</v>
      </c>
      <c r="T2540" s="13">
        <f t="shared" si="26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7">
        <f t="shared" si="265"/>
        <v>1.0024999999999999</v>
      </c>
      <c r="P2541" s="5">
        <f t="shared" si="266"/>
        <v>169.91525423728814</v>
      </c>
      <c r="Q2541" t="str">
        <f t="shared" si="267"/>
        <v>music</v>
      </c>
      <c r="R2541" s="6" t="str">
        <f t="shared" si="271"/>
        <v>classical music</v>
      </c>
      <c r="S2541" s="13">
        <f t="shared" si="268"/>
        <v>41977.902222222227</v>
      </c>
      <c r="T2541" s="13">
        <f t="shared" si="26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7">
        <f t="shared" si="265"/>
        <v>1.034</v>
      </c>
      <c r="P2542" s="5">
        <f t="shared" si="266"/>
        <v>95.740740740740748</v>
      </c>
      <c r="Q2542" t="str">
        <f t="shared" si="267"/>
        <v>music</v>
      </c>
      <c r="R2542" s="6" t="str">
        <f t="shared" si="271"/>
        <v>classical music</v>
      </c>
      <c r="S2542" s="13">
        <f t="shared" si="268"/>
        <v>40785.675011574072</v>
      </c>
      <c r="T2542" s="13">
        <f t="shared" si="26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7">
        <f t="shared" si="265"/>
        <v>1.0702857142857143</v>
      </c>
      <c r="P2543" s="5">
        <f t="shared" si="266"/>
        <v>59.460317460317462</v>
      </c>
      <c r="Q2543" t="str">
        <f t="shared" si="267"/>
        <v>music</v>
      </c>
      <c r="R2543" s="6" t="str">
        <f t="shared" si="271"/>
        <v>classical music</v>
      </c>
      <c r="S2543" s="13">
        <f t="shared" si="268"/>
        <v>41483.449282407404</v>
      </c>
      <c r="T2543" s="13">
        <f t="shared" si="26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7">
        <f t="shared" si="265"/>
        <v>1.0357142857142858</v>
      </c>
      <c r="P2544" s="5">
        <f t="shared" si="266"/>
        <v>55.769230769230766</v>
      </c>
      <c r="Q2544" t="str">
        <f t="shared" si="267"/>
        <v>music</v>
      </c>
      <c r="R2544" s="6" t="str">
        <f t="shared" si="271"/>
        <v>classical music</v>
      </c>
      <c r="S2544" s="13">
        <f t="shared" si="268"/>
        <v>41509.426585648151</v>
      </c>
      <c r="T2544" s="13">
        <f t="shared" si="26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7">
        <f t="shared" si="265"/>
        <v>1.5640000000000001</v>
      </c>
      <c r="P2545" s="5">
        <f t="shared" si="266"/>
        <v>30.076923076923077</v>
      </c>
      <c r="Q2545" t="str">
        <f t="shared" si="267"/>
        <v>music</v>
      </c>
      <c r="R2545" s="6" t="str">
        <f t="shared" si="271"/>
        <v>classical music</v>
      </c>
      <c r="S2545" s="13">
        <f t="shared" si="268"/>
        <v>40514.107615740737</v>
      </c>
      <c r="T2545" s="13">
        <f t="shared" si="26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7">
        <f t="shared" si="265"/>
        <v>1.0082</v>
      </c>
      <c r="P2546" s="5">
        <f t="shared" si="266"/>
        <v>88.438596491228068</v>
      </c>
      <c r="Q2546" t="str">
        <f t="shared" si="267"/>
        <v>music</v>
      </c>
      <c r="R2546" s="6" t="str">
        <f t="shared" si="271"/>
        <v>classical music</v>
      </c>
      <c r="S2546" s="13">
        <f t="shared" si="268"/>
        <v>41068.520474537036</v>
      </c>
      <c r="T2546" s="13">
        <f t="shared" si="26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7">
        <f t="shared" si="265"/>
        <v>1.9530000000000001</v>
      </c>
      <c r="P2547" s="5">
        <f t="shared" si="266"/>
        <v>64.032786885245898</v>
      </c>
      <c r="Q2547" t="str">
        <f t="shared" si="267"/>
        <v>music</v>
      </c>
      <c r="R2547" s="6" t="str">
        <f t="shared" si="271"/>
        <v>classical music</v>
      </c>
      <c r="S2547" s="13">
        <f t="shared" si="268"/>
        <v>42027.13817129629</v>
      </c>
      <c r="T2547" s="13">
        <f t="shared" si="26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7">
        <f t="shared" si="265"/>
        <v>1.1171428571428572</v>
      </c>
      <c r="P2548" s="5">
        <f t="shared" si="266"/>
        <v>60.153846153846153</v>
      </c>
      <c r="Q2548" t="str">
        <f t="shared" si="267"/>
        <v>music</v>
      </c>
      <c r="R2548" s="6" t="str">
        <f t="shared" si="271"/>
        <v>classical music</v>
      </c>
      <c r="S2548" s="13">
        <f t="shared" si="268"/>
        <v>41524.858553240738</v>
      </c>
      <c r="T2548" s="13">
        <f t="shared" si="26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7">
        <f t="shared" si="265"/>
        <v>1.1985454545454546</v>
      </c>
      <c r="P2549" s="5">
        <f t="shared" si="266"/>
        <v>49.194029850746269</v>
      </c>
      <c r="Q2549" t="str">
        <f t="shared" si="267"/>
        <v>music</v>
      </c>
      <c r="R2549" s="6" t="str">
        <f t="shared" si="271"/>
        <v>classical music</v>
      </c>
      <c r="S2549" s="13">
        <f t="shared" si="268"/>
        <v>40973.773182870369</v>
      </c>
      <c r="T2549" s="13">
        <f t="shared" si="26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7">
        <f t="shared" si="265"/>
        <v>1.0185</v>
      </c>
      <c r="P2550" s="5">
        <f t="shared" si="266"/>
        <v>165.16216216216216</v>
      </c>
      <c r="Q2550" t="str">
        <f t="shared" si="267"/>
        <v>music</v>
      </c>
      <c r="R2550" s="6" t="str">
        <f t="shared" si="271"/>
        <v>classical music</v>
      </c>
      <c r="S2550" s="13">
        <f t="shared" si="268"/>
        <v>42618.625428240746</v>
      </c>
      <c r="T2550" s="13">
        <f t="shared" si="26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7">
        <f t="shared" si="265"/>
        <v>1.0280254777070064</v>
      </c>
      <c r="P2551" s="5">
        <f t="shared" si="266"/>
        <v>43.621621621621621</v>
      </c>
      <c r="Q2551" t="str">
        <f t="shared" si="267"/>
        <v>music</v>
      </c>
      <c r="R2551" s="6" t="str">
        <f t="shared" si="271"/>
        <v>classical music</v>
      </c>
      <c r="S2551" s="13">
        <f t="shared" si="268"/>
        <v>41390.757754629631</v>
      </c>
      <c r="T2551" s="13">
        <f t="shared" si="26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7">
        <f t="shared" si="265"/>
        <v>1.0084615384615385</v>
      </c>
      <c r="P2552" s="5">
        <f t="shared" si="266"/>
        <v>43.7</v>
      </c>
      <c r="Q2552" t="str">
        <f t="shared" si="267"/>
        <v>music</v>
      </c>
      <c r="R2552" s="6" t="str">
        <f t="shared" si="271"/>
        <v>classical music</v>
      </c>
      <c r="S2552" s="13">
        <f t="shared" si="268"/>
        <v>42228.634328703702</v>
      </c>
      <c r="T2552" s="13">
        <f t="shared" si="26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7">
        <f t="shared" si="265"/>
        <v>1.0273469387755103</v>
      </c>
      <c r="P2553" s="5">
        <f t="shared" si="266"/>
        <v>67.419642857142861</v>
      </c>
      <c r="Q2553" t="str">
        <f t="shared" si="267"/>
        <v>music</v>
      </c>
      <c r="R2553" s="6" t="str">
        <f t="shared" si="271"/>
        <v>classical music</v>
      </c>
      <c r="S2553" s="13">
        <f t="shared" si="268"/>
        <v>40961.252141203702</v>
      </c>
      <c r="T2553" s="13">
        <f t="shared" si="26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7">
        <f t="shared" si="265"/>
        <v>1.0649999999999999</v>
      </c>
      <c r="P2554" s="5">
        <f t="shared" si="266"/>
        <v>177.5</v>
      </c>
      <c r="Q2554" t="str">
        <f t="shared" si="267"/>
        <v>music</v>
      </c>
      <c r="R2554" s="6" t="str">
        <f t="shared" si="271"/>
        <v>classical music</v>
      </c>
      <c r="S2554" s="13">
        <f t="shared" si="268"/>
        <v>42769.809965277775</v>
      </c>
      <c r="T2554" s="13">
        <f t="shared" si="26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7">
        <f t="shared" si="265"/>
        <v>1.5553333333333332</v>
      </c>
      <c r="P2555" s="5">
        <f t="shared" si="266"/>
        <v>38.883333333333333</v>
      </c>
      <c r="Q2555" t="str">
        <f t="shared" si="267"/>
        <v>music</v>
      </c>
      <c r="R2555" s="6" t="str">
        <f t="shared" si="271"/>
        <v>classical music</v>
      </c>
      <c r="S2555" s="13">
        <f t="shared" si="268"/>
        <v>41113.199155092596</v>
      </c>
      <c r="T2555" s="13">
        <f t="shared" si="26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7">
        <f t="shared" si="265"/>
        <v>1.228</v>
      </c>
      <c r="P2556" s="5">
        <f t="shared" si="266"/>
        <v>54.985074626865675</v>
      </c>
      <c r="Q2556" t="str">
        <f t="shared" si="267"/>
        <v>music</v>
      </c>
      <c r="R2556" s="6" t="str">
        <f t="shared" si="271"/>
        <v>classical music</v>
      </c>
      <c r="S2556" s="13">
        <f t="shared" si="268"/>
        <v>42125.078275462962</v>
      </c>
      <c r="T2556" s="13">
        <f t="shared" si="26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7">
        <f t="shared" si="265"/>
        <v>1.0734999999999999</v>
      </c>
      <c r="P2557" s="5">
        <f t="shared" si="266"/>
        <v>61.342857142857142</v>
      </c>
      <c r="Q2557" t="str">
        <f t="shared" si="267"/>
        <v>music</v>
      </c>
      <c r="R2557" s="6" t="str">
        <f t="shared" si="271"/>
        <v>classical music</v>
      </c>
      <c r="S2557" s="13">
        <f t="shared" si="268"/>
        <v>41026.655011574076</v>
      </c>
      <c r="T2557" s="13">
        <f t="shared" si="26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7">
        <f t="shared" si="265"/>
        <v>1.0550335570469798</v>
      </c>
      <c r="P2558" s="5">
        <f t="shared" si="266"/>
        <v>23.117647058823529</v>
      </c>
      <c r="Q2558" t="str">
        <f t="shared" si="267"/>
        <v>music</v>
      </c>
      <c r="R2558" s="6" t="str">
        <f t="shared" si="271"/>
        <v>classical music</v>
      </c>
      <c r="S2558" s="13">
        <f t="shared" si="268"/>
        <v>41222.991400462961</v>
      </c>
      <c r="T2558" s="13">
        <f t="shared" si="26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7">
        <f t="shared" si="265"/>
        <v>1.1844444444444444</v>
      </c>
      <c r="P2559" s="5">
        <f t="shared" si="266"/>
        <v>29.611111111111111</v>
      </c>
      <c r="Q2559" t="str">
        <f t="shared" si="267"/>
        <v>music</v>
      </c>
      <c r="R2559" s="6" t="str">
        <f t="shared" si="271"/>
        <v>classical music</v>
      </c>
      <c r="S2559" s="13">
        <f t="shared" si="268"/>
        <v>41744.745208333334</v>
      </c>
      <c r="T2559" s="13">
        <f t="shared" si="26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7">
        <f t="shared" si="265"/>
        <v>1.0888</v>
      </c>
      <c r="P2560" s="5">
        <f t="shared" si="266"/>
        <v>75.611111111111114</v>
      </c>
      <c r="Q2560" t="str">
        <f t="shared" si="267"/>
        <v>music</v>
      </c>
      <c r="R2560" s="6" t="str">
        <f t="shared" si="271"/>
        <v>classical music</v>
      </c>
      <c r="S2560" s="13">
        <f t="shared" si="268"/>
        <v>42093.860023148154</v>
      </c>
      <c r="T2560" s="13">
        <f t="shared" si="26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7">
        <f t="shared" si="265"/>
        <v>1.1125</v>
      </c>
      <c r="P2561" s="5">
        <f t="shared" si="266"/>
        <v>35.6</v>
      </c>
      <c r="Q2561" t="str">
        <f t="shared" si="267"/>
        <v>music</v>
      </c>
      <c r="R2561" s="6" t="str">
        <f t="shared" si="271"/>
        <v>classical music</v>
      </c>
      <c r="S2561" s="13">
        <f t="shared" si="268"/>
        <v>40829.873657407406</v>
      </c>
      <c r="T2561" s="13">
        <f t="shared" si="26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7">
        <f t="shared" si="265"/>
        <v>1.0009999999999999</v>
      </c>
      <c r="P2562" s="5">
        <f t="shared" si="266"/>
        <v>143</v>
      </c>
      <c r="Q2562" t="str">
        <f t="shared" si="267"/>
        <v>music</v>
      </c>
      <c r="R2562" s="6" t="str">
        <f t="shared" si="271"/>
        <v>classical music</v>
      </c>
      <c r="S2562" s="13">
        <f t="shared" si="268"/>
        <v>42039.951087962967</v>
      </c>
      <c r="T2562" s="13">
        <f t="shared" si="26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7">
        <f t="shared" ref="O2563:O2626" si="272">E2563/D2563</f>
        <v>0</v>
      </c>
      <c r="P2563" s="5" t="e">
        <f t="shared" ref="P2563:P2626" si="273">AVERAGE(E2563/L2563)</f>
        <v>#DIV/0!</v>
      </c>
      <c r="Q2563" t="str">
        <f t="shared" ref="Q2563:Q2626" si="274">LEFT(N2563, SEARCH("/",N2563,1)-1)</f>
        <v>food</v>
      </c>
      <c r="R2563" s="6" t="str">
        <f t="shared" ref="R2563:R2602" si="275">RIGHT(N2563,11)</f>
        <v>food trucks</v>
      </c>
      <c r="S2563" s="13">
        <f t="shared" ref="S2563:S2626" si="276">(((J2563/60)/60)/24)+DATE(1970,1,1)</f>
        <v>42260.528807870374</v>
      </c>
      <c r="T2563" s="13">
        <f t="shared" ref="T2563:T2626" si="277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7">
        <f t="shared" si="272"/>
        <v>7.4999999999999997E-3</v>
      </c>
      <c r="P2564" s="5">
        <f t="shared" si="273"/>
        <v>25</v>
      </c>
      <c r="Q2564" t="str">
        <f t="shared" si="274"/>
        <v>food</v>
      </c>
      <c r="R2564" s="6" t="str">
        <f t="shared" si="275"/>
        <v>food trucks</v>
      </c>
      <c r="S2564" s="13">
        <f t="shared" si="276"/>
        <v>42594.524756944447</v>
      </c>
      <c r="T2564" s="13">
        <f t="shared" si="277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7">
        <f t="shared" si="272"/>
        <v>0</v>
      </c>
      <c r="P2565" s="5" t="e">
        <f t="shared" si="273"/>
        <v>#DIV/0!</v>
      </c>
      <c r="Q2565" t="str">
        <f t="shared" si="274"/>
        <v>food</v>
      </c>
      <c r="R2565" s="6" t="str">
        <f t="shared" si="275"/>
        <v>food trucks</v>
      </c>
      <c r="S2565" s="13">
        <f t="shared" si="276"/>
        <v>42155.139479166668</v>
      </c>
      <c r="T2565" s="13">
        <f t="shared" si="277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7">
        <f t="shared" si="272"/>
        <v>0</v>
      </c>
      <c r="P2566" s="5" t="e">
        <f t="shared" si="273"/>
        <v>#DIV/0!</v>
      </c>
      <c r="Q2566" t="str">
        <f t="shared" si="274"/>
        <v>food</v>
      </c>
      <c r="R2566" s="6" t="str">
        <f t="shared" si="275"/>
        <v>food trucks</v>
      </c>
      <c r="S2566" s="13">
        <f t="shared" si="276"/>
        <v>41822.040497685186</v>
      </c>
      <c r="T2566" s="13">
        <f t="shared" si="277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7">
        <f t="shared" si="272"/>
        <v>0.01</v>
      </c>
      <c r="P2567" s="5">
        <f t="shared" si="273"/>
        <v>100</v>
      </c>
      <c r="Q2567" t="str">
        <f t="shared" si="274"/>
        <v>food</v>
      </c>
      <c r="R2567" s="6" t="str">
        <f t="shared" si="275"/>
        <v>food trucks</v>
      </c>
      <c r="S2567" s="13">
        <f t="shared" si="276"/>
        <v>42440.650335648148</v>
      </c>
      <c r="T2567" s="13">
        <f t="shared" si="277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7">
        <f t="shared" si="272"/>
        <v>0</v>
      </c>
      <c r="P2568" s="5" t="e">
        <f t="shared" si="273"/>
        <v>#DIV/0!</v>
      </c>
      <c r="Q2568" t="str">
        <f t="shared" si="274"/>
        <v>food</v>
      </c>
      <c r="R2568" s="6" t="str">
        <f t="shared" si="275"/>
        <v>food trucks</v>
      </c>
      <c r="S2568" s="13">
        <f t="shared" si="276"/>
        <v>41842.980879629627</v>
      </c>
      <c r="T2568" s="13">
        <f t="shared" si="277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7">
        <f t="shared" si="272"/>
        <v>2.6666666666666666E-3</v>
      </c>
      <c r="P2569" s="5">
        <f t="shared" si="273"/>
        <v>60</v>
      </c>
      <c r="Q2569" t="str">
        <f t="shared" si="274"/>
        <v>food</v>
      </c>
      <c r="R2569" s="6" t="str">
        <f t="shared" si="275"/>
        <v>food trucks</v>
      </c>
      <c r="S2569" s="13">
        <f t="shared" si="276"/>
        <v>42087.878912037035</v>
      </c>
      <c r="T2569" s="13">
        <f t="shared" si="277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7">
        <f t="shared" si="272"/>
        <v>5.0000000000000001E-3</v>
      </c>
      <c r="P2570" s="5">
        <f t="shared" si="273"/>
        <v>50</v>
      </c>
      <c r="Q2570" t="str">
        <f t="shared" si="274"/>
        <v>food</v>
      </c>
      <c r="R2570" s="6" t="str">
        <f t="shared" si="275"/>
        <v>food trucks</v>
      </c>
      <c r="S2570" s="13">
        <f t="shared" si="276"/>
        <v>42584.666597222225</v>
      </c>
      <c r="T2570" s="13">
        <f t="shared" si="277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7">
        <f t="shared" si="272"/>
        <v>2.2307692307692306E-2</v>
      </c>
      <c r="P2571" s="5">
        <f t="shared" si="273"/>
        <v>72.5</v>
      </c>
      <c r="Q2571" t="str">
        <f t="shared" si="274"/>
        <v>food</v>
      </c>
      <c r="R2571" s="6" t="str">
        <f t="shared" si="275"/>
        <v>food trucks</v>
      </c>
      <c r="S2571" s="13">
        <f t="shared" si="276"/>
        <v>42234.105462962965</v>
      </c>
      <c r="T2571" s="13">
        <f t="shared" si="277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7">
        <f t="shared" si="272"/>
        <v>8.4285714285714294E-3</v>
      </c>
      <c r="P2572" s="5">
        <f t="shared" si="273"/>
        <v>29.5</v>
      </c>
      <c r="Q2572" t="str">
        <f t="shared" si="274"/>
        <v>food</v>
      </c>
      <c r="R2572" s="6" t="str">
        <f t="shared" si="275"/>
        <v>food trucks</v>
      </c>
      <c r="S2572" s="13">
        <f t="shared" si="276"/>
        <v>42744.903182870374</v>
      </c>
      <c r="T2572" s="13">
        <f t="shared" si="277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7">
        <f t="shared" si="272"/>
        <v>2.5000000000000001E-3</v>
      </c>
      <c r="P2573" s="5">
        <f t="shared" si="273"/>
        <v>62.5</v>
      </c>
      <c r="Q2573" t="str">
        <f t="shared" si="274"/>
        <v>food</v>
      </c>
      <c r="R2573" s="6" t="str">
        <f t="shared" si="275"/>
        <v>food trucks</v>
      </c>
      <c r="S2573" s="13">
        <f t="shared" si="276"/>
        <v>42449.341678240744</v>
      </c>
      <c r="T2573" s="13">
        <f t="shared" si="277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7">
        <f t="shared" si="272"/>
        <v>0</v>
      </c>
      <c r="P2574" s="5" t="e">
        <f t="shared" si="273"/>
        <v>#DIV/0!</v>
      </c>
      <c r="Q2574" t="str">
        <f t="shared" si="274"/>
        <v>food</v>
      </c>
      <c r="R2574" s="6" t="str">
        <f t="shared" si="275"/>
        <v>food trucks</v>
      </c>
      <c r="S2574" s="13">
        <f t="shared" si="276"/>
        <v>42077.119409722218</v>
      </c>
      <c r="T2574" s="13">
        <f t="shared" si="277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7">
        <f t="shared" si="272"/>
        <v>0</v>
      </c>
      <c r="P2575" s="5" t="e">
        <f t="shared" si="273"/>
        <v>#DIV/0!</v>
      </c>
      <c r="Q2575" t="str">
        <f t="shared" si="274"/>
        <v>food</v>
      </c>
      <c r="R2575" s="6" t="str">
        <f t="shared" si="275"/>
        <v>food trucks</v>
      </c>
      <c r="S2575" s="13">
        <f t="shared" si="276"/>
        <v>41829.592002314814</v>
      </c>
      <c r="T2575" s="13">
        <f t="shared" si="277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7">
        <f t="shared" si="272"/>
        <v>0</v>
      </c>
      <c r="P2576" s="5" t="e">
        <f t="shared" si="273"/>
        <v>#DIV/0!</v>
      </c>
      <c r="Q2576" t="str">
        <f t="shared" si="274"/>
        <v>food</v>
      </c>
      <c r="R2576" s="6" t="str">
        <f t="shared" si="275"/>
        <v>food trucks</v>
      </c>
      <c r="S2576" s="13">
        <f t="shared" si="276"/>
        <v>42487.825752314813</v>
      </c>
      <c r="T2576" s="13">
        <f t="shared" si="277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7">
        <f t="shared" si="272"/>
        <v>0</v>
      </c>
      <c r="P2577" s="5" t="e">
        <f t="shared" si="273"/>
        <v>#DIV/0!</v>
      </c>
      <c r="Q2577" t="str">
        <f t="shared" si="274"/>
        <v>food</v>
      </c>
      <c r="R2577" s="6" t="str">
        <f t="shared" si="275"/>
        <v>food trucks</v>
      </c>
      <c r="S2577" s="13">
        <f t="shared" si="276"/>
        <v>41986.108726851846</v>
      </c>
      <c r="T2577" s="13">
        <f t="shared" si="277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7">
        <f t="shared" si="272"/>
        <v>0</v>
      </c>
      <c r="P2578" s="5" t="e">
        <f t="shared" si="273"/>
        <v>#DIV/0!</v>
      </c>
      <c r="Q2578" t="str">
        <f t="shared" si="274"/>
        <v>food</v>
      </c>
      <c r="R2578" s="6" t="str">
        <f t="shared" si="275"/>
        <v>food trucks</v>
      </c>
      <c r="S2578" s="13">
        <f t="shared" si="276"/>
        <v>42060.00980324074</v>
      </c>
      <c r="T2578" s="13">
        <f t="shared" si="277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7">
        <f t="shared" si="272"/>
        <v>0</v>
      </c>
      <c r="P2579" s="5" t="e">
        <f t="shared" si="273"/>
        <v>#DIV/0!</v>
      </c>
      <c r="Q2579" t="str">
        <f t="shared" si="274"/>
        <v>food</v>
      </c>
      <c r="R2579" s="6" t="str">
        <f t="shared" si="275"/>
        <v>food trucks</v>
      </c>
      <c r="S2579" s="13">
        <f t="shared" si="276"/>
        <v>41830.820567129631</v>
      </c>
      <c r="T2579" s="13">
        <f t="shared" si="277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7">
        <f t="shared" si="272"/>
        <v>0</v>
      </c>
      <c r="P2580" s="5" t="e">
        <f t="shared" si="273"/>
        <v>#DIV/0!</v>
      </c>
      <c r="Q2580" t="str">
        <f t="shared" si="274"/>
        <v>food</v>
      </c>
      <c r="R2580" s="6" t="str">
        <f t="shared" si="275"/>
        <v>food trucks</v>
      </c>
      <c r="S2580" s="13">
        <f t="shared" si="276"/>
        <v>42238.022905092599</v>
      </c>
      <c r="T2580" s="13">
        <f t="shared" si="277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7">
        <f t="shared" si="272"/>
        <v>1.3849999999999999E-3</v>
      </c>
      <c r="P2581" s="5">
        <f t="shared" si="273"/>
        <v>23.083333333333332</v>
      </c>
      <c r="Q2581" t="str">
        <f t="shared" si="274"/>
        <v>food</v>
      </c>
      <c r="R2581" s="6" t="str">
        <f t="shared" si="275"/>
        <v>food trucks</v>
      </c>
      <c r="S2581" s="13">
        <f t="shared" si="276"/>
        <v>41837.829895833333</v>
      </c>
      <c r="T2581" s="13">
        <f t="shared" si="277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7">
        <f t="shared" si="272"/>
        <v>6.0000000000000001E-3</v>
      </c>
      <c r="P2582" s="5">
        <f t="shared" si="273"/>
        <v>25.5</v>
      </c>
      <c r="Q2582" t="str">
        <f t="shared" si="274"/>
        <v>food</v>
      </c>
      <c r="R2582" s="6" t="str">
        <f t="shared" si="275"/>
        <v>food trucks</v>
      </c>
      <c r="S2582" s="13">
        <f t="shared" si="276"/>
        <v>42110.326423611114</v>
      </c>
      <c r="T2582" s="13">
        <f t="shared" si="277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7">
        <f t="shared" si="272"/>
        <v>0.106</v>
      </c>
      <c r="P2583" s="5">
        <f t="shared" si="273"/>
        <v>48.18181818181818</v>
      </c>
      <c r="Q2583" t="str">
        <f t="shared" si="274"/>
        <v>food</v>
      </c>
      <c r="R2583" s="6" t="str">
        <f t="shared" si="275"/>
        <v>food trucks</v>
      </c>
      <c r="S2583" s="13">
        <f t="shared" si="276"/>
        <v>42294.628449074073</v>
      </c>
      <c r="T2583" s="13">
        <f t="shared" si="277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7">
        <f t="shared" si="272"/>
        <v>1.1111111111111112E-5</v>
      </c>
      <c r="P2584" s="5">
        <f t="shared" si="273"/>
        <v>1</v>
      </c>
      <c r="Q2584" t="str">
        <f t="shared" si="274"/>
        <v>food</v>
      </c>
      <c r="R2584" s="6" t="str">
        <f t="shared" si="275"/>
        <v>food trucks</v>
      </c>
      <c r="S2584" s="13">
        <f t="shared" si="276"/>
        <v>42642.988819444443</v>
      </c>
      <c r="T2584" s="13">
        <f t="shared" si="277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7">
        <f t="shared" si="272"/>
        <v>5.0000000000000001E-3</v>
      </c>
      <c r="P2585" s="5">
        <f t="shared" si="273"/>
        <v>1</v>
      </c>
      <c r="Q2585" t="str">
        <f t="shared" si="274"/>
        <v>food</v>
      </c>
      <c r="R2585" s="6" t="str">
        <f t="shared" si="275"/>
        <v>food trucks</v>
      </c>
      <c r="S2585" s="13">
        <f t="shared" si="276"/>
        <v>42019.76944444445</v>
      </c>
      <c r="T2585" s="13">
        <f t="shared" si="277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7">
        <f t="shared" si="272"/>
        <v>0</v>
      </c>
      <c r="P2586" s="5" t="e">
        <f t="shared" si="273"/>
        <v>#DIV/0!</v>
      </c>
      <c r="Q2586" t="str">
        <f t="shared" si="274"/>
        <v>food</v>
      </c>
      <c r="R2586" s="6" t="str">
        <f t="shared" si="275"/>
        <v>food trucks</v>
      </c>
      <c r="S2586" s="13">
        <f t="shared" si="276"/>
        <v>42140.173252314817</v>
      </c>
      <c r="T2586" s="13">
        <f t="shared" si="277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7">
        <f t="shared" si="272"/>
        <v>1.6666666666666668E-3</v>
      </c>
      <c r="P2587" s="5">
        <f t="shared" si="273"/>
        <v>50</v>
      </c>
      <c r="Q2587" t="str">
        <f t="shared" si="274"/>
        <v>food</v>
      </c>
      <c r="R2587" s="6" t="str">
        <f t="shared" si="275"/>
        <v>food trucks</v>
      </c>
      <c r="S2587" s="13">
        <f t="shared" si="276"/>
        <v>41795.963333333333</v>
      </c>
      <c r="T2587" s="13">
        <f t="shared" si="277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7">
        <f t="shared" si="272"/>
        <v>1.6666666666666668E-3</v>
      </c>
      <c r="P2588" s="5">
        <f t="shared" si="273"/>
        <v>5</v>
      </c>
      <c r="Q2588" t="str">
        <f t="shared" si="274"/>
        <v>food</v>
      </c>
      <c r="R2588" s="6" t="str">
        <f t="shared" si="275"/>
        <v>food trucks</v>
      </c>
      <c r="S2588" s="13">
        <f t="shared" si="276"/>
        <v>42333.330277777779</v>
      </c>
      <c r="T2588" s="13">
        <f t="shared" si="277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7">
        <f t="shared" si="272"/>
        <v>2.4340000000000001E-2</v>
      </c>
      <c r="P2589" s="5">
        <f t="shared" si="273"/>
        <v>202.83333333333334</v>
      </c>
      <c r="Q2589" t="str">
        <f t="shared" si="274"/>
        <v>food</v>
      </c>
      <c r="R2589" s="6" t="str">
        <f t="shared" si="275"/>
        <v>food trucks</v>
      </c>
      <c r="S2589" s="13">
        <f t="shared" si="276"/>
        <v>42338.675381944442</v>
      </c>
      <c r="T2589" s="13">
        <f t="shared" si="277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7">
        <f t="shared" si="272"/>
        <v>3.8833333333333331E-2</v>
      </c>
      <c r="P2590" s="5">
        <f t="shared" si="273"/>
        <v>29.125</v>
      </c>
      <c r="Q2590" t="str">
        <f t="shared" si="274"/>
        <v>food</v>
      </c>
      <c r="R2590" s="6" t="str">
        <f t="shared" si="275"/>
        <v>food trucks</v>
      </c>
      <c r="S2590" s="13">
        <f t="shared" si="276"/>
        <v>42042.676226851851</v>
      </c>
      <c r="T2590" s="13">
        <f t="shared" si="277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7">
        <f t="shared" si="272"/>
        <v>1E-4</v>
      </c>
      <c r="P2591" s="5">
        <f t="shared" si="273"/>
        <v>5</v>
      </c>
      <c r="Q2591" t="str">
        <f t="shared" si="274"/>
        <v>food</v>
      </c>
      <c r="R2591" s="6" t="str">
        <f t="shared" si="275"/>
        <v>food trucks</v>
      </c>
      <c r="S2591" s="13">
        <f t="shared" si="276"/>
        <v>42422.536192129628</v>
      </c>
      <c r="T2591" s="13">
        <f t="shared" si="277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7">
        <f t="shared" si="272"/>
        <v>0</v>
      </c>
      <c r="P2592" s="5" t="e">
        <f t="shared" si="273"/>
        <v>#DIV/0!</v>
      </c>
      <c r="Q2592" t="str">
        <f t="shared" si="274"/>
        <v>food</v>
      </c>
      <c r="R2592" s="6" t="str">
        <f t="shared" si="275"/>
        <v>food trucks</v>
      </c>
      <c r="S2592" s="13">
        <f t="shared" si="276"/>
        <v>42388.589085648149</v>
      </c>
      <c r="T2592" s="13">
        <f t="shared" si="277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7">
        <f t="shared" si="272"/>
        <v>1.7333333333333333E-2</v>
      </c>
      <c r="P2593" s="5">
        <f t="shared" si="273"/>
        <v>13</v>
      </c>
      <c r="Q2593" t="str">
        <f t="shared" si="274"/>
        <v>food</v>
      </c>
      <c r="R2593" s="6" t="str">
        <f t="shared" si="275"/>
        <v>food trucks</v>
      </c>
      <c r="S2593" s="13">
        <f t="shared" si="276"/>
        <v>42382.906527777777</v>
      </c>
      <c r="T2593" s="13">
        <f t="shared" si="277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7">
        <f t="shared" si="272"/>
        <v>1.6666666666666668E-3</v>
      </c>
      <c r="P2594" s="5">
        <f t="shared" si="273"/>
        <v>50</v>
      </c>
      <c r="Q2594" t="str">
        <f t="shared" si="274"/>
        <v>food</v>
      </c>
      <c r="R2594" s="6" t="str">
        <f t="shared" si="275"/>
        <v>food trucks</v>
      </c>
      <c r="S2594" s="13">
        <f t="shared" si="276"/>
        <v>41887.801168981481</v>
      </c>
      <c r="T2594" s="13">
        <f t="shared" si="277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7">
        <f t="shared" si="272"/>
        <v>0</v>
      </c>
      <c r="P2595" s="5" t="e">
        <f t="shared" si="273"/>
        <v>#DIV/0!</v>
      </c>
      <c r="Q2595" t="str">
        <f t="shared" si="274"/>
        <v>food</v>
      </c>
      <c r="R2595" s="6" t="str">
        <f t="shared" si="275"/>
        <v>food trucks</v>
      </c>
      <c r="S2595" s="13">
        <f t="shared" si="276"/>
        <v>42089.84520833334</v>
      </c>
      <c r="T2595" s="13">
        <f t="shared" si="277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7">
        <f t="shared" si="272"/>
        <v>1.2500000000000001E-5</v>
      </c>
      <c r="P2596" s="5">
        <f t="shared" si="273"/>
        <v>1</v>
      </c>
      <c r="Q2596" t="str">
        <f t="shared" si="274"/>
        <v>food</v>
      </c>
      <c r="R2596" s="6" t="str">
        <f t="shared" si="275"/>
        <v>food trucks</v>
      </c>
      <c r="S2596" s="13">
        <f t="shared" si="276"/>
        <v>41828.967916666668</v>
      </c>
      <c r="T2596" s="13">
        <f t="shared" si="277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7">
        <f t="shared" si="272"/>
        <v>0.12166666666666667</v>
      </c>
      <c r="P2597" s="5">
        <f t="shared" si="273"/>
        <v>96.05263157894737</v>
      </c>
      <c r="Q2597" t="str">
        <f t="shared" si="274"/>
        <v>food</v>
      </c>
      <c r="R2597" s="6" t="str">
        <f t="shared" si="275"/>
        <v>food trucks</v>
      </c>
      <c r="S2597" s="13">
        <f t="shared" si="276"/>
        <v>42760.244212962964</v>
      </c>
      <c r="T2597" s="13">
        <f t="shared" si="277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7">
        <f t="shared" si="272"/>
        <v>0.23588571428571428</v>
      </c>
      <c r="P2598" s="5">
        <f t="shared" si="273"/>
        <v>305.77777777777777</v>
      </c>
      <c r="Q2598" t="str">
        <f t="shared" si="274"/>
        <v>food</v>
      </c>
      <c r="R2598" s="6" t="str">
        <f t="shared" si="275"/>
        <v>food trucks</v>
      </c>
      <c r="S2598" s="13">
        <f t="shared" si="276"/>
        <v>41828.664456018516</v>
      </c>
      <c r="T2598" s="13">
        <f t="shared" si="277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7">
        <f t="shared" si="272"/>
        <v>5.6666666666666664E-2</v>
      </c>
      <c r="P2599" s="5">
        <f t="shared" si="273"/>
        <v>12.142857142857142</v>
      </c>
      <c r="Q2599" t="str">
        <f t="shared" si="274"/>
        <v>food</v>
      </c>
      <c r="R2599" s="6" t="str">
        <f t="shared" si="275"/>
        <v>food trucks</v>
      </c>
      <c r="S2599" s="13">
        <f t="shared" si="276"/>
        <v>42510.341631944444</v>
      </c>
      <c r="T2599" s="13">
        <f t="shared" si="277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7">
        <f t="shared" si="272"/>
        <v>0.39</v>
      </c>
      <c r="P2600" s="5">
        <f t="shared" si="273"/>
        <v>83.571428571428569</v>
      </c>
      <c r="Q2600" t="str">
        <f t="shared" si="274"/>
        <v>food</v>
      </c>
      <c r="R2600" s="6" t="str">
        <f t="shared" si="275"/>
        <v>food trucks</v>
      </c>
      <c r="S2600" s="13">
        <f t="shared" si="276"/>
        <v>42240.840289351851</v>
      </c>
      <c r="T2600" s="13">
        <f t="shared" si="277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7">
        <f t="shared" si="272"/>
        <v>9.9546510341776348E-3</v>
      </c>
      <c r="P2601" s="5">
        <f t="shared" si="273"/>
        <v>18</v>
      </c>
      <c r="Q2601" t="str">
        <f t="shared" si="274"/>
        <v>food</v>
      </c>
      <c r="R2601" s="6" t="str">
        <f t="shared" si="275"/>
        <v>food trucks</v>
      </c>
      <c r="S2601" s="13">
        <f t="shared" si="276"/>
        <v>41809.754016203704</v>
      </c>
      <c r="T2601" s="13">
        <f t="shared" si="277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7">
        <f t="shared" si="272"/>
        <v>6.9320000000000007E-2</v>
      </c>
      <c r="P2602" s="5">
        <f t="shared" si="273"/>
        <v>115.53333333333333</v>
      </c>
      <c r="Q2602" t="str">
        <f t="shared" si="274"/>
        <v>food</v>
      </c>
      <c r="R2602" s="6" t="str">
        <f t="shared" si="275"/>
        <v>food trucks</v>
      </c>
      <c r="S2602" s="13">
        <f t="shared" si="276"/>
        <v>42394.900462962964</v>
      </c>
      <c r="T2602" s="13">
        <f t="shared" si="277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7">
        <f t="shared" si="272"/>
        <v>6.6139999999999999</v>
      </c>
      <c r="P2603" s="5">
        <f t="shared" si="273"/>
        <v>21.900662251655628</v>
      </c>
      <c r="Q2603" t="str">
        <f t="shared" si="274"/>
        <v>technology</v>
      </c>
      <c r="R2603" s="6" t="str">
        <f>RIGHT(N2603,17)</f>
        <v>space exploration</v>
      </c>
      <c r="S2603" s="13">
        <f t="shared" si="276"/>
        <v>41150.902187499996</v>
      </c>
      <c r="T2603" s="13">
        <f t="shared" si="277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7">
        <f t="shared" si="272"/>
        <v>3.2609166666666667</v>
      </c>
      <c r="P2604" s="5">
        <f t="shared" si="273"/>
        <v>80.022494887525568</v>
      </c>
      <c r="Q2604" t="str">
        <f t="shared" si="274"/>
        <v>technology</v>
      </c>
      <c r="R2604" s="6" t="str">
        <f t="shared" ref="R2604:R2662" si="278">RIGHT(N2604,17)</f>
        <v>space exploration</v>
      </c>
      <c r="S2604" s="13">
        <f t="shared" si="276"/>
        <v>41915.747314814813</v>
      </c>
      <c r="T2604" s="13">
        <f t="shared" si="277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7">
        <f t="shared" si="272"/>
        <v>1.0148571428571429</v>
      </c>
      <c r="P2605" s="5">
        <f t="shared" si="273"/>
        <v>35.520000000000003</v>
      </c>
      <c r="Q2605" t="str">
        <f t="shared" si="274"/>
        <v>technology</v>
      </c>
      <c r="R2605" s="6" t="str">
        <f t="shared" si="278"/>
        <v>space exploration</v>
      </c>
      <c r="S2605" s="13">
        <f t="shared" si="276"/>
        <v>41617.912662037037</v>
      </c>
      <c r="T2605" s="13">
        <f t="shared" si="277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7">
        <f t="shared" si="272"/>
        <v>1.0421799999999999</v>
      </c>
      <c r="P2606" s="5">
        <f t="shared" si="273"/>
        <v>64.933333333333323</v>
      </c>
      <c r="Q2606" t="str">
        <f t="shared" si="274"/>
        <v>technology</v>
      </c>
      <c r="R2606" s="6" t="str">
        <f t="shared" si="278"/>
        <v>space exploration</v>
      </c>
      <c r="S2606" s="13">
        <f t="shared" si="276"/>
        <v>40998.051192129627</v>
      </c>
      <c r="T2606" s="13">
        <f t="shared" si="277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7">
        <f t="shared" si="272"/>
        <v>1.0742157000000001</v>
      </c>
      <c r="P2607" s="5">
        <f t="shared" si="273"/>
        <v>60.965703745743475</v>
      </c>
      <c r="Q2607" t="str">
        <f t="shared" si="274"/>
        <v>technology</v>
      </c>
      <c r="R2607" s="6" t="str">
        <f t="shared" si="278"/>
        <v>space exploration</v>
      </c>
      <c r="S2607" s="13">
        <f t="shared" si="276"/>
        <v>42508.541550925926</v>
      </c>
      <c r="T2607" s="13">
        <f t="shared" si="277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7">
        <f t="shared" si="272"/>
        <v>1.1005454545454545</v>
      </c>
      <c r="P2608" s="5">
        <f t="shared" si="273"/>
        <v>31.444155844155844</v>
      </c>
      <c r="Q2608" t="str">
        <f t="shared" si="274"/>
        <v>technology</v>
      </c>
      <c r="R2608" s="6" t="str">
        <f t="shared" si="278"/>
        <v>space exploration</v>
      </c>
      <c r="S2608" s="13">
        <f t="shared" si="276"/>
        <v>41726.712754629632</v>
      </c>
      <c r="T2608" s="13">
        <f t="shared" si="277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7">
        <f t="shared" si="272"/>
        <v>4.077</v>
      </c>
      <c r="P2609" s="5">
        <f t="shared" si="273"/>
        <v>81.949748743718587</v>
      </c>
      <c r="Q2609" t="str">
        <f t="shared" si="274"/>
        <v>technology</v>
      </c>
      <c r="R2609" s="6" t="str">
        <f t="shared" si="278"/>
        <v>space exploration</v>
      </c>
      <c r="S2609" s="13">
        <f t="shared" si="276"/>
        <v>42184.874675925923</v>
      </c>
      <c r="T2609" s="13">
        <f t="shared" si="277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7">
        <f t="shared" si="272"/>
        <v>2.2392500000000002</v>
      </c>
      <c r="P2610" s="5">
        <f t="shared" si="273"/>
        <v>58.92763157894737</v>
      </c>
      <c r="Q2610" t="str">
        <f t="shared" si="274"/>
        <v>technology</v>
      </c>
      <c r="R2610" s="6" t="str">
        <f t="shared" si="278"/>
        <v>space exploration</v>
      </c>
      <c r="S2610" s="13">
        <f t="shared" si="276"/>
        <v>42767.801712962959</v>
      </c>
      <c r="T2610" s="13">
        <f t="shared" si="27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7">
        <f t="shared" si="272"/>
        <v>3.038011142857143</v>
      </c>
      <c r="P2611" s="5">
        <f t="shared" si="273"/>
        <v>157.29347633136095</v>
      </c>
      <c r="Q2611" t="str">
        <f t="shared" si="274"/>
        <v>technology</v>
      </c>
      <c r="R2611" s="6" t="str">
        <f t="shared" si="278"/>
        <v>space exploration</v>
      </c>
      <c r="S2611" s="13">
        <f t="shared" si="276"/>
        <v>41075.237858796296</v>
      </c>
      <c r="T2611" s="13">
        <f t="shared" si="27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7">
        <f t="shared" si="272"/>
        <v>1.4132510432681749</v>
      </c>
      <c r="P2612" s="5">
        <f t="shared" si="273"/>
        <v>55.758509532062391</v>
      </c>
      <c r="Q2612" t="str">
        <f t="shared" si="274"/>
        <v>technology</v>
      </c>
      <c r="R2612" s="6" t="str">
        <f t="shared" si="278"/>
        <v>space exploration</v>
      </c>
      <c r="S2612" s="13">
        <f t="shared" si="276"/>
        <v>42564.881076388891</v>
      </c>
      <c r="T2612" s="13">
        <f t="shared" si="27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7">
        <f t="shared" si="272"/>
        <v>27.906363636363636</v>
      </c>
      <c r="P2613" s="5">
        <f t="shared" si="273"/>
        <v>83.802893802893806</v>
      </c>
      <c r="Q2613" t="str">
        <f t="shared" si="274"/>
        <v>technology</v>
      </c>
      <c r="R2613" s="6" t="str">
        <f t="shared" si="278"/>
        <v>space exploration</v>
      </c>
      <c r="S2613" s="13">
        <f t="shared" si="276"/>
        <v>42704.335810185185</v>
      </c>
      <c r="T2613" s="13">
        <f t="shared" si="27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7">
        <f t="shared" si="272"/>
        <v>1.7176130000000001</v>
      </c>
      <c r="P2614" s="5">
        <f t="shared" si="273"/>
        <v>58.422210884353746</v>
      </c>
      <c r="Q2614" t="str">
        <f t="shared" si="274"/>
        <v>technology</v>
      </c>
      <c r="R2614" s="6" t="str">
        <f t="shared" si="278"/>
        <v>space exploration</v>
      </c>
      <c r="S2614" s="13">
        <f t="shared" si="276"/>
        <v>41982.143171296295</v>
      </c>
      <c r="T2614" s="13">
        <f t="shared" si="27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7">
        <f t="shared" si="272"/>
        <v>1.0101333333333333</v>
      </c>
      <c r="P2615" s="5">
        <f t="shared" si="273"/>
        <v>270.57142857142856</v>
      </c>
      <c r="Q2615" t="str">
        <f t="shared" si="274"/>
        <v>technology</v>
      </c>
      <c r="R2615" s="6" t="str">
        <f t="shared" si="278"/>
        <v>space exploration</v>
      </c>
      <c r="S2615" s="13">
        <f t="shared" si="276"/>
        <v>41143.81821759259</v>
      </c>
      <c r="T2615" s="13">
        <f t="shared" si="27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7">
        <f t="shared" si="272"/>
        <v>1.02</v>
      </c>
      <c r="P2616" s="5">
        <f t="shared" si="273"/>
        <v>107.1</v>
      </c>
      <c r="Q2616" t="str">
        <f t="shared" si="274"/>
        <v>technology</v>
      </c>
      <c r="R2616" s="6" t="str">
        <f t="shared" si="278"/>
        <v>space exploration</v>
      </c>
      <c r="S2616" s="13">
        <f t="shared" si="276"/>
        <v>41730.708472222221</v>
      </c>
      <c r="T2616" s="13">
        <f t="shared" si="27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7">
        <f t="shared" si="272"/>
        <v>1.6976511744127936</v>
      </c>
      <c r="P2617" s="5">
        <f t="shared" si="273"/>
        <v>47.180555555555557</v>
      </c>
      <c r="Q2617" t="str">
        <f t="shared" si="274"/>
        <v>technology</v>
      </c>
      <c r="R2617" s="6" t="str">
        <f t="shared" si="278"/>
        <v>space exploration</v>
      </c>
      <c r="S2617" s="13">
        <f t="shared" si="276"/>
        <v>42453.49726851852</v>
      </c>
      <c r="T2617" s="13">
        <f t="shared" si="27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7">
        <f t="shared" si="272"/>
        <v>1.14534</v>
      </c>
      <c r="P2618" s="5">
        <f t="shared" si="273"/>
        <v>120.30882352941177</v>
      </c>
      <c r="Q2618" t="str">
        <f t="shared" si="274"/>
        <v>technology</v>
      </c>
      <c r="R2618" s="6" t="str">
        <f t="shared" si="278"/>
        <v>space exploration</v>
      </c>
      <c r="S2618" s="13">
        <f t="shared" si="276"/>
        <v>42211.99454861111</v>
      </c>
      <c r="T2618" s="13">
        <f t="shared" si="27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7">
        <f t="shared" si="272"/>
        <v>8.7759999999999998</v>
      </c>
      <c r="P2619" s="5">
        <f t="shared" si="273"/>
        <v>27.59748427672956</v>
      </c>
      <c r="Q2619" t="str">
        <f t="shared" si="274"/>
        <v>technology</v>
      </c>
      <c r="R2619" s="6" t="str">
        <f t="shared" si="278"/>
        <v>space exploration</v>
      </c>
      <c r="S2619" s="13">
        <f t="shared" si="276"/>
        <v>41902.874432870369</v>
      </c>
      <c r="T2619" s="13">
        <f t="shared" si="27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7">
        <f t="shared" si="272"/>
        <v>1.0538666666666667</v>
      </c>
      <c r="P2620" s="5">
        <f t="shared" si="273"/>
        <v>205.2987012987013</v>
      </c>
      <c r="Q2620" t="str">
        <f t="shared" si="274"/>
        <v>technology</v>
      </c>
      <c r="R2620" s="6" t="str">
        <f t="shared" si="278"/>
        <v>space exploration</v>
      </c>
      <c r="S2620" s="13">
        <f t="shared" si="276"/>
        <v>42279.792372685188</v>
      </c>
      <c r="T2620" s="13">
        <f t="shared" si="27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7">
        <f t="shared" si="272"/>
        <v>1.8839999999999999</v>
      </c>
      <c r="P2621" s="5">
        <f t="shared" si="273"/>
        <v>35.547169811320757</v>
      </c>
      <c r="Q2621" t="str">
        <f t="shared" si="274"/>
        <v>technology</v>
      </c>
      <c r="R2621" s="6" t="str">
        <f t="shared" si="278"/>
        <v>space exploration</v>
      </c>
      <c r="S2621" s="13">
        <f t="shared" si="276"/>
        <v>42273.884305555555</v>
      </c>
      <c r="T2621" s="13">
        <f t="shared" si="27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7">
        <f t="shared" si="272"/>
        <v>1.436523076923077</v>
      </c>
      <c r="P2622" s="5">
        <f t="shared" si="273"/>
        <v>74.639488409272587</v>
      </c>
      <c r="Q2622" t="str">
        <f t="shared" si="274"/>
        <v>technology</v>
      </c>
      <c r="R2622" s="6" t="str">
        <f t="shared" si="278"/>
        <v>space exploration</v>
      </c>
      <c r="S2622" s="13">
        <f t="shared" si="276"/>
        <v>42251.16715277778</v>
      </c>
      <c r="T2622" s="13">
        <f t="shared" si="27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7">
        <f t="shared" si="272"/>
        <v>1.4588000000000001</v>
      </c>
      <c r="P2623" s="5">
        <f t="shared" si="273"/>
        <v>47.058064516129029</v>
      </c>
      <c r="Q2623" t="str">
        <f t="shared" si="274"/>
        <v>technology</v>
      </c>
      <c r="R2623" s="6" t="str">
        <f t="shared" si="278"/>
        <v>space exploration</v>
      </c>
      <c r="S2623" s="13">
        <f t="shared" si="276"/>
        <v>42115.74754629629</v>
      </c>
      <c r="T2623" s="13">
        <f t="shared" si="277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7">
        <f t="shared" si="272"/>
        <v>1.3118399999999999</v>
      </c>
      <c r="P2624" s="5">
        <f t="shared" si="273"/>
        <v>26.591351351351353</v>
      </c>
      <c r="Q2624" t="str">
        <f t="shared" si="274"/>
        <v>technology</v>
      </c>
      <c r="R2624" s="6" t="str">
        <f t="shared" si="278"/>
        <v>space exploration</v>
      </c>
      <c r="S2624" s="13">
        <f t="shared" si="276"/>
        <v>42689.74324074074</v>
      </c>
      <c r="T2624" s="13">
        <f t="shared" si="27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7">
        <f t="shared" si="272"/>
        <v>1.1399999999999999</v>
      </c>
      <c r="P2625" s="5">
        <f t="shared" si="273"/>
        <v>36.774193548387096</v>
      </c>
      <c r="Q2625" t="str">
        <f t="shared" si="274"/>
        <v>technology</v>
      </c>
      <c r="R2625" s="6" t="str">
        <f t="shared" si="278"/>
        <v>space exploration</v>
      </c>
      <c r="S2625" s="13">
        <f t="shared" si="276"/>
        <v>42692.256550925929</v>
      </c>
      <c r="T2625" s="13">
        <f t="shared" si="27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7">
        <f t="shared" si="272"/>
        <v>13.794206249999998</v>
      </c>
      <c r="P2626" s="5">
        <f t="shared" si="273"/>
        <v>31.820544982698959</v>
      </c>
      <c r="Q2626" t="str">
        <f t="shared" si="274"/>
        <v>technology</v>
      </c>
      <c r="R2626" s="6" t="str">
        <f t="shared" si="278"/>
        <v>space exploration</v>
      </c>
      <c r="S2626" s="13">
        <f t="shared" si="276"/>
        <v>41144.42155092593</v>
      </c>
      <c r="T2626" s="13">
        <f t="shared" si="277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7">
        <f t="shared" ref="O2627:O2690" si="279">E2627/D2627</f>
        <v>9.56</v>
      </c>
      <c r="P2627" s="5">
        <f t="shared" ref="P2627:P2690" si="280">AVERAGE(E2627/L2627)</f>
        <v>27.576923076923077</v>
      </c>
      <c r="Q2627" t="str">
        <f t="shared" ref="Q2627:Q2690" si="281">LEFT(N2627, SEARCH("/",N2627,1)-1)</f>
        <v>technology</v>
      </c>
      <c r="R2627" s="6" t="str">
        <f t="shared" si="278"/>
        <v>space exploration</v>
      </c>
      <c r="S2627" s="13">
        <f t="shared" ref="S2627:S2690" si="282">(((J2627/60)/60)/24)+DATE(1970,1,1)</f>
        <v>42658.810277777782</v>
      </c>
      <c r="T2627" s="13">
        <f t="shared" ref="T2627:T2690" si="2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7">
        <f t="shared" si="279"/>
        <v>1.1200000000000001</v>
      </c>
      <c r="P2628" s="5">
        <f t="shared" si="280"/>
        <v>56</v>
      </c>
      <c r="Q2628" t="str">
        <f t="shared" si="281"/>
        <v>technology</v>
      </c>
      <c r="R2628" s="6" t="str">
        <f t="shared" si="278"/>
        <v>space exploration</v>
      </c>
      <c r="S2628" s="13">
        <f t="shared" si="282"/>
        <v>42128.628113425926</v>
      </c>
      <c r="T2628" s="13">
        <f t="shared" si="2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7">
        <f t="shared" si="279"/>
        <v>6.4666666666666668</v>
      </c>
      <c r="P2629" s="5">
        <f t="shared" si="280"/>
        <v>21.555555555555557</v>
      </c>
      <c r="Q2629" t="str">
        <f t="shared" si="281"/>
        <v>technology</v>
      </c>
      <c r="R2629" s="6" t="str">
        <f t="shared" si="278"/>
        <v>space exploration</v>
      </c>
      <c r="S2629" s="13">
        <f t="shared" si="282"/>
        <v>42304.829409722224</v>
      </c>
      <c r="T2629" s="13">
        <f t="shared" si="2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7">
        <f t="shared" si="279"/>
        <v>1.1036948748510131</v>
      </c>
      <c r="P2630" s="5">
        <f t="shared" si="280"/>
        <v>44.095238095238095</v>
      </c>
      <c r="Q2630" t="str">
        <f t="shared" si="281"/>
        <v>technology</v>
      </c>
      <c r="R2630" s="6" t="str">
        <f t="shared" si="278"/>
        <v>space exploration</v>
      </c>
      <c r="S2630" s="13">
        <f t="shared" si="282"/>
        <v>41953.966053240743</v>
      </c>
      <c r="T2630" s="13">
        <f t="shared" si="2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7">
        <f t="shared" si="279"/>
        <v>1.2774000000000001</v>
      </c>
      <c r="P2631" s="5">
        <f t="shared" si="280"/>
        <v>63.87</v>
      </c>
      <c r="Q2631" t="str">
        <f t="shared" si="281"/>
        <v>technology</v>
      </c>
      <c r="R2631" s="6" t="str">
        <f t="shared" si="278"/>
        <v>space exploration</v>
      </c>
      <c r="S2631" s="13">
        <f t="shared" si="282"/>
        <v>42108.538449074069</v>
      </c>
      <c r="T2631" s="13">
        <f t="shared" si="2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7">
        <f t="shared" si="279"/>
        <v>1.579</v>
      </c>
      <c r="P2632" s="5">
        <f t="shared" si="280"/>
        <v>38.987654320987652</v>
      </c>
      <c r="Q2632" t="str">
        <f t="shared" si="281"/>
        <v>technology</v>
      </c>
      <c r="R2632" s="6" t="str">
        <f t="shared" si="278"/>
        <v>space exploration</v>
      </c>
      <c r="S2632" s="13">
        <f t="shared" si="282"/>
        <v>42524.105462962965</v>
      </c>
      <c r="T2632" s="13">
        <f t="shared" si="2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7">
        <f t="shared" si="279"/>
        <v>1.1466525000000001</v>
      </c>
      <c r="P2633" s="5">
        <f t="shared" si="280"/>
        <v>80.185489510489504</v>
      </c>
      <c r="Q2633" t="str">
        <f t="shared" si="281"/>
        <v>technology</v>
      </c>
      <c r="R2633" s="6" t="str">
        <f t="shared" si="278"/>
        <v>space exploration</v>
      </c>
      <c r="S2633" s="13">
        <f t="shared" si="282"/>
        <v>42218.169293981482</v>
      </c>
      <c r="T2633" s="13">
        <f t="shared" si="2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7">
        <f t="shared" si="279"/>
        <v>1.3700934579439252</v>
      </c>
      <c r="P2634" s="5">
        <f t="shared" si="280"/>
        <v>34.904761904761905</v>
      </c>
      <c r="Q2634" t="str">
        <f t="shared" si="281"/>
        <v>technology</v>
      </c>
      <c r="R2634" s="6" t="str">
        <f t="shared" si="278"/>
        <v>space exploration</v>
      </c>
      <c r="S2634" s="13">
        <f t="shared" si="282"/>
        <v>42494.061793981484</v>
      </c>
      <c r="T2634" s="13">
        <f t="shared" si="2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7">
        <f t="shared" si="279"/>
        <v>3.5461999999999998</v>
      </c>
      <c r="P2635" s="5">
        <f t="shared" si="280"/>
        <v>89.100502512562812</v>
      </c>
      <c r="Q2635" t="str">
        <f t="shared" si="281"/>
        <v>technology</v>
      </c>
      <c r="R2635" s="6" t="str">
        <f t="shared" si="278"/>
        <v>space exploration</v>
      </c>
      <c r="S2635" s="13">
        <f t="shared" si="282"/>
        <v>41667.823287037041</v>
      </c>
      <c r="T2635" s="13">
        <f t="shared" si="2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7">
        <f t="shared" si="279"/>
        <v>1.0602150537634409</v>
      </c>
      <c r="P2636" s="5">
        <f t="shared" si="280"/>
        <v>39.44</v>
      </c>
      <c r="Q2636" t="str">
        <f t="shared" si="281"/>
        <v>technology</v>
      </c>
      <c r="R2636" s="6" t="str">
        <f t="shared" si="278"/>
        <v>space exploration</v>
      </c>
      <c r="S2636" s="13">
        <f t="shared" si="282"/>
        <v>42612.656493055561</v>
      </c>
      <c r="T2636" s="13">
        <f t="shared" si="2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7">
        <f t="shared" si="279"/>
        <v>1</v>
      </c>
      <c r="P2637" s="5">
        <f t="shared" si="280"/>
        <v>136.9047619047619</v>
      </c>
      <c r="Q2637" t="str">
        <f t="shared" si="281"/>
        <v>technology</v>
      </c>
      <c r="R2637" s="6" t="str">
        <f t="shared" si="278"/>
        <v>space exploration</v>
      </c>
      <c r="S2637" s="13">
        <f t="shared" si="282"/>
        <v>42037.950937500005</v>
      </c>
      <c r="T2637" s="13">
        <f t="shared" si="2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7">
        <f t="shared" si="279"/>
        <v>1.873</v>
      </c>
      <c r="P2638" s="5">
        <f t="shared" si="280"/>
        <v>37.46</v>
      </c>
      <c r="Q2638" t="str">
        <f t="shared" si="281"/>
        <v>technology</v>
      </c>
      <c r="R2638" s="6" t="str">
        <f t="shared" si="278"/>
        <v>space exploration</v>
      </c>
      <c r="S2638" s="13">
        <f t="shared" si="282"/>
        <v>42636.614745370374</v>
      </c>
      <c r="T2638" s="13">
        <f t="shared" si="2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7">
        <f t="shared" si="279"/>
        <v>1.6619999999999999</v>
      </c>
      <c r="P2639" s="5">
        <f t="shared" si="280"/>
        <v>31.96153846153846</v>
      </c>
      <c r="Q2639" t="str">
        <f t="shared" si="281"/>
        <v>technology</v>
      </c>
      <c r="R2639" s="6" t="str">
        <f t="shared" si="278"/>
        <v>space exploration</v>
      </c>
      <c r="S2639" s="13">
        <f t="shared" si="282"/>
        <v>42639.549479166672</v>
      </c>
      <c r="T2639" s="13">
        <f t="shared" si="2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7">
        <f t="shared" si="279"/>
        <v>1.0172910662824208</v>
      </c>
      <c r="P2640" s="5">
        <f t="shared" si="280"/>
        <v>25.214285714285715</v>
      </c>
      <c r="Q2640" t="str">
        <f t="shared" si="281"/>
        <v>technology</v>
      </c>
      <c r="R2640" s="6" t="str">
        <f t="shared" si="278"/>
        <v>space exploration</v>
      </c>
      <c r="S2640" s="13">
        <f t="shared" si="282"/>
        <v>41989.913136574076</v>
      </c>
      <c r="T2640" s="13">
        <f t="shared" si="2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7">
        <f t="shared" si="279"/>
        <v>1.64</v>
      </c>
      <c r="P2641" s="5">
        <f t="shared" si="280"/>
        <v>10.040816326530612</v>
      </c>
      <c r="Q2641" t="str">
        <f t="shared" si="281"/>
        <v>technology</v>
      </c>
      <c r="R2641" s="6" t="str">
        <f t="shared" si="278"/>
        <v>space exploration</v>
      </c>
      <c r="S2641" s="13">
        <f t="shared" si="282"/>
        <v>42024.86513888889</v>
      </c>
      <c r="T2641" s="13">
        <f t="shared" si="2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7">
        <f t="shared" si="279"/>
        <v>1.0566666666666666</v>
      </c>
      <c r="P2642" s="5">
        <f t="shared" si="280"/>
        <v>45.94202898550725</v>
      </c>
      <c r="Q2642" t="str">
        <f t="shared" si="281"/>
        <v>technology</v>
      </c>
      <c r="R2642" s="6" t="str">
        <f t="shared" si="278"/>
        <v>space exploration</v>
      </c>
      <c r="S2642" s="13">
        <f t="shared" si="282"/>
        <v>42103.160578703704</v>
      </c>
      <c r="T2642" s="13">
        <f t="shared" si="2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7">
        <f t="shared" si="279"/>
        <v>0.01</v>
      </c>
      <c r="P2643" s="5">
        <f t="shared" si="280"/>
        <v>15</v>
      </c>
      <c r="Q2643" t="str">
        <f t="shared" si="281"/>
        <v>technology</v>
      </c>
      <c r="R2643" s="6" t="str">
        <f t="shared" si="278"/>
        <v>space exploration</v>
      </c>
      <c r="S2643" s="13">
        <f t="shared" si="282"/>
        <v>41880.827118055553</v>
      </c>
      <c r="T2643" s="13">
        <f t="shared" si="2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7">
        <f t="shared" si="279"/>
        <v>0</v>
      </c>
      <c r="P2644" s="5" t="e">
        <f t="shared" si="280"/>
        <v>#DIV/0!</v>
      </c>
      <c r="Q2644" t="str">
        <f t="shared" si="281"/>
        <v>technology</v>
      </c>
      <c r="R2644" s="6" t="str">
        <f t="shared" si="278"/>
        <v>space exploration</v>
      </c>
      <c r="S2644" s="13">
        <f t="shared" si="282"/>
        <v>42536.246620370366</v>
      </c>
      <c r="T2644" s="13">
        <f t="shared" si="2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7">
        <f t="shared" si="279"/>
        <v>0.33559730999999998</v>
      </c>
      <c r="P2645" s="5">
        <f t="shared" si="280"/>
        <v>223.58248500999335</v>
      </c>
      <c r="Q2645" t="str">
        <f t="shared" si="281"/>
        <v>technology</v>
      </c>
      <c r="R2645" s="6" t="str">
        <f t="shared" si="278"/>
        <v>space exploration</v>
      </c>
      <c r="S2645" s="13">
        <f t="shared" si="282"/>
        <v>42689.582349537035</v>
      </c>
      <c r="T2645" s="13">
        <f t="shared" si="2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7">
        <f t="shared" si="279"/>
        <v>2.053E-2</v>
      </c>
      <c r="P2646" s="5">
        <f t="shared" si="280"/>
        <v>39.480769230769234</v>
      </c>
      <c r="Q2646" t="str">
        <f t="shared" si="281"/>
        <v>technology</v>
      </c>
      <c r="R2646" s="6" t="str">
        <f t="shared" si="278"/>
        <v>space exploration</v>
      </c>
      <c r="S2646" s="13">
        <f t="shared" si="282"/>
        <v>42774.792071759264</v>
      </c>
      <c r="T2646" s="13">
        <f t="shared" si="2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7">
        <f t="shared" si="279"/>
        <v>0.105</v>
      </c>
      <c r="P2647" s="5">
        <f t="shared" si="280"/>
        <v>91.304347826086953</v>
      </c>
      <c r="Q2647" t="str">
        <f t="shared" si="281"/>
        <v>technology</v>
      </c>
      <c r="R2647" s="6" t="str">
        <f t="shared" si="278"/>
        <v>space exploration</v>
      </c>
      <c r="S2647" s="13">
        <f t="shared" si="282"/>
        <v>41921.842627314814</v>
      </c>
      <c r="T2647" s="13">
        <f t="shared" si="2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7">
        <f t="shared" si="279"/>
        <v>8.4172839999999999E-2</v>
      </c>
      <c r="P2648" s="5">
        <f t="shared" si="280"/>
        <v>78.666205607476627</v>
      </c>
      <c r="Q2648" t="str">
        <f t="shared" si="281"/>
        <v>technology</v>
      </c>
      <c r="R2648" s="6" t="str">
        <f t="shared" si="278"/>
        <v>space exploration</v>
      </c>
      <c r="S2648" s="13">
        <f t="shared" si="282"/>
        <v>42226.313298611116</v>
      </c>
      <c r="T2648" s="13">
        <f t="shared" si="2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7">
        <f t="shared" si="279"/>
        <v>1.44E-2</v>
      </c>
      <c r="P2649" s="5">
        <f t="shared" si="280"/>
        <v>12</v>
      </c>
      <c r="Q2649" t="str">
        <f t="shared" si="281"/>
        <v>technology</v>
      </c>
      <c r="R2649" s="6" t="str">
        <f t="shared" si="278"/>
        <v>space exploration</v>
      </c>
      <c r="S2649" s="13">
        <f t="shared" si="282"/>
        <v>42200.261793981481</v>
      </c>
      <c r="T2649" s="13">
        <f t="shared" si="2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7">
        <f t="shared" si="279"/>
        <v>8.8333333333333337E-3</v>
      </c>
      <c r="P2650" s="5">
        <f t="shared" si="280"/>
        <v>17.666666666666668</v>
      </c>
      <c r="Q2650" t="str">
        <f t="shared" si="281"/>
        <v>technology</v>
      </c>
      <c r="R2650" s="6" t="str">
        <f t="shared" si="278"/>
        <v>space exploration</v>
      </c>
      <c r="S2650" s="13">
        <f t="shared" si="282"/>
        <v>42408.714814814812</v>
      </c>
      <c r="T2650" s="13">
        <f t="shared" si="2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7">
        <f t="shared" si="279"/>
        <v>9.9200000000000004E-4</v>
      </c>
      <c r="P2651" s="5">
        <f t="shared" si="280"/>
        <v>41.333333333333336</v>
      </c>
      <c r="Q2651" t="str">
        <f t="shared" si="281"/>
        <v>technology</v>
      </c>
      <c r="R2651" s="6" t="str">
        <f t="shared" si="278"/>
        <v>space exploration</v>
      </c>
      <c r="S2651" s="13">
        <f t="shared" si="282"/>
        <v>42341.99700231482</v>
      </c>
      <c r="T2651" s="13">
        <f t="shared" si="2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7">
        <f t="shared" si="279"/>
        <v>5.966666666666667E-3</v>
      </c>
      <c r="P2652" s="5">
        <f t="shared" si="280"/>
        <v>71.599999999999994</v>
      </c>
      <c r="Q2652" t="str">
        <f t="shared" si="281"/>
        <v>technology</v>
      </c>
      <c r="R2652" s="6" t="str">
        <f t="shared" si="278"/>
        <v>space exploration</v>
      </c>
      <c r="S2652" s="13">
        <f t="shared" si="282"/>
        <v>42695.624340277776</v>
      </c>
      <c r="T2652" s="13">
        <f t="shared" si="2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7">
        <f t="shared" si="279"/>
        <v>1.8689285714285714E-2</v>
      </c>
      <c r="P2653" s="5">
        <f t="shared" si="280"/>
        <v>307.8235294117647</v>
      </c>
      <c r="Q2653" t="str">
        <f t="shared" si="281"/>
        <v>technology</v>
      </c>
      <c r="R2653" s="6" t="str">
        <f t="shared" si="278"/>
        <v>space exploration</v>
      </c>
      <c r="S2653" s="13">
        <f t="shared" si="282"/>
        <v>42327.805659722217</v>
      </c>
      <c r="T2653" s="13">
        <f t="shared" si="2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7">
        <f t="shared" si="279"/>
        <v>8.8500000000000002E-3</v>
      </c>
      <c r="P2654" s="5">
        <f t="shared" si="280"/>
        <v>80.454545454545453</v>
      </c>
      <c r="Q2654" t="str">
        <f t="shared" si="281"/>
        <v>technology</v>
      </c>
      <c r="R2654" s="6" t="str">
        <f t="shared" si="278"/>
        <v>space exploration</v>
      </c>
      <c r="S2654" s="13">
        <f t="shared" si="282"/>
        <v>41953.158854166672</v>
      </c>
      <c r="T2654" s="13">
        <f t="shared" si="2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7">
        <f t="shared" si="279"/>
        <v>0.1152156862745098</v>
      </c>
      <c r="P2655" s="5">
        <f t="shared" si="280"/>
        <v>83.942857142857136</v>
      </c>
      <c r="Q2655" t="str">
        <f t="shared" si="281"/>
        <v>technology</v>
      </c>
      <c r="R2655" s="6" t="str">
        <f t="shared" si="278"/>
        <v>space exploration</v>
      </c>
      <c r="S2655" s="13">
        <f t="shared" si="282"/>
        <v>41771.651932870373</v>
      </c>
      <c r="T2655" s="13">
        <f t="shared" si="2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7">
        <f t="shared" si="279"/>
        <v>5.1000000000000004E-4</v>
      </c>
      <c r="P2656" s="5">
        <f t="shared" si="280"/>
        <v>8.5</v>
      </c>
      <c r="Q2656" t="str">
        <f t="shared" si="281"/>
        <v>technology</v>
      </c>
      <c r="R2656" s="6" t="str">
        <f t="shared" si="278"/>
        <v>space exploration</v>
      </c>
      <c r="S2656" s="13">
        <f t="shared" si="282"/>
        <v>42055.600995370376</v>
      </c>
      <c r="T2656" s="13">
        <f t="shared" si="2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7">
        <f t="shared" si="279"/>
        <v>0.21033333333333334</v>
      </c>
      <c r="P2657" s="5">
        <f t="shared" si="280"/>
        <v>73.372093023255815</v>
      </c>
      <c r="Q2657" t="str">
        <f t="shared" si="281"/>
        <v>technology</v>
      </c>
      <c r="R2657" s="6" t="str">
        <f t="shared" si="278"/>
        <v>space exploration</v>
      </c>
      <c r="S2657" s="13">
        <f t="shared" si="282"/>
        <v>42381.866284722222</v>
      </c>
      <c r="T2657" s="13">
        <f t="shared" si="2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7">
        <f t="shared" si="279"/>
        <v>0.11436666666666667</v>
      </c>
      <c r="P2658" s="5">
        <f t="shared" si="280"/>
        <v>112.86184210526316</v>
      </c>
      <c r="Q2658" t="str">
        <f t="shared" si="281"/>
        <v>technology</v>
      </c>
      <c r="R2658" s="6" t="str">
        <f t="shared" si="278"/>
        <v>space exploration</v>
      </c>
      <c r="S2658" s="13">
        <f t="shared" si="282"/>
        <v>42767.688518518517</v>
      </c>
      <c r="T2658" s="13">
        <f t="shared" si="2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7">
        <f t="shared" si="279"/>
        <v>0.18737933333333334</v>
      </c>
      <c r="P2659" s="5">
        <f t="shared" si="280"/>
        <v>95.277627118644077</v>
      </c>
      <c r="Q2659" t="str">
        <f t="shared" si="281"/>
        <v>technology</v>
      </c>
      <c r="R2659" s="6" t="str">
        <f t="shared" si="278"/>
        <v>space exploration</v>
      </c>
      <c r="S2659" s="13">
        <f t="shared" si="282"/>
        <v>42551.928854166668</v>
      </c>
      <c r="T2659" s="13">
        <f t="shared" si="2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7">
        <f t="shared" si="279"/>
        <v>9.2857142857142856E-4</v>
      </c>
      <c r="P2660" s="5">
        <f t="shared" si="280"/>
        <v>22.75</v>
      </c>
      <c r="Q2660" t="str">
        <f t="shared" si="281"/>
        <v>technology</v>
      </c>
      <c r="R2660" s="6" t="str">
        <f t="shared" si="278"/>
        <v>space exploration</v>
      </c>
      <c r="S2660" s="13">
        <f t="shared" si="282"/>
        <v>42551.884189814817</v>
      </c>
      <c r="T2660" s="13">
        <f t="shared" si="2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7">
        <f t="shared" si="279"/>
        <v>2.720408163265306E-2</v>
      </c>
      <c r="P2661" s="5">
        <f t="shared" si="280"/>
        <v>133.30000000000001</v>
      </c>
      <c r="Q2661" t="str">
        <f t="shared" si="281"/>
        <v>technology</v>
      </c>
      <c r="R2661" s="6" t="str">
        <f t="shared" si="278"/>
        <v>space exploration</v>
      </c>
      <c r="S2661" s="13">
        <f t="shared" si="282"/>
        <v>42082.069560185191</v>
      </c>
      <c r="T2661" s="13">
        <f t="shared" si="2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7">
        <f t="shared" si="279"/>
        <v>9.5E-4</v>
      </c>
      <c r="P2662" s="5">
        <f t="shared" si="280"/>
        <v>3.8</v>
      </c>
      <c r="Q2662" t="str">
        <f t="shared" si="281"/>
        <v>technology</v>
      </c>
      <c r="R2662" s="6" t="str">
        <f t="shared" si="278"/>
        <v>space exploration</v>
      </c>
      <c r="S2662" s="13">
        <f t="shared" si="282"/>
        <v>42272.713171296295</v>
      </c>
      <c r="T2662" s="13">
        <f t="shared" si="2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7">
        <f t="shared" si="279"/>
        <v>1.0289999999999999</v>
      </c>
      <c r="P2663" s="5">
        <f t="shared" si="280"/>
        <v>85.75</v>
      </c>
      <c r="Q2663" t="str">
        <f t="shared" si="281"/>
        <v>technology</v>
      </c>
      <c r="R2663" s="6" t="str">
        <f>RIGHT(N2663,11)</f>
        <v>makerspaces</v>
      </c>
      <c r="S2663" s="13">
        <f t="shared" si="282"/>
        <v>41542.958449074074</v>
      </c>
      <c r="T2663" s="13">
        <f t="shared" si="2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7">
        <f t="shared" si="279"/>
        <v>1.0680000000000001</v>
      </c>
      <c r="P2664" s="5">
        <f t="shared" si="280"/>
        <v>267</v>
      </c>
      <c r="Q2664" t="str">
        <f t="shared" si="281"/>
        <v>technology</v>
      </c>
      <c r="R2664" s="6" t="str">
        <f t="shared" ref="R2664:R2682" si="284">RIGHT(N2664,11)</f>
        <v>makerspaces</v>
      </c>
      <c r="S2664" s="13">
        <f t="shared" si="282"/>
        <v>42207.746678240743</v>
      </c>
      <c r="T2664" s="13">
        <f t="shared" si="2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7">
        <f t="shared" si="279"/>
        <v>1.0459624999999999</v>
      </c>
      <c r="P2665" s="5">
        <f t="shared" si="280"/>
        <v>373.55803571428572</v>
      </c>
      <c r="Q2665" t="str">
        <f t="shared" si="281"/>
        <v>technology</v>
      </c>
      <c r="R2665" s="6" t="str">
        <f t="shared" si="284"/>
        <v>makerspaces</v>
      </c>
      <c r="S2665" s="13">
        <f t="shared" si="282"/>
        <v>42222.622766203705</v>
      </c>
      <c r="T2665" s="13">
        <f t="shared" si="2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7">
        <f t="shared" si="279"/>
        <v>1.0342857142857143</v>
      </c>
      <c r="P2666" s="5">
        <f t="shared" si="280"/>
        <v>174.03846153846155</v>
      </c>
      <c r="Q2666" t="str">
        <f t="shared" si="281"/>
        <v>technology</v>
      </c>
      <c r="R2666" s="6" t="str">
        <f t="shared" si="284"/>
        <v>makerspaces</v>
      </c>
      <c r="S2666" s="13">
        <f t="shared" si="282"/>
        <v>42313.02542824074</v>
      </c>
      <c r="T2666" s="13">
        <f t="shared" si="2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7">
        <f t="shared" si="279"/>
        <v>1.2314285714285715</v>
      </c>
      <c r="P2667" s="5">
        <f t="shared" si="280"/>
        <v>93.695652173913047</v>
      </c>
      <c r="Q2667" t="str">
        <f t="shared" si="281"/>
        <v>technology</v>
      </c>
      <c r="R2667" s="6" t="str">
        <f t="shared" si="284"/>
        <v>makerspaces</v>
      </c>
      <c r="S2667" s="13">
        <f t="shared" si="282"/>
        <v>42083.895532407405</v>
      </c>
      <c r="T2667" s="13">
        <f t="shared" si="2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7">
        <f t="shared" si="279"/>
        <v>1.592951</v>
      </c>
      <c r="P2668" s="5">
        <f t="shared" si="280"/>
        <v>77.327718446601949</v>
      </c>
      <c r="Q2668" t="str">
        <f t="shared" si="281"/>
        <v>technology</v>
      </c>
      <c r="R2668" s="6" t="str">
        <f t="shared" si="284"/>
        <v>makerspaces</v>
      </c>
      <c r="S2668" s="13">
        <f t="shared" si="282"/>
        <v>42235.764340277776</v>
      </c>
      <c r="T2668" s="13">
        <f t="shared" si="2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7">
        <f t="shared" si="279"/>
        <v>1.1066666666666667</v>
      </c>
      <c r="P2669" s="5">
        <f t="shared" si="280"/>
        <v>92.222222222222229</v>
      </c>
      <c r="Q2669" t="str">
        <f t="shared" si="281"/>
        <v>technology</v>
      </c>
      <c r="R2669" s="6" t="str">
        <f t="shared" si="284"/>
        <v>makerspaces</v>
      </c>
      <c r="S2669" s="13">
        <f t="shared" si="282"/>
        <v>42380.926111111112</v>
      </c>
      <c r="T2669" s="13">
        <f t="shared" si="2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7">
        <f t="shared" si="279"/>
        <v>1.7070000000000001</v>
      </c>
      <c r="P2670" s="5">
        <f t="shared" si="280"/>
        <v>60.964285714285715</v>
      </c>
      <c r="Q2670" t="str">
        <f t="shared" si="281"/>
        <v>technology</v>
      </c>
      <c r="R2670" s="6" t="str">
        <f t="shared" si="284"/>
        <v>makerspaces</v>
      </c>
      <c r="S2670" s="13">
        <f t="shared" si="282"/>
        <v>42275.588715277772</v>
      </c>
      <c r="T2670" s="13">
        <f t="shared" si="2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7">
        <f t="shared" si="279"/>
        <v>1.25125</v>
      </c>
      <c r="P2671" s="5">
        <f t="shared" si="280"/>
        <v>91</v>
      </c>
      <c r="Q2671" t="str">
        <f t="shared" si="281"/>
        <v>technology</v>
      </c>
      <c r="R2671" s="6" t="str">
        <f t="shared" si="284"/>
        <v>makerspaces</v>
      </c>
      <c r="S2671" s="13">
        <f t="shared" si="282"/>
        <v>42319.035833333335</v>
      </c>
      <c r="T2671" s="13">
        <f t="shared" si="2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7">
        <f t="shared" si="279"/>
        <v>6.4158609339642042E-2</v>
      </c>
      <c r="P2672" s="5">
        <f t="shared" si="280"/>
        <v>41.583333333333336</v>
      </c>
      <c r="Q2672" t="str">
        <f t="shared" si="281"/>
        <v>technology</v>
      </c>
      <c r="R2672" s="6" t="str">
        <f t="shared" si="284"/>
        <v>makerspaces</v>
      </c>
      <c r="S2672" s="13">
        <f t="shared" si="282"/>
        <v>41821.020601851851</v>
      </c>
      <c r="T2672" s="13">
        <f t="shared" si="2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7">
        <f t="shared" si="279"/>
        <v>0.11344</v>
      </c>
      <c r="P2673" s="5">
        <f t="shared" si="280"/>
        <v>33.761904761904759</v>
      </c>
      <c r="Q2673" t="str">
        <f t="shared" si="281"/>
        <v>technology</v>
      </c>
      <c r="R2673" s="6" t="str">
        <f t="shared" si="284"/>
        <v>makerspaces</v>
      </c>
      <c r="S2673" s="13">
        <f t="shared" si="282"/>
        <v>41962.749027777783</v>
      </c>
      <c r="T2673" s="13">
        <f t="shared" si="2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7">
        <f t="shared" si="279"/>
        <v>0.33189999999999997</v>
      </c>
      <c r="P2674" s="5">
        <f t="shared" si="280"/>
        <v>70.61702127659575</v>
      </c>
      <c r="Q2674" t="str">
        <f t="shared" si="281"/>
        <v>technology</v>
      </c>
      <c r="R2674" s="6" t="str">
        <f t="shared" si="284"/>
        <v>makerspaces</v>
      </c>
      <c r="S2674" s="13">
        <f t="shared" si="282"/>
        <v>42344.884143518517</v>
      </c>
      <c r="T2674" s="13">
        <f t="shared" si="2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7">
        <f t="shared" si="279"/>
        <v>0.27579999999999999</v>
      </c>
      <c r="P2675" s="5">
        <f t="shared" si="280"/>
        <v>167.15151515151516</v>
      </c>
      <c r="Q2675" t="str">
        <f t="shared" si="281"/>
        <v>technology</v>
      </c>
      <c r="R2675" s="6" t="str">
        <f t="shared" si="284"/>
        <v>makerspaces</v>
      </c>
      <c r="S2675" s="13">
        <f t="shared" si="282"/>
        <v>41912.541655092595</v>
      </c>
      <c r="T2675" s="13">
        <f t="shared" si="2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7">
        <f t="shared" si="279"/>
        <v>0.62839999999999996</v>
      </c>
      <c r="P2676" s="5">
        <f t="shared" si="280"/>
        <v>128.61988304093566</v>
      </c>
      <c r="Q2676" t="str">
        <f t="shared" si="281"/>
        <v>technology</v>
      </c>
      <c r="R2676" s="6" t="str">
        <f t="shared" si="284"/>
        <v>makerspaces</v>
      </c>
      <c r="S2676" s="13">
        <f t="shared" si="282"/>
        <v>42529.632754629631</v>
      </c>
      <c r="T2676" s="13">
        <f t="shared" si="2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7">
        <f t="shared" si="279"/>
        <v>7.5880000000000003E-2</v>
      </c>
      <c r="P2677" s="5">
        <f t="shared" si="280"/>
        <v>65.41379310344827</v>
      </c>
      <c r="Q2677" t="str">
        <f t="shared" si="281"/>
        <v>technology</v>
      </c>
      <c r="R2677" s="6" t="str">
        <f t="shared" si="284"/>
        <v>makerspaces</v>
      </c>
      <c r="S2677" s="13">
        <f t="shared" si="282"/>
        <v>41923.857511574075</v>
      </c>
      <c r="T2677" s="13">
        <f t="shared" si="2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7">
        <f t="shared" si="279"/>
        <v>0.50380952380952382</v>
      </c>
      <c r="P2678" s="5">
        <f t="shared" si="280"/>
        <v>117.55555555555556</v>
      </c>
      <c r="Q2678" t="str">
        <f t="shared" si="281"/>
        <v>technology</v>
      </c>
      <c r="R2678" s="6" t="str">
        <f t="shared" si="284"/>
        <v>makerspaces</v>
      </c>
      <c r="S2678" s="13">
        <f t="shared" si="282"/>
        <v>42482.624699074076</v>
      </c>
      <c r="T2678" s="13">
        <f t="shared" si="2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7">
        <f t="shared" si="279"/>
        <v>0.17512820512820512</v>
      </c>
      <c r="P2679" s="5">
        <f t="shared" si="280"/>
        <v>126.48148148148148</v>
      </c>
      <c r="Q2679" t="str">
        <f t="shared" si="281"/>
        <v>technology</v>
      </c>
      <c r="R2679" s="6" t="str">
        <f t="shared" si="284"/>
        <v>makerspaces</v>
      </c>
      <c r="S2679" s="13">
        <f t="shared" si="282"/>
        <v>41793.029432870368</v>
      </c>
      <c r="T2679" s="13">
        <f t="shared" si="2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7">
        <f t="shared" si="279"/>
        <v>1.3750000000000001E-4</v>
      </c>
      <c r="P2680" s="5">
        <f t="shared" si="280"/>
        <v>550</v>
      </c>
      <c r="Q2680" t="str">
        <f t="shared" si="281"/>
        <v>technology</v>
      </c>
      <c r="R2680" s="6" t="str">
        <f t="shared" si="284"/>
        <v>makerspaces</v>
      </c>
      <c r="S2680" s="13">
        <f t="shared" si="282"/>
        <v>42241.798206018517</v>
      </c>
      <c r="T2680" s="13">
        <f t="shared" si="2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7">
        <f t="shared" si="279"/>
        <v>3.3E-3</v>
      </c>
      <c r="P2681" s="5">
        <f t="shared" si="280"/>
        <v>44</v>
      </c>
      <c r="Q2681" t="str">
        <f t="shared" si="281"/>
        <v>technology</v>
      </c>
      <c r="R2681" s="6" t="str">
        <f t="shared" si="284"/>
        <v>makerspaces</v>
      </c>
      <c r="S2681" s="13">
        <f t="shared" si="282"/>
        <v>42033.001087962963</v>
      </c>
      <c r="T2681" s="13">
        <f t="shared" si="2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7">
        <f t="shared" si="279"/>
        <v>8.6250000000000007E-3</v>
      </c>
      <c r="P2682" s="5">
        <f t="shared" si="280"/>
        <v>69</v>
      </c>
      <c r="Q2682" t="str">
        <f t="shared" si="281"/>
        <v>technology</v>
      </c>
      <c r="R2682" s="6" t="str">
        <f t="shared" si="284"/>
        <v>makerspaces</v>
      </c>
      <c r="S2682" s="13">
        <f t="shared" si="282"/>
        <v>42436.211701388893</v>
      </c>
      <c r="T2682" s="13">
        <f t="shared" si="2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7">
        <f t="shared" si="279"/>
        <v>6.875E-3</v>
      </c>
      <c r="P2683" s="5">
        <f t="shared" si="280"/>
        <v>27.5</v>
      </c>
      <c r="Q2683" t="str">
        <f t="shared" si="281"/>
        <v>food</v>
      </c>
      <c r="R2683" s="6" t="str">
        <f t="shared" ref="R2683:R2702" si="285">RIGHT(N2683,11)</f>
        <v>food trucks</v>
      </c>
      <c r="S2683" s="13">
        <f t="shared" si="282"/>
        <v>41805.895254629628</v>
      </c>
      <c r="T2683" s="13">
        <f t="shared" si="2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7">
        <f t="shared" si="279"/>
        <v>0.28299999999999997</v>
      </c>
      <c r="P2684" s="5">
        <f t="shared" si="280"/>
        <v>84.9</v>
      </c>
      <c r="Q2684" t="str">
        <f t="shared" si="281"/>
        <v>food</v>
      </c>
      <c r="R2684" s="6" t="str">
        <f t="shared" si="285"/>
        <v>food trucks</v>
      </c>
      <c r="S2684" s="13">
        <f t="shared" si="282"/>
        <v>41932.871990740743</v>
      </c>
      <c r="T2684" s="13">
        <f t="shared" si="2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7">
        <f t="shared" si="279"/>
        <v>2.3999999999999998E-3</v>
      </c>
      <c r="P2685" s="5">
        <f t="shared" si="280"/>
        <v>12</v>
      </c>
      <c r="Q2685" t="str">
        <f t="shared" si="281"/>
        <v>food</v>
      </c>
      <c r="R2685" s="6" t="str">
        <f t="shared" si="285"/>
        <v>food trucks</v>
      </c>
      <c r="S2685" s="13">
        <f t="shared" si="282"/>
        <v>42034.75509259259</v>
      </c>
      <c r="T2685" s="13">
        <f t="shared" si="2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7">
        <f t="shared" si="279"/>
        <v>1.1428571428571429E-2</v>
      </c>
      <c r="P2686" s="5">
        <f t="shared" si="280"/>
        <v>200</v>
      </c>
      <c r="Q2686" t="str">
        <f t="shared" si="281"/>
        <v>food</v>
      </c>
      <c r="R2686" s="6" t="str">
        <f t="shared" si="285"/>
        <v>food trucks</v>
      </c>
      <c r="S2686" s="13">
        <f t="shared" si="282"/>
        <v>41820.914641203701</v>
      </c>
      <c r="T2686" s="13">
        <f t="shared" si="2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7">
        <f t="shared" si="279"/>
        <v>2.0000000000000001E-4</v>
      </c>
      <c r="P2687" s="5">
        <f t="shared" si="280"/>
        <v>10</v>
      </c>
      <c r="Q2687" t="str">
        <f t="shared" si="281"/>
        <v>food</v>
      </c>
      <c r="R2687" s="6" t="str">
        <f t="shared" si="285"/>
        <v>food trucks</v>
      </c>
      <c r="S2687" s="13">
        <f t="shared" si="282"/>
        <v>42061.69594907407</v>
      </c>
      <c r="T2687" s="13">
        <f t="shared" si="2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7">
        <f t="shared" si="279"/>
        <v>0</v>
      </c>
      <c r="P2688" s="5" t="e">
        <f t="shared" si="280"/>
        <v>#DIV/0!</v>
      </c>
      <c r="Q2688" t="str">
        <f t="shared" si="281"/>
        <v>food</v>
      </c>
      <c r="R2688" s="6" t="str">
        <f t="shared" si="285"/>
        <v>food trucks</v>
      </c>
      <c r="S2688" s="13">
        <f t="shared" si="282"/>
        <v>41892.974803240737</v>
      </c>
      <c r="T2688" s="13">
        <f t="shared" si="2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7">
        <f t="shared" si="279"/>
        <v>0</v>
      </c>
      <c r="P2689" s="5" t="e">
        <f t="shared" si="280"/>
        <v>#DIV/0!</v>
      </c>
      <c r="Q2689" t="str">
        <f t="shared" si="281"/>
        <v>food</v>
      </c>
      <c r="R2689" s="6" t="str">
        <f t="shared" si="285"/>
        <v>food trucks</v>
      </c>
      <c r="S2689" s="13">
        <f t="shared" si="282"/>
        <v>42154.64025462963</v>
      </c>
      <c r="T2689" s="13">
        <f t="shared" si="2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7">
        <f t="shared" si="279"/>
        <v>1.48E-3</v>
      </c>
      <c r="P2690" s="5">
        <f t="shared" si="280"/>
        <v>5.2857142857142856</v>
      </c>
      <c r="Q2690" t="str">
        <f t="shared" si="281"/>
        <v>food</v>
      </c>
      <c r="R2690" s="6" t="str">
        <f t="shared" si="285"/>
        <v>food trucks</v>
      </c>
      <c r="S2690" s="13">
        <f t="shared" si="282"/>
        <v>42028.118865740747</v>
      </c>
      <c r="T2690" s="13">
        <f t="shared" si="2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7">
        <f t="shared" ref="O2691:O2754" si="286">E2691/D2691</f>
        <v>2.8571428571428571E-5</v>
      </c>
      <c r="P2691" s="5">
        <f t="shared" ref="P2691:P2754" si="287">AVERAGE(E2691/L2691)</f>
        <v>1</v>
      </c>
      <c r="Q2691" t="str">
        <f t="shared" ref="Q2691:Q2754" si="288">LEFT(N2691, SEARCH("/",N2691,1)-1)</f>
        <v>food</v>
      </c>
      <c r="R2691" s="6" t="str">
        <f t="shared" si="285"/>
        <v>food trucks</v>
      </c>
      <c r="S2691" s="13">
        <f t="shared" ref="S2691:S2754" si="289">(((J2691/60)/60)/24)+DATE(1970,1,1)</f>
        <v>42551.961689814809</v>
      </c>
      <c r="T2691" s="13">
        <f t="shared" ref="T2691:T2754" si="29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7">
        <f t="shared" si="286"/>
        <v>0.107325</v>
      </c>
      <c r="P2692" s="5">
        <f t="shared" si="287"/>
        <v>72.762711864406782</v>
      </c>
      <c r="Q2692" t="str">
        <f t="shared" si="288"/>
        <v>food</v>
      </c>
      <c r="R2692" s="6" t="str">
        <f t="shared" si="285"/>
        <v>food trucks</v>
      </c>
      <c r="S2692" s="13">
        <f t="shared" si="289"/>
        <v>42113.105046296296</v>
      </c>
      <c r="T2692" s="13">
        <f t="shared" si="29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7">
        <f t="shared" si="286"/>
        <v>5.3846153846153844E-4</v>
      </c>
      <c r="P2693" s="5">
        <f t="shared" si="287"/>
        <v>17.5</v>
      </c>
      <c r="Q2693" t="str">
        <f t="shared" si="288"/>
        <v>food</v>
      </c>
      <c r="R2693" s="6" t="str">
        <f t="shared" si="285"/>
        <v>food trucks</v>
      </c>
      <c r="S2693" s="13">
        <f t="shared" si="289"/>
        <v>42089.724039351851</v>
      </c>
      <c r="T2693" s="13">
        <f t="shared" si="29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7">
        <f t="shared" si="286"/>
        <v>7.1428571428571426E-3</v>
      </c>
      <c r="P2694" s="5">
        <f t="shared" si="287"/>
        <v>25</v>
      </c>
      <c r="Q2694" t="str">
        <f t="shared" si="288"/>
        <v>food</v>
      </c>
      <c r="R2694" s="6" t="str">
        <f t="shared" si="285"/>
        <v>food trucks</v>
      </c>
      <c r="S2694" s="13">
        <f t="shared" si="289"/>
        <v>42058.334027777775</v>
      </c>
      <c r="T2694" s="13">
        <f t="shared" si="29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7">
        <f t="shared" si="286"/>
        <v>8.0000000000000002E-3</v>
      </c>
      <c r="P2695" s="5">
        <f t="shared" si="287"/>
        <v>13.333333333333334</v>
      </c>
      <c r="Q2695" t="str">
        <f t="shared" si="288"/>
        <v>food</v>
      </c>
      <c r="R2695" s="6" t="str">
        <f t="shared" si="285"/>
        <v>food trucks</v>
      </c>
      <c r="S2695" s="13">
        <f t="shared" si="289"/>
        <v>41834.138495370367</v>
      </c>
      <c r="T2695" s="13">
        <f t="shared" si="29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7">
        <f t="shared" si="286"/>
        <v>3.3333333333333335E-5</v>
      </c>
      <c r="P2696" s="5">
        <f t="shared" si="287"/>
        <v>1</v>
      </c>
      <c r="Q2696" t="str">
        <f t="shared" si="288"/>
        <v>food</v>
      </c>
      <c r="R2696" s="6" t="str">
        <f t="shared" si="285"/>
        <v>food trucks</v>
      </c>
      <c r="S2696" s="13">
        <f t="shared" si="289"/>
        <v>41878.140497685185</v>
      </c>
      <c r="T2696" s="13">
        <f t="shared" si="29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7">
        <f t="shared" si="286"/>
        <v>4.7333333333333333E-3</v>
      </c>
      <c r="P2697" s="5">
        <f t="shared" si="287"/>
        <v>23.666666666666668</v>
      </c>
      <c r="Q2697" t="str">
        <f t="shared" si="288"/>
        <v>food</v>
      </c>
      <c r="R2697" s="6" t="str">
        <f t="shared" si="285"/>
        <v>food trucks</v>
      </c>
      <c r="S2697" s="13">
        <f t="shared" si="289"/>
        <v>42048.181921296295</v>
      </c>
      <c r="T2697" s="13">
        <f t="shared" si="29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7">
        <f t="shared" si="286"/>
        <v>5.6500000000000002E-2</v>
      </c>
      <c r="P2698" s="5">
        <f t="shared" si="287"/>
        <v>89.21052631578948</v>
      </c>
      <c r="Q2698" t="str">
        <f t="shared" si="288"/>
        <v>food</v>
      </c>
      <c r="R2698" s="6" t="str">
        <f t="shared" si="285"/>
        <v>food trucks</v>
      </c>
      <c r="S2698" s="13">
        <f t="shared" si="289"/>
        <v>41964.844444444447</v>
      </c>
      <c r="T2698" s="13">
        <f t="shared" si="29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7">
        <f t="shared" si="286"/>
        <v>0.26352173913043481</v>
      </c>
      <c r="P2699" s="5">
        <f t="shared" si="287"/>
        <v>116.55769230769231</v>
      </c>
      <c r="Q2699" t="str">
        <f t="shared" si="288"/>
        <v>food</v>
      </c>
      <c r="R2699" s="6" t="str">
        <f t="shared" si="285"/>
        <v>food trucks</v>
      </c>
      <c r="S2699" s="13">
        <f t="shared" si="289"/>
        <v>42187.940081018518</v>
      </c>
      <c r="T2699" s="13">
        <f t="shared" si="29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7">
        <f t="shared" si="286"/>
        <v>3.2512500000000002E-3</v>
      </c>
      <c r="P2700" s="5">
        <f t="shared" si="287"/>
        <v>13.005000000000001</v>
      </c>
      <c r="Q2700" t="str">
        <f t="shared" si="288"/>
        <v>food</v>
      </c>
      <c r="R2700" s="6" t="str">
        <f t="shared" si="285"/>
        <v>food trucks</v>
      </c>
      <c r="S2700" s="13">
        <f t="shared" si="289"/>
        <v>41787.898240740738</v>
      </c>
      <c r="T2700" s="13">
        <f t="shared" si="29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7">
        <f t="shared" si="286"/>
        <v>0</v>
      </c>
      <c r="P2701" s="5" t="e">
        <f t="shared" si="287"/>
        <v>#DIV/0!</v>
      </c>
      <c r="Q2701" t="str">
        <f t="shared" si="288"/>
        <v>food</v>
      </c>
      <c r="R2701" s="6" t="str">
        <f t="shared" si="285"/>
        <v>food trucks</v>
      </c>
      <c r="S2701" s="13">
        <f t="shared" si="289"/>
        <v>41829.896562499998</v>
      </c>
      <c r="T2701" s="13">
        <f t="shared" si="29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7">
        <f t="shared" si="286"/>
        <v>7.0007000700070005E-3</v>
      </c>
      <c r="P2702" s="5">
        <f t="shared" si="287"/>
        <v>17.5</v>
      </c>
      <c r="Q2702" t="str">
        <f t="shared" si="288"/>
        <v>food</v>
      </c>
      <c r="R2702" s="6" t="str">
        <f t="shared" si="285"/>
        <v>food trucks</v>
      </c>
      <c r="S2702" s="13">
        <f t="shared" si="289"/>
        <v>41870.87467592593</v>
      </c>
      <c r="T2702" s="13">
        <f t="shared" si="29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7">
        <f t="shared" si="286"/>
        <v>0.46176470588235297</v>
      </c>
      <c r="P2703" s="5">
        <f t="shared" si="287"/>
        <v>34.130434782608695</v>
      </c>
      <c r="Q2703" t="str">
        <f t="shared" si="288"/>
        <v>theater</v>
      </c>
      <c r="R2703" s="6" t="str">
        <f>RIGHT(N2703,6)</f>
        <v>spaces</v>
      </c>
      <c r="S2703" s="13">
        <f t="shared" si="289"/>
        <v>42801.774699074071</v>
      </c>
      <c r="T2703" s="13">
        <f t="shared" si="29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7">
        <f t="shared" si="286"/>
        <v>0.34410000000000002</v>
      </c>
      <c r="P2704" s="5">
        <f t="shared" si="287"/>
        <v>132.34615384615384</v>
      </c>
      <c r="Q2704" t="str">
        <f t="shared" si="288"/>
        <v>theater</v>
      </c>
      <c r="R2704" s="6" t="str">
        <f t="shared" ref="R2704:R2722" si="291">RIGHT(N2704,6)</f>
        <v>spaces</v>
      </c>
      <c r="S2704" s="13">
        <f t="shared" si="289"/>
        <v>42800.801817129628</v>
      </c>
      <c r="T2704" s="13">
        <f t="shared" si="29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7">
        <f t="shared" si="286"/>
        <v>1.0375000000000001</v>
      </c>
      <c r="P2705" s="5">
        <f t="shared" si="287"/>
        <v>922.22222222222217</v>
      </c>
      <c r="Q2705" t="str">
        <f t="shared" si="288"/>
        <v>theater</v>
      </c>
      <c r="R2705" s="6" t="str">
        <f t="shared" si="291"/>
        <v>spaces</v>
      </c>
      <c r="S2705" s="13">
        <f t="shared" si="289"/>
        <v>42756.690162037034</v>
      </c>
      <c r="T2705" s="13">
        <f t="shared" si="29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7">
        <f t="shared" si="286"/>
        <v>6.0263157894736845E-2</v>
      </c>
      <c r="P2706" s="5">
        <f t="shared" si="287"/>
        <v>163.57142857142858</v>
      </c>
      <c r="Q2706" t="str">
        <f t="shared" si="288"/>
        <v>theater</v>
      </c>
      <c r="R2706" s="6" t="str">
        <f t="shared" si="291"/>
        <v>spaces</v>
      </c>
      <c r="S2706" s="13">
        <f t="shared" si="289"/>
        <v>42787.862430555557</v>
      </c>
      <c r="T2706" s="13">
        <f t="shared" si="29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7">
        <f t="shared" si="286"/>
        <v>0.10539393939393939</v>
      </c>
      <c r="P2707" s="5">
        <f t="shared" si="287"/>
        <v>217.375</v>
      </c>
      <c r="Q2707" t="str">
        <f t="shared" si="288"/>
        <v>theater</v>
      </c>
      <c r="R2707" s="6" t="str">
        <f t="shared" si="291"/>
        <v>spaces</v>
      </c>
      <c r="S2707" s="13">
        <f t="shared" si="289"/>
        <v>42773.916180555556</v>
      </c>
      <c r="T2707" s="13">
        <f t="shared" si="29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7">
        <f t="shared" si="286"/>
        <v>1.1229714285714285</v>
      </c>
      <c r="P2708" s="5">
        <f t="shared" si="287"/>
        <v>149.44486692015209</v>
      </c>
      <c r="Q2708" t="str">
        <f t="shared" si="288"/>
        <v>theater</v>
      </c>
      <c r="R2708" s="6" t="str">
        <f t="shared" si="291"/>
        <v>spaces</v>
      </c>
      <c r="S2708" s="13">
        <f t="shared" si="289"/>
        <v>41899.294942129629</v>
      </c>
      <c r="T2708" s="13">
        <f t="shared" si="29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7">
        <f t="shared" si="286"/>
        <v>3.50844625</v>
      </c>
      <c r="P2709" s="5">
        <f t="shared" si="287"/>
        <v>71.237487309644663</v>
      </c>
      <c r="Q2709" t="str">
        <f t="shared" si="288"/>
        <v>theater</v>
      </c>
      <c r="R2709" s="6" t="str">
        <f t="shared" si="291"/>
        <v>spaces</v>
      </c>
      <c r="S2709" s="13">
        <f t="shared" si="289"/>
        <v>41391.782905092594</v>
      </c>
      <c r="T2709" s="13">
        <f t="shared" si="29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7">
        <f t="shared" si="286"/>
        <v>2.3321535</v>
      </c>
      <c r="P2710" s="5">
        <f t="shared" si="287"/>
        <v>44.464318398474738</v>
      </c>
      <c r="Q2710" t="str">
        <f t="shared" si="288"/>
        <v>theater</v>
      </c>
      <c r="R2710" s="6" t="str">
        <f t="shared" si="291"/>
        <v>spaces</v>
      </c>
      <c r="S2710" s="13">
        <f t="shared" si="289"/>
        <v>42512.698217592595</v>
      </c>
      <c r="T2710" s="13">
        <f t="shared" si="29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7">
        <f t="shared" si="286"/>
        <v>1.01606</v>
      </c>
      <c r="P2711" s="5">
        <f t="shared" si="287"/>
        <v>164.94480519480518</v>
      </c>
      <c r="Q2711" t="str">
        <f t="shared" si="288"/>
        <v>theater</v>
      </c>
      <c r="R2711" s="6" t="str">
        <f t="shared" si="291"/>
        <v>spaces</v>
      </c>
      <c r="S2711" s="13">
        <f t="shared" si="289"/>
        <v>42612.149780092594</v>
      </c>
      <c r="T2711" s="13">
        <f t="shared" si="29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7">
        <f t="shared" si="286"/>
        <v>1.5390035000000002</v>
      </c>
      <c r="P2712" s="5">
        <f t="shared" si="287"/>
        <v>84.871516544117654</v>
      </c>
      <c r="Q2712" t="str">
        <f t="shared" si="288"/>
        <v>theater</v>
      </c>
      <c r="R2712" s="6" t="str">
        <f t="shared" si="291"/>
        <v>spaces</v>
      </c>
      <c r="S2712" s="13">
        <f t="shared" si="289"/>
        <v>41828.229490740741</v>
      </c>
      <c r="T2712" s="13">
        <f t="shared" si="29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7">
        <f t="shared" si="286"/>
        <v>1.007161125319693</v>
      </c>
      <c r="P2713" s="5">
        <f t="shared" si="287"/>
        <v>53.945205479452056</v>
      </c>
      <c r="Q2713" t="str">
        <f t="shared" si="288"/>
        <v>theater</v>
      </c>
      <c r="R2713" s="6" t="str">
        <f t="shared" si="291"/>
        <v>spaces</v>
      </c>
      <c r="S2713" s="13">
        <f t="shared" si="289"/>
        <v>41780.745254629634</v>
      </c>
      <c r="T2713" s="13">
        <f t="shared" si="29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7">
        <f t="shared" si="286"/>
        <v>1.3138181818181818</v>
      </c>
      <c r="P2714" s="5">
        <f t="shared" si="287"/>
        <v>50.531468531468533</v>
      </c>
      <c r="Q2714" t="str">
        <f t="shared" si="288"/>
        <v>theater</v>
      </c>
      <c r="R2714" s="6" t="str">
        <f t="shared" si="291"/>
        <v>spaces</v>
      </c>
      <c r="S2714" s="13">
        <f t="shared" si="289"/>
        <v>41432.062037037038</v>
      </c>
      <c r="T2714" s="13">
        <f t="shared" si="29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7">
        <f t="shared" si="286"/>
        <v>1.0224133333333334</v>
      </c>
      <c r="P2715" s="5">
        <f t="shared" si="287"/>
        <v>108.00140845070422</v>
      </c>
      <c r="Q2715" t="str">
        <f t="shared" si="288"/>
        <v>theater</v>
      </c>
      <c r="R2715" s="6" t="str">
        <f t="shared" si="291"/>
        <v>spaces</v>
      </c>
      <c r="S2715" s="13">
        <f t="shared" si="289"/>
        <v>42322.653749999998</v>
      </c>
      <c r="T2715" s="13">
        <f t="shared" si="29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7">
        <f t="shared" si="286"/>
        <v>1.1635599999999999</v>
      </c>
      <c r="P2716" s="5">
        <f t="shared" si="287"/>
        <v>95.373770491803285</v>
      </c>
      <c r="Q2716" t="str">
        <f t="shared" si="288"/>
        <v>theater</v>
      </c>
      <c r="R2716" s="6" t="str">
        <f t="shared" si="291"/>
        <v>spaces</v>
      </c>
      <c r="S2716" s="13">
        <f t="shared" si="289"/>
        <v>42629.655046296291</v>
      </c>
      <c r="T2716" s="13">
        <f t="shared" si="29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7">
        <f t="shared" si="286"/>
        <v>2.6462241666666664</v>
      </c>
      <c r="P2717" s="5">
        <f t="shared" si="287"/>
        <v>57.631016333938291</v>
      </c>
      <c r="Q2717" t="str">
        <f t="shared" si="288"/>
        <v>theater</v>
      </c>
      <c r="R2717" s="6" t="str">
        <f t="shared" si="291"/>
        <v>spaces</v>
      </c>
      <c r="S2717" s="13">
        <f t="shared" si="289"/>
        <v>42387.398472222223</v>
      </c>
      <c r="T2717" s="13">
        <f t="shared" si="29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7">
        <f t="shared" si="286"/>
        <v>1.1998010000000001</v>
      </c>
      <c r="P2718" s="5">
        <f t="shared" si="287"/>
        <v>64.160481283422456</v>
      </c>
      <c r="Q2718" t="str">
        <f t="shared" si="288"/>
        <v>theater</v>
      </c>
      <c r="R2718" s="6" t="str">
        <f t="shared" si="291"/>
        <v>spaces</v>
      </c>
      <c r="S2718" s="13">
        <f t="shared" si="289"/>
        <v>42255.333252314813</v>
      </c>
      <c r="T2718" s="13">
        <f t="shared" si="29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7">
        <f t="shared" si="286"/>
        <v>1.2010400000000001</v>
      </c>
      <c r="P2719" s="5">
        <f t="shared" si="287"/>
        <v>92.387692307692305</v>
      </c>
      <c r="Q2719" t="str">
        <f t="shared" si="288"/>
        <v>theater</v>
      </c>
      <c r="R2719" s="6" t="str">
        <f t="shared" si="291"/>
        <v>spaces</v>
      </c>
      <c r="S2719" s="13">
        <f t="shared" si="289"/>
        <v>41934.914918981485</v>
      </c>
      <c r="T2719" s="13">
        <f t="shared" si="29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7">
        <f t="shared" si="286"/>
        <v>1.0358333333333334</v>
      </c>
      <c r="P2720" s="5">
        <f t="shared" si="287"/>
        <v>125.97972972972973</v>
      </c>
      <c r="Q2720" t="str">
        <f t="shared" si="288"/>
        <v>theater</v>
      </c>
      <c r="R2720" s="6" t="str">
        <f t="shared" si="291"/>
        <v>spaces</v>
      </c>
      <c r="S2720" s="13">
        <f t="shared" si="289"/>
        <v>42465.596585648149</v>
      </c>
      <c r="T2720" s="13">
        <f t="shared" si="29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7">
        <f t="shared" si="286"/>
        <v>1.0883333333333334</v>
      </c>
      <c r="P2721" s="5">
        <f t="shared" si="287"/>
        <v>94.637681159420296</v>
      </c>
      <c r="Q2721" t="str">
        <f t="shared" si="288"/>
        <v>theater</v>
      </c>
      <c r="R2721" s="6" t="str">
        <f t="shared" si="291"/>
        <v>spaces</v>
      </c>
      <c r="S2721" s="13">
        <f t="shared" si="289"/>
        <v>42418.031180555554</v>
      </c>
      <c r="T2721" s="13">
        <f t="shared" si="29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7">
        <f t="shared" si="286"/>
        <v>1.1812400000000001</v>
      </c>
      <c r="P2722" s="5">
        <f t="shared" si="287"/>
        <v>170.69942196531792</v>
      </c>
      <c r="Q2722" t="str">
        <f t="shared" si="288"/>
        <v>theater</v>
      </c>
      <c r="R2722" s="6" t="str">
        <f t="shared" si="291"/>
        <v>spaces</v>
      </c>
      <c r="S2722" s="13">
        <f t="shared" si="289"/>
        <v>42655.465891203698</v>
      </c>
      <c r="T2722" s="13">
        <f t="shared" si="29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7">
        <f t="shared" si="286"/>
        <v>14.62</v>
      </c>
      <c r="P2723" s="5">
        <f t="shared" si="287"/>
        <v>40.762081784386616</v>
      </c>
      <c r="Q2723" t="str">
        <f t="shared" si="288"/>
        <v>technology</v>
      </c>
      <c r="R2723" s="6" t="str">
        <f>RIGHT(N2723,8)</f>
        <v>hardware</v>
      </c>
      <c r="S2723" s="13">
        <f t="shared" si="289"/>
        <v>41493.543958333335</v>
      </c>
      <c r="T2723" s="13">
        <f t="shared" si="29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7">
        <f t="shared" si="286"/>
        <v>2.5253999999999999</v>
      </c>
      <c r="P2724" s="5">
        <f t="shared" si="287"/>
        <v>68.254054054054052</v>
      </c>
      <c r="Q2724" t="str">
        <f t="shared" si="288"/>
        <v>technology</v>
      </c>
      <c r="R2724" s="6" t="str">
        <f t="shared" ref="R2724:R2742" si="292">RIGHT(N2724,8)</f>
        <v>hardware</v>
      </c>
      <c r="S2724" s="13">
        <f t="shared" si="289"/>
        <v>42704.857094907406</v>
      </c>
      <c r="T2724" s="13">
        <f t="shared" si="29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7">
        <f t="shared" si="286"/>
        <v>1.4005000000000001</v>
      </c>
      <c r="P2725" s="5">
        <f t="shared" si="287"/>
        <v>95.48863636363636</v>
      </c>
      <c r="Q2725" t="str">
        <f t="shared" si="288"/>
        <v>technology</v>
      </c>
      <c r="R2725" s="6" t="str">
        <f t="shared" si="292"/>
        <v>hardware</v>
      </c>
      <c r="S2725" s="13">
        <f t="shared" si="289"/>
        <v>41944.83898148148</v>
      </c>
      <c r="T2725" s="13">
        <f t="shared" si="29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7">
        <f t="shared" si="286"/>
        <v>2.9687520259319289</v>
      </c>
      <c r="P2726" s="5">
        <f t="shared" si="287"/>
        <v>7.1902649656526005</v>
      </c>
      <c r="Q2726" t="str">
        <f t="shared" si="288"/>
        <v>technology</v>
      </c>
      <c r="R2726" s="6" t="str">
        <f t="shared" si="292"/>
        <v>hardware</v>
      </c>
      <c r="S2726" s="13">
        <f t="shared" si="289"/>
        <v>42199.32707175926</v>
      </c>
      <c r="T2726" s="13">
        <f t="shared" si="29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7">
        <f t="shared" si="286"/>
        <v>1.445425</v>
      </c>
      <c r="P2727" s="5">
        <f t="shared" si="287"/>
        <v>511.65486725663715</v>
      </c>
      <c r="Q2727" t="str">
        <f t="shared" si="288"/>
        <v>technology</v>
      </c>
      <c r="R2727" s="6" t="str">
        <f t="shared" si="292"/>
        <v>hardware</v>
      </c>
      <c r="S2727" s="13">
        <f t="shared" si="289"/>
        <v>42745.744618055556</v>
      </c>
      <c r="T2727" s="13">
        <f t="shared" si="29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7">
        <f t="shared" si="286"/>
        <v>1.05745</v>
      </c>
      <c r="P2728" s="5">
        <f t="shared" si="287"/>
        <v>261.74504950495049</v>
      </c>
      <c r="Q2728" t="str">
        <f t="shared" si="288"/>
        <v>technology</v>
      </c>
      <c r="R2728" s="6" t="str">
        <f t="shared" si="292"/>
        <v>hardware</v>
      </c>
      <c r="S2728" s="13">
        <f t="shared" si="289"/>
        <v>42452.579988425925</v>
      </c>
      <c r="T2728" s="13">
        <f t="shared" si="29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7">
        <f t="shared" si="286"/>
        <v>4.9321000000000002</v>
      </c>
      <c r="P2729" s="5">
        <f t="shared" si="287"/>
        <v>69.760961810466767</v>
      </c>
      <c r="Q2729" t="str">
        <f t="shared" si="288"/>
        <v>technology</v>
      </c>
      <c r="R2729" s="6" t="str">
        <f t="shared" si="292"/>
        <v>hardware</v>
      </c>
      <c r="S2729" s="13">
        <f t="shared" si="289"/>
        <v>42198.676655092597</v>
      </c>
      <c r="T2729" s="13">
        <f t="shared" si="29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7">
        <f t="shared" si="286"/>
        <v>2.0182666666666669</v>
      </c>
      <c r="P2730" s="5">
        <f t="shared" si="287"/>
        <v>77.229591836734699</v>
      </c>
      <c r="Q2730" t="str">
        <f t="shared" si="288"/>
        <v>technology</v>
      </c>
      <c r="R2730" s="6" t="str">
        <f t="shared" si="292"/>
        <v>hardware</v>
      </c>
      <c r="S2730" s="13">
        <f t="shared" si="289"/>
        <v>42333.59993055556</v>
      </c>
      <c r="T2730" s="13">
        <f t="shared" si="29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7">
        <f t="shared" si="286"/>
        <v>1.0444</v>
      </c>
      <c r="P2731" s="5">
        <f t="shared" si="287"/>
        <v>340.56521739130437</v>
      </c>
      <c r="Q2731" t="str">
        <f t="shared" si="288"/>
        <v>technology</v>
      </c>
      <c r="R2731" s="6" t="str">
        <f t="shared" si="292"/>
        <v>hardware</v>
      </c>
      <c r="S2731" s="13">
        <f t="shared" si="289"/>
        <v>42095.240706018521</v>
      </c>
      <c r="T2731" s="13">
        <f t="shared" si="29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7">
        <f t="shared" si="286"/>
        <v>1.7029262962962963</v>
      </c>
      <c r="P2732" s="5">
        <f t="shared" si="287"/>
        <v>67.417903225806455</v>
      </c>
      <c r="Q2732" t="str">
        <f t="shared" si="288"/>
        <v>technology</v>
      </c>
      <c r="R2732" s="6" t="str">
        <f t="shared" si="292"/>
        <v>hardware</v>
      </c>
      <c r="S2732" s="13">
        <f t="shared" si="289"/>
        <v>41351.541377314818</v>
      </c>
      <c r="T2732" s="13">
        <f t="shared" si="29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7">
        <f t="shared" si="286"/>
        <v>1.0430333333333333</v>
      </c>
      <c r="P2733" s="5">
        <f t="shared" si="287"/>
        <v>845.70270270270271</v>
      </c>
      <c r="Q2733" t="str">
        <f t="shared" si="288"/>
        <v>technology</v>
      </c>
      <c r="R2733" s="6" t="str">
        <f t="shared" si="292"/>
        <v>hardware</v>
      </c>
      <c r="S2733" s="13">
        <f t="shared" si="289"/>
        <v>41872.525717592594</v>
      </c>
      <c r="T2733" s="13">
        <f t="shared" si="29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7">
        <f t="shared" si="286"/>
        <v>1.1825000000000001</v>
      </c>
      <c r="P2734" s="5">
        <f t="shared" si="287"/>
        <v>97.191780821917803</v>
      </c>
      <c r="Q2734" t="str">
        <f t="shared" si="288"/>
        <v>technology</v>
      </c>
      <c r="R2734" s="6" t="str">
        <f t="shared" si="292"/>
        <v>hardware</v>
      </c>
      <c r="S2734" s="13">
        <f t="shared" si="289"/>
        <v>41389.808194444442</v>
      </c>
      <c r="T2734" s="13">
        <f t="shared" si="29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7">
        <f t="shared" si="286"/>
        <v>1.07538</v>
      </c>
      <c r="P2735" s="5">
        <f t="shared" si="287"/>
        <v>451.84033613445376</v>
      </c>
      <c r="Q2735" t="str">
        <f t="shared" si="288"/>
        <v>technology</v>
      </c>
      <c r="R2735" s="6" t="str">
        <f t="shared" si="292"/>
        <v>hardware</v>
      </c>
      <c r="S2735" s="13">
        <f t="shared" si="289"/>
        <v>42044.272847222222</v>
      </c>
      <c r="T2735" s="13">
        <f t="shared" si="29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7">
        <f t="shared" si="286"/>
        <v>22603</v>
      </c>
      <c r="P2736" s="5">
        <f t="shared" si="287"/>
        <v>138.66871165644173</v>
      </c>
      <c r="Q2736" t="str">
        <f t="shared" si="288"/>
        <v>technology</v>
      </c>
      <c r="R2736" s="6" t="str">
        <f t="shared" si="292"/>
        <v>hardware</v>
      </c>
      <c r="S2736" s="13">
        <f t="shared" si="289"/>
        <v>42626.668888888889</v>
      </c>
      <c r="T2736" s="13">
        <f t="shared" si="29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7">
        <f t="shared" si="286"/>
        <v>9.7813466666666677</v>
      </c>
      <c r="P2737" s="5">
        <f t="shared" si="287"/>
        <v>21.640147492625371</v>
      </c>
      <c r="Q2737" t="str">
        <f t="shared" si="288"/>
        <v>technology</v>
      </c>
      <c r="R2737" s="6" t="str">
        <f t="shared" si="292"/>
        <v>hardware</v>
      </c>
      <c r="S2737" s="13">
        <f t="shared" si="289"/>
        <v>41316.120949074073</v>
      </c>
      <c r="T2737" s="13">
        <f t="shared" si="29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7">
        <f t="shared" si="286"/>
        <v>1.2290000000000001</v>
      </c>
      <c r="P2738" s="5">
        <f t="shared" si="287"/>
        <v>169.51724137931035</v>
      </c>
      <c r="Q2738" t="str">
        <f t="shared" si="288"/>
        <v>technology</v>
      </c>
      <c r="R2738" s="6" t="str">
        <f t="shared" si="292"/>
        <v>hardware</v>
      </c>
      <c r="S2738" s="13">
        <f t="shared" si="289"/>
        <v>41722.666354166664</v>
      </c>
      <c r="T2738" s="13">
        <f t="shared" si="29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7">
        <f t="shared" si="286"/>
        <v>2.4606080000000001</v>
      </c>
      <c r="P2739" s="5">
        <f t="shared" si="287"/>
        <v>161.88210526315791</v>
      </c>
      <c r="Q2739" t="str">
        <f t="shared" si="288"/>
        <v>technology</v>
      </c>
      <c r="R2739" s="6" t="str">
        <f t="shared" si="292"/>
        <v>hardware</v>
      </c>
      <c r="S2739" s="13">
        <f t="shared" si="289"/>
        <v>41611.917673611111</v>
      </c>
      <c r="T2739" s="13">
        <f t="shared" si="29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7">
        <f t="shared" si="286"/>
        <v>1.4794</v>
      </c>
      <c r="P2740" s="5">
        <f t="shared" si="287"/>
        <v>493.13333333333333</v>
      </c>
      <c r="Q2740" t="str">
        <f t="shared" si="288"/>
        <v>technology</v>
      </c>
      <c r="R2740" s="6" t="str">
        <f t="shared" si="292"/>
        <v>hardware</v>
      </c>
      <c r="S2740" s="13">
        <f t="shared" si="289"/>
        <v>42620.143564814818</v>
      </c>
      <c r="T2740" s="13">
        <f t="shared" si="29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7">
        <f t="shared" si="286"/>
        <v>3.8409090909090908</v>
      </c>
      <c r="P2741" s="5">
        <f t="shared" si="287"/>
        <v>22.120418848167539</v>
      </c>
      <c r="Q2741" t="str">
        <f t="shared" si="288"/>
        <v>technology</v>
      </c>
      <c r="R2741" s="6" t="str">
        <f t="shared" si="292"/>
        <v>hardware</v>
      </c>
      <c r="S2741" s="13">
        <f t="shared" si="289"/>
        <v>41719.887928240743</v>
      </c>
      <c r="T2741" s="13">
        <f t="shared" si="29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7">
        <f t="shared" si="286"/>
        <v>1.0333333333333334</v>
      </c>
      <c r="P2742" s="5">
        <f t="shared" si="287"/>
        <v>18.235294117647058</v>
      </c>
      <c r="Q2742" t="str">
        <f t="shared" si="288"/>
        <v>technology</v>
      </c>
      <c r="R2742" s="6" t="str">
        <f t="shared" si="292"/>
        <v>hardware</v>
      </c>
      <c r="S2742" s="13">
        <f t="shared" si="289"/>
        <v>42045.031851851847</v>
      </c>
      <c r="T2742" s="13">
        <f t="shared" si="29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7">
        <f t="shared" si="286"/>
        <v>4.3750000000000004E-3</v>
      </c>
      <c r="P2743" s="5">
        <f t="shared" si="287"/>
        <v>8.75</v>
      </c>
      <c r="Q2743" t="str">
        <f t="shared" si="288"/>
        <v>publishing</v>
      </c>
      <c r="R2743" s="6" t="str">
        <f>RIGHT(N2743,16)</f>
        <v>children's books</v>
      </c>
      <c r="S2743" s="13">
        <f t="shared" si="289"/>
        <v>41911.657430555555</v>
      </c>
      <c r="T2743" s="13">
        <f t="shared" si="29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7">
        <f t="shared" si="286"/>
        <v>0.29239999999999999</v>
      </c>
      <c r="P2744" s="5">
        <f t="shared" si="287"/>
        <v>40.611111111111114</v>
      </c>
      <c r="Q2744" t="str">
        <f t="shared" si="288"/>
        <v>publishing</v>
      </c>
      <c r="R2744" s="6" t="str">
        <f t="shared" ref="R2744:R2782" si="293">RIGHT(N2744,16)</f>
        <v>children's books</v>
      </c>
      <c r="S2744" s="13">
        <f t="shared" si="289"/>
        <v>41030.719756944447</v>
      </c>
      <c r="T2744" s="13">
        <f t="shared" si="29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7">
        <f t="shared" si="286"/>
        <v>0</v>
      </c>
      <c r="P2745" s="5" t="e">
        <f t="shared" si="287"/>
        <v>#DIV/0!</v>
      </c>
      <c r="Q2745" t="str">
        <f t="shared" si="288"/>
        <v>publishing</v>
      </c>
      <c r="R2745" s="6" t="str">
        <f t="shared" si="293"/>
        <v>children's books</v>
      </c>
      <c r="S2745" s="13">
        <f t="shared" si="289"/>
        <v>42632.328784722224</v>
      </c>
      <c r="T2745" s="13">
        <f t="shared" si="29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7">
        <f t="shared" si="286"/>
        <v>5.2187499999999998E-2</v>
      </c>
      <c r="P2746" s="5">
        <f t="shared" si="287"/>
        <v>37.954545454545453</v>
      </c>
      <c r="Q2746" t="str">
        <f t="shared" si="288"/>
        <v>publishing</v>
      </c>
      <c r="R2746" s="6" t="str">
        <f t="shared" si="293"/>
        <v>children's books</v>
      </c>
      <c r="S2746" s="13">
        <f t="shared" si="289"/>
        <v>40938.062476851854</v>
      </c>
      <c r="T2746" s="13">
        <f t="shared" si="29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7">
        <f t="shared" si="286"/>
        <v>0.21887499999999999</v>
      </c>
      <c r="P2747" s="5">
        <f t="shared" si="287"/>
        <v>35.734693877551024</v>
      </c>
      <c r="Q2747" t="str">
        <f t="shared" si="288"/>
        <v>publishing</v>
      </c>
      <c r="R2747" s="6" t="str">
        <f t="shared" si="293"/>
        <v>children's books</v>
      </c>
      <c r="S2747" s="13">
        <f t="shared" si="289"/>
        <v>41044.988055555557</v>
      </c>
      <c r="T2747" s="13">
        <f t="shared" si="29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7">
        <f t="shared" si="286"/>
        <v>0.26700000000000002</v>
      </c>
      <c r="P2748" s="5">
        <f t="shared" si="287"/>
        <v>42.157894736842103</v>
      </c>
      <c r="Q2748" t="str">
        <f t="shared" si="288"/>
        <v>publishing</v>
      </c>
      <c r="R2748" s="6" t="str">
        <f t="shared" si="293"/>
        <v>children's books</v>
      </c>
      <c r="S2748" s="13">
        <f t="shared" si="289"/>
        <v>41850.781377314815</v>
      </c>
      <c r="T2748" s="13">
        <f t="shared" si="29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7">
        <f t="shared" si="286"/>
        <v>0.28000000000000003</v>
      </c>
      <c r="P2749" s="5">
        <f t="shared" si="287"/>
        <v>35</v>
      </c>
      <c r="Q2749" t="str">
        <f t="shared" si="288"/>
        <v>publishing</v>
      </c>
      <c r="R2749" s="6" t="str">
        <f t="shared" si="293"/>
        <v>children's books</v>
      </c>
      <c r="S2749" s="13">
        <f t="shared" si="289"/>
        <v>41044.64811342593</v>
      </c>
      <c r="T2749" s="13">
        <f t="shared" si="29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7">
        <f t="shared" si="286"/>
        <v>1.06E-2</v>
      </c>
      <c r="P2750" s="5">
        <f t="shared" si="287"/>
        <v>13.25</v>
      </c>
      <c r="Q2750" t="str">
        <f t="shared" si="288"/>
        <v>publishing</v>
      </c>
      <c r="R2750" s="6" t="str">
        <f t="shared" si="293"/>
        <v>children's books</v>
      </c>
      <c r="S2750" s="13">
        <f t="shared" si="289"/>
        <v>42585.7106712963</v>
      </c>
      <c r="T2750" s="13">
        <f t="shared" si="29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7">
        <f t="shared" si="286"/>
        <v>1.0999999999999999E-2</v>
      </c>
      <c r="P2751" s="5">
        <f t="shared" si="287"/>
        <v>55</v>
      </c>
      <c r="Q2751" t="str">
        <f t="shared" si="288"/>
        <v>publishing</v>
      </c>
      <c r="R2751" s="6" t="str">
        <f t="shared" si="293"/>
        <v>children's books</v>
      </c>
      <c r="S2751" s="13">
        <f t="shared" si="289"/>
        <v>42068.799039351856</v>
      </c>
      <c r="T2751" s="13">
        <f t="shared" si="29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7">
        <f t="shared" si="286"/>
        <v>0</v>
      </c>
      <c r="P2752" s="5" t="e">
        <f t="shared" si="287"/>
        <v>#DIV/0!</v>
      </c>
      <c r="Q2752" t="str">
        <f t="shared" si="288"/>
        <v>publishing</v>
      </c>
      <c r="R2752" s="6" t="str">
        <f t="shared" si="293"/>
        <v>children's books</v>
      </c>
      <c r="S2752" s="13">
        <f t="shared" si="289"/>
        <v>41078.899826388886</v>
      </c>
      <c r="T2752" s="13">
        <f t="shared" si="29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7">
        <f t="shared" si="286"/>
        <v>0</v>
      </c>
      <c r="P2753" s="5" t="e">
        <f t="shared" si="287"/>
        <v>#DIV/0!</v>
      </c>
      <c r="Q2753" t="str">
        <f t="shared" si="288"/>
        <v>publishing</v>
      </c>
      <c r="R2753" s="6" t="str">
        <f t="shared" si="293"/>
        <v>children's books</v>
      </c>
      <c r="S2753" s="13">
        <f t="shared" si="289"/>
        <v>41747.887060185189</v>
      </c>
      <c r="T2753" s="13">
        <f t="shared" si="29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7">
        <f t="shared" si="286"/>
        <v>0.11458333333333333</v>
      </c>
      <c r="P2754" s="5">
        <f t="shared" si="287"/>
        <v>39.285714285714285</v>
      </c>
      <c r="Q2754" t="str">
        <f t="shared" si="288"/>
        <v>publishing</v>
      </c>
      <c r="R2754" s="6" t="str">
        <f t="shared" si="293"/>
        <v>children's books</v>
      </c>
      <c r="S2754" s="13">
        <f t="shared" si="289"/>
        <v>40855.765092592592</v>
      </c>
      <c r="T2754" s="13">
        <f t="shared" si="29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7">
        <f t="shared" ref="O2755:O2818" si="294">E2755/D2755</f>
        <v>0.19</v>
      </c>
      <c r="P2755" s="5">
        <f t="shared" ref="P2755:P2818" si="295">AVERAGE(E2755/L2755)</f>
        <v>47.5</v>
      </c>
      <c r="Q2755" t="str">
        <f t="shared" ref="Q2755:Q2818" si="296">LEFT(N2755, SEARCH("/",N2755,1)-1)</f>
        <v>publishing</v>
      </c>
      <c r="R2755" s="6" t="str">
        <f t="shared" si="293"/>
        <v>children's books</v>
      </c>
      <c r="S2755" s="13">
        <f t="shared" ref="S2755:S2818" si="297">(((J2755/60)/60)/24)+DATE(1970,1,1)</f>
        <v>41117.900729166664</v>
      </c>
      <c r="T2755" s="13">
        <f t="shared" ref="T2755:T2818" si="298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7">
        <f t="shared" si="294"/>
        <v>0</v>
      </c>
      <c r="P2756" s="5" t="e">
        <f t="shared" si="295"/>
        <v>#DIV/0!</v>
      </c>
      <c r="Q2756" t="str">
        <f t="shared" si="296"/>
        <v>publishing</v>
      </c>
      <c r="R2756" s="6" t="str">
        <f t="shared" si="293"/>
        <v>children's books</v>
      </c>
      <c r="S2756" s="13">
        <f t="shared" si="297"/>
        <v>41863.636006944449</v>
      </c>
      <c r="T2756" s="13">
        <f t="shared" si="298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7">
        <f t="shared" si="294"/>
        <v>0.52</v>
      </c>
      <c r="P2757" s="5">
        <f t="shared" si="295"/>
        <v>17.333333333333332</v>
      </c>
      <c r="Q2757" t="str">
        <f t="shared" si="296"/>
        <v>publishing</v>
      </c>
      <c r="R2757" s="6" t="str">
        <f t="shared" si="293"/>
        <v>children's books</v>
      </c>
      <c r="S2757" s="13">
        <f t="shared" si="297"/>
        <v>42072.790821759263</v>
      </c>
      <c r="T2757" s="13">
        <f t="shared" si="298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7">
        <f t="shared" si="294"/>
        <v>0.1048</v>
      </c>
      <c r="P2758" s="5">
        <f t="shared" si="295"/>
        <v>31.757575757575758</v>
      </c>
      <c r="Q2758" t="str">
        <f t="shared" si="296"/>
        <v>publishing</v>
      </c>
      <c r="R2758" s="6" t="str">
        <f t="shared" si="293"/>
        <v>children's books</v>
      </c>
      <c r="S2758" s="13">
        <f t="shared" si="297"/>
        <v>41620.90047453704</v>
      </c>
      <c r="T2758" s="13">
        <f t="shared" si="298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7">
        <f t="shared" si="294"/>
        <v>6.6666666666666671E-3</v>
      </c>
      <c r="P2759" s="5">
        <f t="shared" si="295"/>
        <v>5</v>
      </c>
      <c r="Q2759" t="str">
        <f t="shared" si="296"/>
        <v>publishing</v>
      </c>
      <c r="R2759" s="6" t="str">
        <f t="shared" si="293"/>
        <v>children's books</v>
      </c>
      <c r="S2759" s="13">
        <f t="shared" si="297"/>
        <v>42573.65662037037</v>
      </c>
      <c r="T2759" s="13">
        <f t="shared" si="298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7">
        <f t="shared" si="294"/>
        <v>0.11700000000000001</v>
      </c>
      <c r="P2760" s="5">
        <f t="shared" si="295"/>
        <v>39</v>
      </c>
      <c r="Q2760" t="str">
        <f t="shared" si="296"/>
        <v>publishing</v>
      </c>
      <c r="R2760" s="6" t="str">
        <f t="shared" si="293"/>
        <v>children's books</v>
      </c>
      <c r="S2760" s="13">
        <f t="shared" si="297"/>
        <v>42639.441932870366</v>
      </c>
      <c r="T2760" s="13">
        <f t="shared" si="298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7">
        <f t="shared" si="294"/>
        <v>0.105</v>
      </c>
      <c r="P2761" s="5">
        <f t="shared" si="295"/>
        <v>52.5</v>
      </c>
      <c r="Q2761" t="str">
        <f t="shared" si="296"/>
        <v>publishing</v>
      </c>
      <c r="R2761" s="6" t="str">
        <f t="shared" si="293"/>
        <v>children's books</v>
      </c>
      <c r="S2761" s="13">
        <f t="shared" si="297"/>
        <v>42524.36650462963</v>
      </c>
      <c r="T2761" s="13">
        <f t="shared" si="298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7">
        <f t="shared" si="294"/>
        <v>0</v>
      </c>
      <c r="P2762" s="5" t="e">
        <f t="shared" si="295"/>
        <v>#DIV/0!</v>
      </c>
      <c r="Q2762" t="str">
        <f t="shared" si="296"/>
        <v>publishing</v>
      </c>
      <c r="R2762" s="6" t="str">
        <f t="shared" si="293"/>
        <v>children's books</v>
      </c>
      <c r="S2762" s="13">
        <f t="shared" si="297"/>
        <v>41415.461319444446</v>
      </c>
      <c r="T2762" s="13">
        <f t="shared" si="298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7">
        <f t="shared" si="294"/>
        <v>7.1999999999999998E-3</v>
      </c>
      <c r="P2763" s="5">
        <f t="shared" si="295"/>
        <v>9</v>
      </c>
      <c r="Q2763" t="str">
        <f t="shared" si="296"/>
        <v>publishing</v>
      </c>
      <c r="R2763" s="6" t="str">
        <f t="shared" si="293"/>
        <v>children's books</v>
      </c>
      <c r="S2763" s="13">
        <f t="shared" si="297"/>
        <v>41247.063576388886</v>
      </c>
      <c r="T2763" s="13">
        <f t="shared" si="298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7">
        <f t="shared" si="294"/>
        <v>7.6923076923076927E-3</v>
      </c>
      <c r="P2764" s="5">
        <f t="shared" si="295"/>
        <v>25</v>
      </c>
      <c r="Q2764" t="str">
        <f t="shared" si="296"/>
        <v>publishing</v>
      </c>
      <c r="R2764" s="6" t="str">
        <f t="shared" si="293"/>
        <v>children's books</v>
      </c>
      <c r="S2764" s="13">
        <f t="shared" si="297"/>
        <v>40927.036979166667</v>
      </c>
      <c r="T2764" s="13">
        <f t="shared" si="298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7">
        <f t="shared" si="294"/>
        <v>2.2842639593908631E-3</v>
      </c>
      <c r="P2765" s="5">
        <f t="shared" si="295"/>
        <v>30</v>
      </c>
      <c r="Q2765" t="str">
        <f t="shared" si="296"/>
        <v>publishing</v>
      </c>
      <c r="R2765" s="6" t="str">
        <f t="shared" si="293"/>
        <v>children's books</v>
      </c>
      <c r="S2765" s="13">
        <f t="shared" si="297"/>
        <v>41373.579675925925</v>
      </c>
      <c r="T2765" s="13">
        <f t="shared" si="298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7">
        <f t="shared" si="294"/>
        <v>1.125E-2</v>
      </c>
      <c r="P2766" s="5">
        <f t="shared" si="295"/>
        <v>11.25</v>
      </c>
      <c r="Q2766" t="str">
        <f t="shared" si="296"/>
        <v>publishing</v>
      </c>
      <c r="R2766" s="6" t="str">
        <f t="shared" si="293"/>
        <v>children's books</v>
      </c>
      <c r="S2766" s="13">
        <f t="shared" si="297"/>
        <v>41030.292025462964</v>
      </c>
      <c r="T2766" s="13">
        <f t="shared" si="298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7">
        <f t="shared" si="294"/>
        <v>0</v>
      </c>
      <c r="P2767" s="5" t="e">
        <f t="shared" si="295"/>
        <v>#DIV/0!</v>
      </c>
      <c r="Q2767" t="str">
        <f t="shared" si="296"/>
        <v>publishing</v>
      </c>
      <c r="R2767" s="6" t="str">
        <f t="shared" si="293"/>
        <v>children's books</v>
      </c>
      <c r="S2767" s="13">
        <f t="shared" si="297"/>
        <v>41194.579027777778</v>
      </c>
      <c r="T2767" s="13">
        <f t="shared" si="298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7">
        <f t="shared" si="294"/>
        <v>0.02</v>
      </c>
      <c r="P2768" s="5">
        <f t="shared" si="295"/>
        <v>25</v>
      </c>
      <c r="Q2768" t="str">
        <f t="shared" si="296"/>
        <v>publishing</v>
      </c>
      <c r="R2768" s="6" t="str">
        <f t="shared" si="293"/>
        <v>children's books</v>
      </c>
      <c r="S2768" s="13">
        <f t="shared" si="297"/>
        <v>40736.668032407404</v>
      </c>
      <c r="T2768" s="13">
        <f t="shared" si="298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7">
        <f t="shared" si="294"/>
        <v>8.5000000000000006E-3</v>
      </c>
      <c r="P2769" s="5">
        <f t="shared" si="295"/>
        <v>11.333333333333334</v>
      </c>
      <c r="Q2769" t="str">
        <f t="shared" si="296"/>
        <v>publishing</v>
      </c>
      <c r="R2769" s="6" t="str">
        <f t="shared" si="293"/>
        <v>children's books</v>
      </c>
      <c r="S2769" s="13">
        <f t="shared" si="297"/>
        <v>42172.958912037036</v>
      </c>
      <c r="T2769" s="13">
        <f t="shared" si="298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7">
        <f t="shared" si="294"/>
        <v>0.14314285714285716</v>
      </c>
      <c r="P2770" s="5">
        <f t="shared" si="295"/>
        <v>29.470588235294116</v>
      </c>
      <c r="Q2770" t="str">
        <f t="shared" si="296"/>
        <v>publishing</v>
      </c>
      <c r="R2770" s="6" t="str">
        <f t="shared" si="293"/>
        <v>children's books</v>
      </c>
      <c r="S2770" s="13">
        <f t="shared" si="297"/>
        <v>40967.614849537036</v>
      </c>
      <c r="T2770" s="13">
        <f t="shared" si="298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7">
        <f t="shared" si="294"/>
        <v>2.5000000000000001E-3</v>
      </c>
      <c r="P2771" s="5">
        <f t="shared" si="295"/>
        <v>1</v>
      </c>
      <c r="Q2771" t="str">
        <f t="shared" si="296"/>
        <v>publishing</v>
      </c>
      <c r="R2771" s="6" t="str">
        <f t="shared" si="293"/>
        <v>children's books</v>
      </c>
      <c r="S2771" s="13">
        <f t="shared" si="297"/>
        <v>41745.826273148145</v>
      </c>
      <c r="T2771" s="13">
        <f t="shared" si="298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7">
        <f t="shared" si="294"/>
        <v>0.1041125</v>
      </c>
      <c r="P2772" s="5">
        <f t="shared" si="295"/>
        <v>63.098484848484851</v>
      </c>
      <c r="Q2772" t="str">
        <f t="shared" si="296"/>
        <v>publishing</v>
      </c>
      <c r="R2772" s="6" t="str">
        <f t="shared" si="293"/>
        <v>children's books</v>
      </c>
      <c r="S2772" s="13">
        <f t="shared" si="297"/>
        <v>41686.705208333333</v>
      </c>
      <c r="T2772" s="13">
        <f t="shared" si="298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7">
        <f t="shared" si="294"/>
        <v>0</v>
      </c>
      <c r="P2773" s="5" t="e">
        <f t="shared" si="295"/>
        <v>#DIV/0!</v>
      </c>
      <c r="Q2773" t="str">
        <f t="shared" si="296"/>
        <v>publishing</v>
      </c>
      <c r="R2773" s="6" t="str">
        <f t="shared" si="293"/>
        <v>children's books</v>
      </c>
      <c r="S2773" s="13">
        <f t="shared" si="297"/>
        <v>41257.531712962962</v>
      </c>
      <c r="T2773" s="13">
        <f t="shared" si="298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7">
        <f t="shared" si="294"/>
        <v>0</v>
      </c>
      <c r="P2774" s="5" t="e">
        <f t="shared" si="295"/>
        <v>#DIV/0!</v>
      </c>
      <c r="Q2774" t="str">
        <f t="shared" si="296"/>
        <v>publishing</v>
      </c>
      <c r="R2774" s="6" t="str">
        <f t="shared" si="293"/>
        <v>children's books</v>
      </c>
      <c r="S2774" s="13">
        <f t="shared" si="297"/>
        <v>41537.869143518517</v>
      </c>
      <c r="T2774" s="13">
        <f t="shared" si="298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7">
        <f t="shared" si="294"/>
        <v>1.8867924528301887E-3</v>
      </c>
      <c r="P2775" s="5">
        <f t="shared" si="295"/>
        <v>1</v>
      </c>
      <c r="Q2775" t="str">
        <f t="shared" si="296"/>
        <v>publishing</v>
      </c>
      <c r="R2775" s="6" t="str">
        <f t="shared" si="293"/>
        <v>children's books</v>
      </c>
      <c r="S2775" s="13">
        <f t="shared" si="297"/>
        <v>42474.86482638889</v>
      </c>
      <c r="T2775" s="13">
        <f t="shared" si="298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7">
        <f t="shared" si="294"/>
        <v>0.14249999999999999</v>
      </c>
      <c r="P2776" s="5">
        <f t="shared" si="295"/>
        <v>43.846153846153847</v>
      </c>
      <c r="Q2776" t="str">
        <f t="shared" si="296"/>
        <v>publishing</v>
      </c>
      <c r="R2776" s="6" t="str">
        <f t="shared" si="293"/>
        <v>children's books</v>
      </c>
      <c r="S2776" s="13">
        <f t="shared" si="297"/>
        <v>41311.126481481479</v>
      </c>
      <c r="T2776" s="13">
        <f t="shared" si="298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7">
        <f t="shared" si="294"/>
        <v>0.03</v>
      </c>
      <c r="P2777" s="5">
        <f t="shared" si="295"/>
        <v>75</v>
      </c>
      <c r="Q2777" t="str">
        <f t="shared" si="296"/>
        <v>publishing</v>
      </c>
      <c r="R2777" s="6" t="str">
        <f t="shared" si="293"/>
        <v>children's books</v>
      </c>
      <c r="S2777" s="13">
        <f t="shared" si="297"/>
        <v>40863.013356481482</v>
      </c>
      <c r="T2777" s="13">
        <f t="shared" si="298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7">
        <f t="shared" si="294"/>
        <v>7.8809523809523815E-2</v>
      </c>
      <c r="P2778" s="5">
        <f t="shared" si="295"/>
        <v>45.972222222222221</v>
      </c>
      <c r="Q2778" t="str">
        <f t="shared" si="296"/>
        <v>publishing</v>
      </c>
      <c r="R2778" s="6" t="str">
        <f t="shared" si="293"/>
        <v>children's books</v>
      </c>
      <c r="S2778" s="13">
        <f t="shared" si="297"/>
        <v>42136.297175925924</v>
      </c>
      <c r="T2778" s="13">
        <f t="shared" si="298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7">
        <f t="shared" si="294"/>
        <v>3.3333333333333335E-3</v>
      </c>
      <c r="P2779" s="5">
        <f t="shared" si="295"/>
        <v>10</v>
      </c>
      <c r="Q2779" t="str">
        <f t="shared" si="296"/>
        <v>publishing</v>
      </c>
      <c r="R2779" s="6" t="str">
        <f t="shared" si="293"/>
        <v>children's books</v>
      </c>
      <c r="S2779" s="13">
        <f t="shared" si="297"/>
        <v>42172.669027777782</v>
      </c>
      <c r="T2779" s="13">
        <f t="shared" si="29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7">
        <f t="shared" si="294"/>
        <v>0.25545454545454543</v>
      </c>
      <c r="P2780" s="5">
        <f t="shared" si="295"/>
        <v>93.666666666666671</v>
      </c>
      <c r="Q2780" t="str">
        <f t="shared" si="296"/>
        <v>publishing</v>
      </c>
      <c r="R2780" s="6" t="str">
        <f t="shared" si="293"/>
        <v>children's books</v>
      </c>
      <c r="S2780" s="13">
        <f t="shared" si="297"/>
        <v>41846.978078703702</v>
      </c>
      <c r="T2780" s="13">
        <f t="shared" si="29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7">
        <f t="shared" si="294"/>
        <v>2.12E-2</v>
      </c>
      <c r="P2781" s="5">
        <f t="shared" si="295"/>
        <v>53</v>
      </c>
      <c r="Q2781" t="str">
        <f t="shared" si="296"/>
        <v>publishing</v>
      </c>
      <c r="R2781" s="6" t="str">
        <f t="shared" si="293"/>
        <v>children's books</v>
      </c>
      <c r="S2781" s="13">
        <f t="shared" si="297"/>
        <v>42300.585891203707</v>
      </c>
      <c r="T2781" s="13">
        <f t="shared" si="29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7">
        <f t="shared" si="294"/>
        <v>0</v>
      </c>
      <c r="P2782" s="5" t="e">
        <f t="shared" si="295"/>
        <v>#DIV/0!</v>
      </c>
      <c r="Q2782" t="str">
        <f t="shared" si="296"/>
        <v>publishing</v>
      </c>
      <c r="R2782" s="6" t="str">
        <f t="shared" si="293"/>
        <v>children's books</v>
      </c>
      <c r="S2782" s="13">
        <f t="shared" si="297"/>
        <v>42774.447777777779</v>
      </c>
      <c r="T2782" s="13">
        <f t="shared" si="29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7">
        <f t="shared" si="294"/>
        <v>1.0528</v>
      </c>
      <c r="P2783" s="5">
        <f t="shared" si="295"/>
        <v>47</v>
      </c>
      <c r="Q2783" t="str">
        <f t="shared" si="296"/>
        <v>theater</v>
      </c>
      <c r="R2783" s="6" t="str">
        <f>RIGHT(N2783,5)</f>
        <v>plays</v>
      </c>
      <c r="S2783" s="13">
        <f t="shared" si="297"/>
        <v>42018.94159722222</v>
      </c>
      <c r="T2783" s="13">
        <f t="shared" si="29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7">
        <f t="shared" si="294"/>
        <v>1.2</v>
      </c>
      <c r="P2784" s="5">
        <f t="shared" si="295"/>
        <v>66.666666666666671</v>
      </c>
      <c r="Q2784" t="str">
        <f t="shared" si="296"/>
        <v>theater</v>
      </c>
      <c r="R2784" s="6" t="str">
        <f t="shared" ref="R2784:R2847" si="299">RIGHT(N2784,5)</f>
        <v>plays</v>
      </c>
      <c r="S2784" s="13">
        <f t="shared" si="297"/>
        <v>42026.924976851849</v>
      </c>
      <c r="T2784" s="13">
        <f t="shared" si="29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7">
        <f t="shared" si="294"/>
        <v>1.145</v>
      </c>
      <c r="P2785" s="5">
        <f t="shared" si="295"/>
        <v>18.770491803278688</v>
      </c>
      <c r="Q2785" t="str">
        <f t="shared" si="296"/>
        <v>theater</v>
      </c>
      <c r="R2785" s="6" t="str">
        <f t="shared" si="299"/>
        <v>plays</v>
      </c>
      <c r="S2785" s="13">
        <f t="shared" si="297"/>
        <v>42103.535254629634</v>
      </c>
      <c r="T2785" s="13">
        <f t="shared" si="29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7">
        <f t="shared" si="294"/>
        <v>1.19</v>
      </c>
      <c r="P2786" s="5">
        <f t="shared" si="295"/>
        <v>66.111111111111114</v>
      </c>
      <c r="Q2786" t="str">
        <f t="shared" si="296"/>
        <v>theater</v>
      </c>
      <c r="R2786" s="6" t="str">
        <f t="shared" si="299"/>
        <v>plays</v>
      </c>
      <c r="S2786" s="13">
        <f t="shared" si="297"/>
        <v>41920.787534722222</v>
      </c>
      <c r="T2786" s="13">
        <f t="shared" si="29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7">
        <f t="shared" si="294"/>
        <v>1.0468</v>
      </c>
      <c r="P2787" s="5">
        <f t="shared" si="295"/>
        <v>36.859154929577464</v>
      </c>
      <c r="Q2787" t="str">
        <f t="shared" si="296"/>
        <v>theater</v>
      </c>
      <c r="R2787" s="6" t="str">
        <f t="shared" si="299"/>
        <v>plays</v>
      </c>
      <c r="S2787" s="13">
        <f t="shared" si="297"/>
        <v>42558.189432870371</v>
      </c>
      <c r="T2787" s="13">
        <f t="shared" si="29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7">
        <f t="shared" si="294"/>
        <v>1.1783999999999999</v>
      </c>
      <c r="P2788" s="5">
        <f t="shared" si="295"/>
        <v>39.810810810810814</v>
      </c>
      <c r="Q2788" t="str">
        <f t="shared" si="296"/>
        <v>theater</v>
      </c>
      <c r="R2788" s="6" t="str">
        <f t="shared" si="299"/>
        <v>plays</v>
      </c>
      <c r="S2788" s="13">
        <f t="shared" si="297"/>
        <v>41815.569212962961</v>
      </c>
      <c r="T2788" s="13">
        <f t="shared" si="29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7">
        <f t="shared" si="294"/>
        <v>1.1970000000000001</v>
      </c>
      <c r="P2789" s="5">
        <f t="shared" si="295"/>
        <v>31.5</v>
      </c>
      <c r="Q2789" t="str">
        <f t="shared" si="296"/>
        <v>theater</v>
      </c>
      <c r="R2789" s="6" t="str">
        <f t="shared" si="299"/>
        <v>plays</v>
      </c>
      <c r="S2789" s="13">
        <f t="shared" si="297"/>
        <v>41808.198518518519</v>
      </c>
      <c r="T2789" s="13">
        <f t="shared" si="29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7">
        <f t="shared" si="294"/>
        <v>1.0249999999999999</v>
      </c>
      <c r="P2790" s="5">
        <f t="shared" si="295"/>
        <v>102.5</v>
      </c>
      <c r="Q2790" t="str">
        <f t="shared" si="296"/>
        <v>theater</v>
      </c>
      <c r="R2790" s="6" t="str">
        <f t="shared" si="299"/>
        <v>plays</v>
      </c>
      <c r="S2790" s="13">
        <f t="shared" si="297"/>
        <v>42550.701886574068</v>
      </c>
      <c r="T2790" s="13">
        <f t="shared" si="298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7">
        <f t="shared" si="294"/>
        <v>1.0116666666666667</v>
      </c>
      <c r="P2791" s="5">
        <f t="shared" si="295"/>
        <v>126.45833333333333</v>
      </c>
      <c r="Q2791" t="str">
        <f t="shared" si="296"/>
        <v>theater</v>
      </c>
      <c r="R2791" s="6" t="str">
        <f t="shared" si="299"/>
        <v>plays</v>
      </c>
      <c r="S2791" s="13">
        <f t="shared" si="297"/>
        <v>42056.013124999998</v>
      </c>
      <c r="T2791" s="13">
        <f t="shared" si="29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7">
        <f t="shared" si="294"/>
        <v>1.0533333333333332</v>
      </c>
      <c r="P2792" s="5">
        <f t="shared" si="295"/>
        <v>47.878787878787875</v>
      </c>
      <c r="Q2792" t="str">
        <f t="shared" si="296"/>
        <v>theater</v>
      </c>
      <c r="R2792" s="6" t="str">
        <f t="shared" si="299"/>
        <v>plays</v>
      </c>
      <c r="S2792" s="13">
        <f t="shared" si="297"/>
        <v>42016.938692129625</v>
      </c>
      <c r="T2792" s="13">
        <f t="shared" si="29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7">
        <f t="shared" si="294"/>
        <v>1.0249999999999999</v>
      </c>
      <c r="P2793" s="5">
        <f t="shared" si="295"/>
        <v>73.214285714285708</v>
      </c>
      <c r="Q2793" t="str">
        <f t="shared" si="296"/>
        <v>theater</v>
      </c>
      <c r="R2793" s="6" t="str">
        <f t="shared" si="299"/>
        <v>plays</v>
      </c>
      <c r="S2793" s="13">
        <f t="shared" si="297"/>
        <v>42591.899988425925</v>
      </c>
      <c r="T2793" s="13">
        <f t="shared" si="29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7">
        <f t="shared" si="294"/>
        <v>1.0760000000000001</v>
      </c>
      <c r="P2794" s="5">
        <f t="shared" si="295"/>
        <v>89.666666666666671</v>
      </c>
      <c r="Q2794" t="str">
        <f t="shared" si="296"/>
        <v>theater</v>
      </c>
      <c r="R2794" s="6" t="str">
        <f t="shared" si="299"/>
        <v>plays</v>
      </c>
      <c r="S2794" s="13">
        <f t="shared" si="297"/>
        <v>42183.231006944443</v>
      </c>
      <c r="T2794" s="13">
        <f t="shared" si="29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7">
        <f t="shared" si="294"/>
        <v>1.105675</v>
      </c>
      <c r="P2795" s="5">
        <f t="shared" si="295"/>
        <v>151.4623287671233</v>
      </c>
      <c r="Q2795" t="str">
        <f t="shared" si="296"/>
        <v>theater</v>
      </c>
      <c r="R2795" s="6" t="str">
        <f t="shared" si="299"/>
        <v>plays</v>
      </c>
      <c r="S2795" s="13">
        <f t="shared" si="297"/>
        <v>42176.419039351851</v>
      </c>
      <c r="T2795" s="13">
        <f t="shared" si="29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7">
        <f t="shared" si="294"/>
        <v>1.5</v>
      </c>
      <c r="P2796" s="5">
        <f t="shared" si="295"/>
        <v>25</v>
      </c>
      <c r="Q2796" t="str">
        <f t="shared" si="296"/>
        <v>theater</v>
      </c>
      <c r="R2796" s="6" t="str">
        <f t="shared" si="299"/>
        <v>plays</v>
      </c>
      <c r="S2796" s="13">
        <f t="shared" si="297"/>
        <v>42416.691655092596</v>
      </c>
      <c r="T2796" s="13">
        <f t="shared" si="29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7">
        <f t="shared" si="294"/>
        <v>1.0428571428571429</v>
      </c>
      <c r="P2797" s="5">
        <f t="shared" si="295"/>
        <v>36.5</v>
      </c>
      <c r="Q2797" t="str">
        <f t="shared" si="296"/>
        <v>theater</v>
      </c>
      <c r="R2797" s="6" t="str">
        <f t="shared" si="299"/>
        <v>plays</v>
      </c>
      <c r="S2797" s="13">
        <f t="shared" si="297"/>
        <v>41780.525937500002</v>
      </c>
      <c r="T2797" s="13">
        <f t="shared" si="29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7">
        <f t="shared" si="294"/>
        <v>1.155</v>
      </c>
      <c r="P2798" s="5">
        <f t="shared" si="295"/>
        <v>44</v>
      </c>
      <c r="Q2798" t="str">
        <f t="shared" si="296"/>
        <v>theater</v>
      </c>
      <c r="R2798" s="6" t="str">
        <f t="shared" si="299"/>
        <v>plays</v>
      </c>
      <c r="S2798" s="13">
        <f t="shared" si="297"/>
        <v>41795.528101851851</v>
      </c>
      <c r="T2798" s="13">
        <f t="shared" si="29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7">
        <f t="shared" si="294"/>
        <v>1.02645125</v>
      </c>
      <c r="P2799" s="5">
        <f t="shared" si="295"/>
        <v>87.357553191489373</v>
      </c>
      <c r="Q2799" t="str">
        <f t="shared" si="296"/>
        <v>theater</v>
      </c>
      <c r="R2799" s="6" t="str">
        <f t="shared" si="299"/>
        <v>plays</v>
      </c>
      <c r="S2799" s="13">
        <f t="shared" si="297"/>
        <v>41798.94027777778</v>
      </c>
      <c r="T2799" s="13">
        <f t="shared" si="29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7">
        <f t="shared" si="294"/>
        <v>1.014</v>
      </c>
      <c r="P2800" s="5">
        <f t="shared" si="295"/>
        <v>36.474820143884891</v>
      </c>
      <c r="Q2800" t="str">
        <f t="shared" si="296"/>
        <v>theater</v>
      </c>
      <c r="R2800" s="6" t="str">
        <f t="shared" si="299"/>
        <v>plays</v>
      </c>
      <c r="S2800" s="13">
        <f t="shared" si="297"/>
        <v>42201.675011574072</v>
      </c>
      <c r="T2800" s="13">
        <f t="shared" si="29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7">
        <f t="shared" si="294"/>
        <v>1.1663479999999999</v>
      </c>
      <c r="P2801" s="5">
        <f t="shared" si="295"/>
        <v>44.859538461538463</v>
      </c>
      <c r="Q2801" t="str">
        <f t="shared" si="296"/>
        <v>theater</v>
      </c>
      <c r="R2801" s="6" t="str">
        <f t="shared" si="299"/>
        <v>plays</v>
      </c>
      <c r="S2801" s="13">
        <f t="shared" si="297"/>
        <v>42507.264699074076</v>
      </c>
      <c r="T2801" s="13">
        <f t="shared" si="29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7">
        <f t="shared" si="294"/>
        <v>1.33</v>
      </c>
      <c r="P2802" s="5">
        <f t="shared" si="295"/>
        <v>42.903225806451616</v>
      </c>
      <c r="Q2802" t="str">
        <f t="shared" si="296"/>
        <v>theater</v>
      </c>
      <c r="R2802" s="6" t="str">
        <f t="shared" si="299"/>
        <v>plays</v>
      </c>
      <c r="S2802" s="13">
        <f t="shared" si="297"/>
        <v>41948.552847222221</v>
      </c>
      <c r="T2802" s="13">
        <f t="shared" si="29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7">
        <f t="shared" si="294"/>
        <v>1.3320000000000001</v>
      </c>
      <c r="P2803" s="5">
        <f t="shared" si="295"/>
        <v>51.230769230769234</v>
      </c>
      <c r="Q2803" t="str">
        <f t="shared" si="296"/>
        <v>theater</v>
      </c>
      <c r="R2803" s="6" t="str">
        <f t="shared" si="299"/>
        <v>plays</v>
      </c>
      <c r="S2803" s="13">
        <f t="shared" si="297"/>
        <v>41900.243159722224</v>
      </c>
      <c r="T2803" s="13">
        <f t="shared" si="29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7">
        <f t="shared" si="294"/>
        <v>1.0183333333333333</v>
      </c>
      <c r="P2804" s="5">
        <f t="shared" si="295"/>
        <v>33.944444444444443</v>
      </c>
      <c r="Q2804" t="str">
        <f t="shared" si="296"/>
        <v>theater</v>
      </c>
      <c r="R2804" s="6" t="str">
        <f t="shared" si="299"/>
        <v>plays</v>
      </c>
      <c r="S2804" s="13">
        <f t="shared" si="297"/>
        <v>42192.64707175926</v>
      </c>
      <c r="T2804" s="13">
        <f t="shared" si="29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7">
        <f t="shared" si="294"/>
        <v>1.2795000000000001</v>
      </c>
      <c r="P2805" s="5">
        <f t="shared" si="295"/>
        <v>90.744680851063833</v>
      </c>
      <c r="Q2805" t="str">
        <f t="shared" si="296"/>
        <v>theater</v>
      </c>
      <c r="R2805" s="6" t="str">
        <f t="shared" si="299"/>
        <v>plays</v>
      </c>
      <c r="S2805" s="13">
        <f t="shared" si="297"/>
        <v>42158.065694444449</v>
      </c>
      <c r="T2805" s="13">
        <f t="shared" si="29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7">
        <f t="shared" si="294"/>
        <v>1.1499999999999999</v>
      </c>
      <c r="P2806" s="5">
        <f t="shared" si="295"/>
        <v>50</v>
      </c>
      <c r="Q2806" t="str">
        <f t="shared" si="296"/>
        <v>theater</v>
      </c>
      <c r="R2806" s="6" t="str">
        <f t="shared" si="299"/>
        <v>plays</v>
      </c>
      <c r="S2806" s="13">
        <f t="shared" si="297"/>
        <v>41881.453587962962</v>
      </c>
      <c r="T2806" s="13">
        <f t="shared" si="29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7">
        <f t="shared" si="294"/>
        <v>1.1000000000000001</v>
      </c>
      <c r="P2807" s="5">
        <f t="shared" si="295"/>
        <v>24.444444444444443</v>
      </c>
      <c r="Q2807" t="str">
        <f t="shared" si="296"/>
        <v>theater</v>
      </c>
      <c r="R2807" s="6" t="str">
        <f t="shared" si="299"/>
        <v>plays</v>
      </c>
      <c r="S2807" s="13">
        <f t="shared" si="297"/>
        <v>42213.505474537036</v>
      </c>
      <c r="T2807" s="13">
        <f t="shared" si="29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7">
        <f t="shared" si="294"/>
        <v>1.121</v>
      </c>
      <c r="P2808" s="5">
        <f t="shared" si="295"/>
        <v>44.25</v>
      </c>
      <c r="Q2808" t="str">
        <f t="shared" si="296"/>
        <v>theater</v>
      </c>
      <c r="R2808" s="6" t="str">
        <f t="shared" si="299"/>
        <v>plays</v>
      </c>
      <c r="S2808" s="13">
        <f t="shared" si="297"/>
        <v>42185.267245370371</v>
      </c>
      <c r="T2808" s="13">
        <f t="shared" si="298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7">
        <f t="shared" si="294"/>
        <v>1.26</v>
      </c>
      <c r="P2809" s="5">
        <f t="shared" si="295"/>
        <v>67.741935483870961</v>
      </c>
      <c r="Q2809" t="str">
        <f t="shared" si="296"/>
        <v>theater</v>
      </c>
      <c r="R2809" s="6" t="str">
        <f t="shared" si="299"/>
        <v>plays</v>
      </c>
      <c r="S2809" s="13">
        <f t="shared" si="297"/>
        <v>42154.873124999998</v>
      </c>
      <c r="T2809" s="13">
        <f t="shared" si="29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7">
        <f t="shared" si="294"/>
        <v>1.0024444444444445</v>
      </c>
      <c r="P2810" s="5">
        <f t="shared" si="295"/>
        <v>65.376811594202906</v>
      </c>
      <c r="Q2810" t="str">
        <f t="shared" si="296"/>
        <v>theater</v>
      </c>
      <c r="R2810" s="6" t="str">
        <f t="shared" si="299"/>
        <v>plays</v>
      </c>
      <c r="S2810" s="13">
        <f t="shared" si="297"/>
        <v>42208.84646990741</v>
      </c>
      <c r="T2810" s="13">
        <f t="shared" si="29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7">
        <f t="shared" si="294"/>
        <v>1.024</v>
      </c>
      <c r="P2811" s="5">
        <f t="shared" si="295"/>
        <v>121.9047619047619</v>
      </c>
      <c r="Q2811" t="str">
        <f t="shared" si="296"/>
        <v>theater</v>
      </c>
      <c r="R2811" s="6" t="str">
        <f t="shared" si="299"/>
        <v>plays</v>
      </c>
      <c r="S2811" s="13">
        <f t="shared" si="297"/>
        <v>42451.496817129635</v>
      </c>
      <c r="T2811" s="13">
        <f t="shared" si="29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7">
        <f t="shared" si="294"/>
        <v>1.0820000000000001</v>
      </c>
      <c r="P2812" s="5">
        <f t="shared" si="295"/>
        <v>47.456140350877192</v>
      </c>
      <c r="Q2812" t="str">
        <f t="shared" si="296"/>
        <v>theater</v>
      </c>
      <c r="R2812" s="6" t="str">
        <f t="shared" si="299"/>
        <v>plays</v>
      </c>
      <c r="S2812" s="13">
        <f t="shared" si="297"/>
        <v>41759.13962962963</v>
      </c>
      <c r="T2812" s="13">
        <f t="shared" si="29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7">
        <f t="shared" si="294"/>
        <v>1.0026999999999999</v>
      </c>
      <c r="P2813" s="5">
        <f t="shared" si="295"/>
        <v>92.842592592592595</v>
      </c>
      <c r="Q2813" t="str">
        <f t="shared" si="296"/>
        <v>theater</v>
      </c>
      <c r="R2813" s="6" t="str">
        <f t="shared" si="299"/>
        <v>plays</v>
      </c>
      <c r="S2813" s="13">
        <f t="shared" si="297"/>
        <v>42028.496562500004</v>
      </c>
      <c r="T2813" s="13">
        <f t="shared" si="29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7">
        <f t="shared" si="294"/>
        <v>1.133</v>
      </c>
      <c r="P2814" s="5">
        <f t="shared" si="295"/>
        <v>68.253012048192772</v>
      </c>
      <c r="Q2814" t="str">
        <f t="shared" si="296"/>
        <v>theater</v>
      </c>
      <c r="R2814" s="6" t="str">
        <f t="shared" si="299"/>
        <v>plays</v>
      </c>
      <c r="S2814" s="13">
        <f t="shared" si="297"/>
        <v>42054.74418981481</v>
      </c>
      <c r="T2814" s="13">
        <f t="shared" si="29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7">
        <f t="shared" si="294"/>
        <v>1.2757571428571428</v>
      </c>
      <c r="P2815" s="5">
        <f t="shared" si="295"/>
        <v>37.209583333333335</v>
      </c>
      <c r="Q2815" t="str">
        <f t="shared" si="296"/>
        <v>theater</v>
      </c>
      <c r="R2815" s="6" t="str">
        <f t="shared" si="299"/>
        <v>plays</v>
      </c>
      <c r="S2815" s="13">
        <f t="shared" si="297"/>
        <v>42693.742604166662</v>
      </c>
      <c r="T2815" s="13">
        <f t="shared" si="29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7">
        <f t="shared" si="294"/>
        <v>1.0773333333333333</v>
      </c>
      <c r="P2816" s="5">
        <f t="shared" si="295"/>
        <v>25.25</v>
      </c>
      <c r="Q2816" t="str">
        <f t="shared" si="296"/>
        <v>theater</v>
      </c>
      <c r="R2816" s="6" t="str">
        <f t="shared" si="299"/>
        <v>plays</v>
      </c>
      <c r="S2816" s="13">
        <f t="shared" si="297"/>
        <v>42103.399479166663</v>
      </c>
      <c r="T2816" s="13">
        <f t="shared" si="29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7">
        <f t="shared" si="294"/>
        <v>2.42</v>
      </c>
      <c r="P2817" s="5">
        <f t="shared" si="295"/>
        <v>43.214285714285715</v>
      </c>
      <c r="Q2817" t="str">
        <f t="shared" si="296"/>
        <v>theater</v>
      </c>
      <c r="R2817" s="6" t="str">
        <f t="shared" si="299"/>
        <v>plays</v>
      </c>
      <c r="S2817" s="13">
        <f t="shared" si="297"/>
        <v>42559.776724537034</v>
      </c>
      <c r="T2817" s="13">
        <f t="shared" si="29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7">
        <f t="shared" si="294"/>
        <v>1.4156666666666666</v>
      </c>
      <c r="P2818" s="5">
        <f t="shared" si="295"/>
        <v>25.130177514792898</v>
      </c>
      <c r="Q2818" t="str">
        <f t="shared" si="296"/>
        <v>theater</v>
      </c>
      <c r="R2818" s="6" t="str">
        <f t="shared" si="299"/>
        <v>plays</v>
      </c>
      <c r="S2818" s="13">
        <f t="shared" si="297"/>
        <v>42188.467499999999</v>
      </c>
      <c r="T2818" s="13">
        <f t="shared" si="29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7">
        <f t="shared" ref="O2819:O2882" si="300">E2819/D2819</f>
        <v>1.3</v>
      </c>
      <c r="P2819" s="5">
        <f t="shared" ref="P2819:P2882" si="301">AVERAGE(E2819/L2819)</f>
        <v>23.636363636363637</v>
      </c>
      <c r="Q2819" t="str">
        <f t="shared" ref="Q2819:Q2882" si="302">LEFT(N2819, SEARCH("/",N2819,1)-1)</f>
        <v>theater</v>
      </c>
      <c r="R2819" s="6" t="str">
        <f t="shared" si="299"/>
        <v>plays</v>
      </c>
      <c r="S2819" s="13">
        <f t="shared" ref="S2819:S2882" si="303">(((J2819/60)/60)/24)+DATE(1970,1,1)</f>
        <v>42023.634976851856</v>
      </c>
      <c r="T2819" s="13">
        <f t="shared" ref="T2819:T2882" si="30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7">
        <f t="shared" si="300"/>
        <v>1.0603</v>
      </c>
      <c r="P2820" s="5">
        <f t="shared" si="301"/>
        <v>103.95098039215686</v>
      </c>
      <c r="Q2820" t="str">
        <f t="shared" si="302"/>
        <v>theater</v>
      </c>
      <c r="R2820" s="6" t="str">
        <f t="shared" si="299"/>
        <v>plays</v>
      </c>
      <c r="S2820" s="13">
        <f t="shared" si="303"/>
        <v>42250.598217592589</v>
      </c>
      <c r="T2820" s="13">
        <f t="shared" si="30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7">
        <f t="shared" si="300"/>
        <v>1.048</v>
      </c>
      <c r="P2821" s="5">
        <f t="shared" si="301"/>
        <v>50.384615384615387</v>
      </c>
      <c r="Q2821" t="str">
        <f t="shared" si="302"/>
        <v>theater</v>
      </c>
      <c r="R2821" s="6" t="str">
        <f t="shared" si="299"/>
        <v>plays</v>
      </c>
      <c r="S2821" s="13">
        <f t="shared" si="303"/>
        <v>42139.525567129633</v>
      </c>
      <c r="T2821" s="13">
        <f t="shared" si="30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7">
        <f t="shared" si="300"/>
        <v>1.36</v>
      </c>
      <c r="P2822" s="5">
        <f t="shared" si="301"/>
        <v>13.6</v>
      </c>
      <c r="Q2822" t="str">
        <f t="shared" si="302"/>
        <v>theater</v>
      </c>
      <c r="R2822" s="6" t="str">
        <f t="shared" si="299"/>
        <v>plays</v>
      </c>
      <c r="S2822" s="13">
        <f t="shared" si="303"/>
        <v>42401.610983796301</v>
      </c>
      <c r="T2822" s="13">
        <f t="shared" si="30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7">
        <f t="shared" si="300"/>
        <v>1</v>
      </c>
      <c r="P2823" s="5">
        <f t="shared" si="301"/>
        <v>28.571428571428573</v>
      </c>
      <c r="Q2823" t="str">
        <f t="shared" si="302"/>
        <v>theater</v>
      </c>
      <c r="R2823" s="6" t="str">
        <f t="shared" si="299"/>
        <v>plays</v>
      </c>
      <c r="S2823" s="13">
        <f t="shared" si="303"/>
        <v>41875.922858796301</v>
      </c>
      <c r="T2823" s="13">
        <f t="shared" si="30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7">
        <f t="shared" si="300"/>
        <v>1</v>
      </c>
      <c r="P2824" s="5">
        <f t="shared" si="301"/>
        <v>63.829787234042556</v>
      </c>
      <c r="Q2824" t="str">
        <f t="shared" si="302"/>
        <v>theater</v>
      </c>
      <c r="R2824" s="6" t="str">
        <f t="shared" si="299"/>
        <v>plays</v>
      </c>
      <c r="S2824" s="13">
        <f t="shared" si="303"/>
        <v>42060.683935185181</v>
      </c>
      <c r="T2824" s="13">
        <f t="shared" si="30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7">
        <f t="shared" si="300"/>
        <v>1.24</v>
      </c>
      <c r="P2825" s="5">
        <f t="shared" si="301"/>
        <v>8.8571428571428577</v>
      </c>
      <c r="Q2825" t="str">
        <f t="shared" si="302"/>
        <v>theater</v>
      </c>
      <c r="R2825" s="6" t="str">
        <f t="shared" si="299"/>
        <v>plays</v>
      </c>
      <c r="S2825" s="13">
        <f t="shared" si="303"/>
        <v>42067.011643518519</v>
      </c>
      <c r="T2825" s="13">
        <f t="shared" si="30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7">
        <f t="shared" si="300"/>
        <v>1.1692307692307693</v>
      </c>
      <c r="P2826" s="5">
        <f t="shared" si="301"/>
        <v>50.666666666666664</v>
      </c>
      <c r="Q2826" t="str">
        <f t="shared" si="302"/>
        <v>theater</v>
      </c>
      <c r="R2826" s="6" t="str">
        <f t="shared" si="299"/>
        <v>plays</v>
      </c>
      <c r="S2826" s="13">
        <f t="shared" si="303"/>
        <v>42136.270787037036</v>
      </c>
      <c r="T2826" s="13">
        <f t="shared" si="30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7">
        <f t="shared" si="300"/>
        <v>1.0333333333333334</v>
      </c>
      <c r="P2827" s="5">
        <f t="shared" si="301"/>
        <v>60.784313725490193</v>
      </c>
      <c r="Q2827" t="str">
        <f t="shared" si="302"/>
        <v>theater</v>
      </c>
      <c r="R2827" s="6" t="str">
        <f t="shared" si="299"/>
        <v>plays</v>
      </c>
      <c r="S2827" s="13">
        <f t="shared" si="303"/>
        <v>42312.792662037042</v>
      </c>
      <c r="T2827" s="13">
        <f t="shared" si="30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7">
        <f t="shared" si="300"/>
        <v>1.0774999999999999</v>
      </c>
      <c r="P2828" s="5">
        <f t="shared" si="301"/>
        <v>113.42105263157895</v>
      </c>
      <c r="Q2828" t="str">
        <f t="shared" si="302"/>
        <v>theater</v>
      </c>
      <c r="R2828" s="6" t="str">
        <f t="shared" si="299"/>
        <v>plays</v>
      </c>
      <c r="S2828" s="13">
        <f t="shared" si="303"/>
        <v>42171.034861111111</v>
      </c>
      <c r="T2828" s="13">
        <f t="shared" si="30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7">
        <f t="shared" si="300"/>
        <v>1.2024999999999999</v>
      </c>
      <c r="P2829" s="5">
        <f t="shared" si="301"/>
        <v>104.56521739130434</v>
      </c>
      <c r="Q2829" t="str">
        <f t="shared" si="302"/>
        <v>theater</v>
      </c>
      <c r="R2829" s="6" t="str">
        <f t="shared" si="299"/>
        <v>plays</v>
      </c>
      <c r="S2829" s="13">
        <f t="shared" si="303"/>
        <v>42494.683634259258</v>
      </c>
      <c r="T2829" s="13">
        <f t="shared" si="30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7">
        <f t="shared" si="300"/>
        <v>1.0037894736842106</v>
      </c>
      <c r="P2830" s="5">
        <f t="shared" si="301"/>
        <v>98.30927835051547</v>
      </c>
      <c r="Q2830" t="str">
        <f t="shared" si="302"/>
        <v>theater</v>
      </c>
      <c r="R2830" s="6" t="str">
        <f t="shared" si="299"/>
        <v>plays</v>
      </c>
      <c r="S2830" s="13">
        <f t="shared" si="303"/>
        <v>42254.264687499999</v>
      </c>
      <c r="T2830" s="13">
        <f t="shared" si="30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7">
        <f t="shared" si="300"/>
        <v>1.0651999999999999</v>
      </c>
      <c r="P2831" s="5">
        <f t="shared" si="301"/>
        <v>35.039473684210527</v>
      </c>
      <c r="Q2831" t="str">
        <f t="shared" si="302"/>
        <v>theater</v>
      </c>
      <c r="R2831" s="6" t="str">
        <f t="shared" si="299"/>
        <v>plays</v>
      </c>
      <c r="S2831" s="13">
        <f t="shared" si="303"/>
        <v>42495.434236111112</v>
      </c>
      <c r="T2831" s="13">
        <f t="shared" si="30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7">
        <f t="shared" si="300"/>
        <v>1</v>
      </c>
      <c r="P2832" s="5">
        <f t="shared" si="301"/>
        <v>272.72727272727275</v>
      </c>
      <c r="Q2832" t="str">
        <f t="shared" si="302"/>
        <v>theater</v>
      </c>
      <c r="R2832" s="6" t="str">
        <f t="shared" si="299"/>
        <v>plays</v>
      </c>
      <c r="S2832" s="13">
        <f t="shared" si="303"/>
        <v>41758.839675925927</v>
      </c>
      <c r="T2832" s="13">
        <f t="shared" si="30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7">
        <f t="shared" si="300"/>
        <v>1.1066666666666667</v>
      </c>
      <c r="P2833" s="5">
        <f t="shared" si="301"/>
        <v>63.846153846153847</v>
      </c>
      <c r="Q2833" t="str">
        <f t="shared" si="302"/>
        <v>theater</v>
      </c>
      <c r="R2833" s="6" t="str">
        <f t="shared" si="299"/>
        <v>plays</v>
      </c>
      <c r="S2833" s="13">
        <f t="shared" si="303"/>
        <v>42171.824884259258</v>
      </c>
      <c r="T2833" s="13">
        <f t="shared" si="30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7">
        <f t="shared" si="300"/>
        <v>1.1471959999999999</v>
      </c>
      <c r="P2834" s="5">
        <f t="shared" si="301"/>
        <v>30.189368421052631</v>
      </c>
      <c r="Q2834" t="str">
        <f t="shared" si="302"/>
        <v>theater</v>
      </c>
      <c r="R2834" s="6" t="str">
        <f t="shared" si="299"/>
        <v>plays</v>
      </c>
      <c r="S2834" s="13">
        <f t="shared" si="303"/>
        <v>41938.709421296298</v>
      </c>
      <c r="T2834" s="13">
        <f t="shared" si="30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7">
        <f t="shared" si="300"/>
        <v>1.0825925925925926</v>
      </c>
      <c r="P2835" s="5">
        <f t="shared" si="301"/>
        <v>83.51428571428572</v>
      </c>
      <c r="Q2835" t="str">
        <f t="shared" si="302"/>
        <v>theater</v>
      </c>
      <c r="R2835" s="6" t="str">
        <f t="shared" si="299"/>
        <v>plays</v>
      </c>
      <c r="S2835" s="13">
        <f t="shared" si="303"/>
        <v>42268.127696759257</v>
      </c>
      <c r="T2835" s="13">
        <f t="shared" si="30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7">
        <f t="shared" si="300"/>
        <v>1.7</v>
      </c>
      <c r="P2836" s="5">
        <f t="shared" si="301"/>
        <v>64.761904761904759</v>
      </c>
      <c r="Q2836" t="str">
        <f t="shared" si="302"/>
        <v>theater</v>
      </c>
      <c r="R2836" s="6" t="str">
        <f t="shared" si="299"/>
        <v>plays</v>
      </c>
      <c r="S2836" s="13">
        <f t="shared" si="303"/>
        <v>42019.959837962961</v>
      </c>
      <c r="T2836" s="13">
        <f t="shared" si="30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7">
        <f t="shared" si="300"/>
        <v>1.8709899999999999</v>
      </c>
      <c r="P2837" s="5">
        <f t="shared" si="301"/>
        <v>20.118172043010752</v>
      </c>
      <c r="Q2837" t="str">
        <f t="shared" si="302"/>
        <v>theater</v>
      </c>
      <c r="R2837" s="6" t="str">
        <f t="shared" si="299"/>
        <v>plays</v>
      </c>
      <c r="S2837" s="13">
        <f t="shared" si="303"/>
        <v>42313.703900462962</v>
      </c>
      <c r="T2837" s="13">
        <f t="shared" si="30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7">
        <f t="shared" si="300"/>
        <v>1.0777777777777777</v>
      </c>
      <c r="P2838" s="5">
        <f t="shared" si="301"/>
        <v>44.090909090909093</v>
      </c>
      <c r="Q2838" t="str">
        <f t="shared" si="302"/>
        <v>theater</v>
      </c>
      <c r="R2838" s="6" t="str">
        <f t="shared" si="299"/>
        <v>plays</v>
      </c>
      <c r="S2838" s="13">
        <f t="shared" si="303"/>
        <v>42746.261782407411</v>
      </c>
      <c r="T2838" s="13">
        <f t="shared" si="30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7">
        <f t="shared" si="300"/>
        <v>1</v>
      </c>
      <c r="P2839" s="5">
        <f t="shared" si="301"/>
        <v>40.476190476190474</v>
      </c>
      <c r="Q2839" t="str">
        <f t="shared" si="302"/>
        <v>theater</v>
      </c>
      <c r="R2839" s="6" t="str">
        <f t="shared" si="299"/>
        <v>plays</v>
      </c>
      <c r="S2839" s="13">
        <f t="shared" si="303"/>
        <v>42307.908379629633</v>
      </c>
      <c r="T2839" s="13">
        <f t="shared" si="30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7">
        <f t="shared" si="300"/>
        <v>1.2024999999999999</v>
      </c>
      <c r="P2840" s="5">
        <f t="shared" si="301"/>
        <v>44.537037037037038</v>
      </c>
      <c r="Q2840" t="str">
        <f t="shared" si="302"/>
        <v>theater</v>
      </c>
      <c r="R2840" s="6" t="str">
        <f t="shared" si="299"/>
        <v>plays</v>
      </c>
      <c r="S2840" s="13">
        <f t="shared" si="303"/>
        <v>41842.607592592591</v>
      </c>
      <c r="T2840" s="13">
        <f t="shared" si="30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7">
        <f t="shared" si="300"/>
        <v>1.1142857142857143</v>
      </c>
      <c r="P2841" s="5">
        <f t="shared" si="301"/>
        <v>125.80645161290323</v>
      </c>
      <c r="Q2841" t="str">
        <f t="shared" si="302"/>
        <v>theater</v>
      </c>
      <c r="R2841" s="6" t="str">
        <f t="shared" si="299"/>
        <v>plays</v>
      </c>
      <c r="S2841" s="13">
        <f t="shared" si="303"/>
        <v>41853.240208333329</v>
      </c>
      <c r="T2841" s="13">
        <f t="shared" si="30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7">
        <f t="shared" si="300"/>
        <v>1.04</v>
      </c>
      <c r="P2842" s="5">
        <f t="shared" si="301"/>
        <v>19.696969696969695</v>
      </c>
      <c r="Q2842" t="str">
        <f t="shared" si="302"/>
        <v>theater</v>
      </c>
      <c r="R2842" s="6" t="str">
        <f t="shared" si="299"/>
        <v>plays</v>
      </c>
      <c r="S2842" s="13">
        <f t="shared" si="303"/>
        <v>42060.035636574074</v>
      </c>
      <c r="T2842" s="13">
        <f t="shared" si="30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7">
        <f t="shared" si="300"/>
        <v>0.01</v>
      </c>
      <c r="P2843" s="5">
        <f t="shared" si="301"/>
        <v>10</v>
      </c>
      <c r="Q2843" t="str">
        <f t="shared" si="302"/>
        <v>theater</v>
      </c>
      <c r="R2843" s="6" t="str">
        <f t="shared" si="299"/>
        <v>plays</v>
      </c>
      <c r="S2843" s="13">
        <f t="shared" si="303"/>
        <v>42291.739548611105</v>
      </c>
      <c r="T2843" s="13">
        <f t="shared" si="30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7">
        <f t="shared" si="300"/>
        <v>0</v>
      </c>
      <c r="P2844" s="5" t="e">
        <f t="shared" si="301"/>
        <v>#DIV/0!</v>
      </c>
      <c r="Q2844" t="str">
        <f t="shared" si="302"/>
        <v>theater</v>
      </c>
      <c r="R2844" s="6" t="str">
        <f t="shared" si="299"/>
        <v>plays</v>
      </c>
      <c r="S2844" s="13">
        <f t="shared" si="303"/>
        <v>41784.952488425923</v>
      </c>
      <c r="T2844" s="13">
        <f t="shared" si="30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7">
        <f t="shared" si="300"/>
        <v>0</v>
      </c>
      <c r="P2845" s="5" t="e">
        <f t="shared" si="301"/>
        <v>#DIV/0!</v>
      </c>
      <c r="Q2845" t="str">
        <f t="shared" si="302"/>
        <v>theater</v>
      </c>
      <c r="R2845" s="6" t="str">
        <f t="shared" si="299"/>
        <v>plays</v>
      </c>
      <c r="S2845" s="13">
        <f t="shared" si="303"/>
        <v>42492.737847222219</v>
      </c>
      <c r="T2845" s="13">
        <f t="shared" si="30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7">
        <f t="shared" si="300"/>
        <v>5.4545454545454543E-2</v>
      </c>
      <c r="P2846" s="5">
        <f t="shared" si="301"/>
        <v>30</v>
      </c>
      <c r="Q2846" t="str">
        <f t="shared" si="302"/>
        <v>theater</v>
      </c>
      <c r="R2846" s="6" t="str">
        <f t="shared" si="299"/>
        <v>plays</v>
      </c>
      <c r="S2846" s="13">
        <f t="shared" si="303"/>
        <v>42709.546064814815</v>
      </c>
      <c r="T2846" s="13">
        <f t="shared" si="30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7">
        <f t="shared" si="300"/>
        <v>0.31546666666666667</v>
      </c>
      <c r="P2847" s="5">
        <f t="shared" si="301"/>
        <v>60.666666666666664</v>
      </c>
      <c r="Q2847" t="str">
        <f t="shared" si="302"/>
        <v>theater</v>
      </c>
      <c r="R2847" s="6" t="str">
        <f t="shared" si="299"/>
        <v>plays</v>
      </c>
      <c r="S2847" s="13">
        <f t="shared" si="303"/>
        <v>42103.016585648147</v>
      </c>
      <c r="T2847" s="13">
        <f t="shared" si="30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7">
        <f t="shared" si="300"/>
        <v>0</v>
      </c>
      <c r="P2848" s="5" t="e">
        <f t="shared" si="301"/>
        <v>#DIV/0!</v>
      </c>
      <c r="Q2848" t="str">
        <f t="shared" si="302"/>
        <v>theater</v>
      </c>
      <c r="R2848" s="6" t="str">
        <f t="shared" ref="R2848:R2911" si="305">RIGHT(N2848,5)</f>
        <v>plays</v>
      </c>
      <c r="S2848" s="13">
        <f t="shared" si="303"/>
        <v>42108.692060185189</v>
      </c>
      <c r="T2848" s="13">
        <f t="shared" si="30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7">
        <f t="shared" si="300"/>
        <v>0</v>
      </c>
      <c r="P2849" s="5" t="e">
        <f t="shared" si="301"/>
        <v>#DIV/0!</v>
      </c>
      <c r="Q2849" t="str">
        <f t="shared" si="302"/>
        <v>theater</v>
      </c>
      <c r="R2849" s="6" t="str">
        <f t="shared" si="305"/>
        <v>plays</v>
      </c>
      <c r="S2849" s="13">
        <f t="shared" si="303"/>
        <v>42453.806307870371</v>
      </c>
      <c r="T2849" s="13">
        <f t="shared" si="30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7">
        <f t="shared" si="300"/>
        <v>2E-3</v>
      </c>
      <c r="P2850" s="5">
        <f t="shared" si="301"/>
        <v>23.333333333333332</v>
      </c>
      <c r="Q2850" t="str">
        <f t="shared" si="302"/>
        <v>theater</v>
      </c>
      <c r="R2850" s="6" t="str">
        <f t="shared" si="305"/>
        <v>plays</v>
      </c>
      <c r="S2850" s="13">
        <f t="shared" si="303"/>
        <v>42123.648831018523</v>
      </c>
      <c r="T2850" s="13">
        <f t="shared" si="30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7">
        <f t="shared" si="300"/>
        <v>0.01</v>
      </c>
      <c r="P2851" s="5">
        <f t="shared" si="301"/>
        <v>5</v>
      </c>
      <c r="Q2851" t="str">
        <f t="shared" si="302"/>
        <v>theater</v>
      </c>
      <c r="R2851" s="6" t="str">
        <f t="shared" si="305"/>
        <v>plays</v>
      </c>
      <c r="S2851" s="13">
        <f t="shared" si="303"/>
        <v>42453.428240740745</v>
      </c>
      <c r="T2851" s="13">
        <f t="shared" si="30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7">
        <f t="shared" si="300"/>
        <v>3.8875E-2</v>
      </c>
      <c r="P2852" s="5">
        <f t="shared" si="301"/>
        <v>23.923076923076923</v>
      </c>
      <c r="Q2852" t="str">
        <f t="shared" si="302"/>
        <v>theater</v>
      </c>
      <c r="R2852" s="6" t="str">
        <f t="shared" si="305"/>
        <v>plays</v>
      </c>
      <c r="S2852" s="13">
        <f t="shared" si="303"/>
        <v>41858.007071759261</v>
      </c>
      <c r="T2852" s="13">
        <f t="shared" si="30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7">
        <f t="shared" si="300"/>
        <v>0</v>
      </c>
      <c r="P2853" s="5" t="e">
        <f t="shared" si="301"/>
        <v>#DIV/0!</v>
      </c>
      <c r="Q2853" t="str">
        <f t="shared" si="302"/>
        <v>theater</v>
      </c>
      <c r="R2853" s="6" t="str">
        <f t="shared" si="305"/>
        <v>plays</v>
      </c>
      <c r="S2853" s="13">
        <f t="shared" si="303"/>
        <v>42390.002650462964</v>
      </c>
      <c r="T2853" s="13">
        <f t="shared" si="30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7">
        <f t="shared" si="300"/>
        <v>1.9E-2</v>
      </c>
      <c r="P2854" s="5">
        <f t="shared" si="301"/>
        <v>15.833333333333334</v>
      </c>
      <c r="Q2854" t="str">
        <f t="shared" si="302"/>
        <v>theater</v>
      </c>
      <c r="R2854" s="6" t="str">
        <f t="shared" si="305"/>
        <v>plays</v>
      </c>
      <c r="S2854" s="13">
        <f t="shared" si="303"/>
        <v>41781.045173611114</v>
      </c>
      <c r="T2854" s="13">
        <f t="shared" si="30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7">
        <f t="shared" si="300"/>
        <v>0</v>
      </c>
      <c r="P2855" s="5" t="e">
        <f t="shared" si="301"/>
        <v>#DIV/0!</v>
      </c>
      <c r="Q2855" t="str">
        <f t="shared" si="302"/>
        <v>theater</v>
      </c>
      <c r="R2855" s="6" t="str">
        <f t="shared" si="305"/>
        <v>plays</v>
      </c>
      <c r="S2855" s="13">
        <f t="shared" si="303"/>
        <v>41836.190937499996</v>
      </c>
      <c r="T2855" s="13">
        <f t="shared" si="30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7">
        <f t="shared" si="300"/>
        <v>0.41699999999999998</v>
      </c>
      <c r="P2856" s="5">
        <f t="shared" si="301"/>
        <v>29.785714285714285</v>
      </c>
      <c r="Q2856" t="str">
        <f t="shared" si="302"/>
        <v>theater</v>
      </c>
      <c r="R2856" s="6" t="str">
        <f t="shared" si="305"/>
        <v>plays</v>
      </c>
      <c r="S2856" s="13">
        <f t="shared" si="303"/>
        <v>42111.71665509259</v>
      </c>
      <c r="T2856" s="13">
        <f t="shared" si="30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7">
        <f t="shared" si="300"/>
        <v>0.5</v>
      </c>
      <c r="P2857" s="5">
        <f t="shared" si="301"/>
        <v>60</v>
      </c>
      <c r="Q2857" t="str">
        <f t="shared" si="302"/>
        <v>theater</v>
      </c>
      <c r="R2857" s="6" t="str">
        <f t="shared" si="305"/>
        <v>plays</v>
      </c>
      <c r="S2857" s="13">
        <f t="shared" si="303"/>
        <v>42370.007766203707</v>
      </c>
      <c r="T2857" s="13">
        <f t="shared" si="30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7">
        <f t="shared" si="300"/>
        <v>4.8666666666666664E-2</v>
      </c>
      <c r="P2858" s="5">
        <f t="shared" si="301"/>
        <v>24.333333333333332</v>
      </c>
      <c r="Q2858" t="str">
        <f t="shared" si="302"/>
        <v>theater</v>
      </c>
      <c r="R2858" s="6" t="str">
        <f t="shared" si="305"/>
        <v>plays</v>
      </c>
      <c r="S2858" s="13">
        <f t="shared" si="303"/>
        <v>42165.037581018521</v>
      </c>
      <c r="T2858" s="13">
        <f t="shared" si="30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7">
        <f t="shared" si="300"/>
        <v>0.19736842105263158</v>
      </c>
      <c r="P2859" s="5">
        <f t="shared" si="301"/>
        <v>500</v>
      </c>
      <c r="Q2859" t="str">
        <f t="shared" si="302"/>
        <v>theater</v>
      </c>
      <c r="R2859" s="6" t="str">
        <f t="shared" si="305"/>
        <v>plays</v>
      </c>
      <c r="S2859" s="13">
        <f t="shared" si="303"/>
        <v>42726.920081018514</v>
      </c>
      <c r="T2859" s="13">
        <f t="shared" si="30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7">
        <f t="shared" si="300"/>
        <v>0</v>
      </c>
      <c r="P2860" s="5" t="e">
        <f t="shared" si="301"/>
        <v>#DIV/0!</v>
      </c>
      <c r="Q2860" t="str">
        <f t="shared" si="302"/>
        <v>theater</v>
      </c>
      <c r="R2860" s="6" t="str">
        <f t="shared" si="305"/>
        <v>plays</v>
      </c>
      <c r="S2860" s="13">
        <f t="shared" si="303"/>
        <v>41954.545081018514</v>
      </c>
      <c r="T2860" s="13">
        <f t="shared" si="30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7">
        <f t="shared" si="300"/>
        <v>1.7500000000000002E-2</v>
      </c>
      <c r="P2861" s="5">
        <f t="shared" si="301"/>
        <v>35</v>
      </c>
      <c r="Q2861" t="str">
        <f t="shared" si="302"/>
        <v>theater</v>
      </c>
      <c r="R2861" s="6" t="str">
        <f t="shared" si="305"/>
        <v>plays</v>
      </c>
      <c r="S2861" s="13">
        <f t="shared" si="303"/>
        <v>42233.362314814818</v>
      </c>
      <c r="T2861" s="13">
        <f t="shared" si="30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7">
        <f t="shared" si="300"/>
        <v>6.6500000000000004E-2</v>
      </c>
      <c r="P2862" s="5">
        <f t="shared" si="301"/>
        <v>29.555555555555557</v>
      </c>
      <c r="Q2862" t="str">
        <f t="shared" si="302"/>
        <v>theater</v>
      </c>
      <c r="R2862" s="6" t="str">
        <f t="shared" si="305"/>
        <v>plays</v>
      </c>
      <c r="S2862" s="13">
        <f t="shared" si="303"/>
        <v>42480.800648148142</v>
      </c>
      <c r="T2862" s="13">
        <f t="shared" si="30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7">
        <f t="shared" si="300"/>
        <v>0.32</v>
      </c>
      <c r="P2863" s="5">
        <f t="shared" si="301"/>
        <v>26.666666666666668</v>
      </c>
      <c r="Q2863" t="str">
        <f t="shared" si="302"/>
        <v>theater</v>
      </c>
      <c r="R2863" s="6" t="str">
        <f t="shared" si="305"/>
        <v>plays</v>
      </c>
      <c r="S2863" s="13">
        <f t="shared" si="303"/>
        <v>42257.590833333335</v>
      </c>
      <c r="T2863" s="13">
        <f t="shared" si="30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7">
        <f t="shared" si="300"/>
        <v>4.3307086614173228E-3</v>
      </c>
      <c r="P2864" s="5">
        <f t="shared" si="301"/>
        <v>18.333333333333332</v>
      </c>
      <c r="Q2864" t="str">
        <f t="shared" si="302"/>
        <v>theater</v>
      </c>
      <c r="R2864" s="6" t="str">
        <f t="shared" si="305"/>
        <v>plays</v>
      </c>
      <c r="S2864" s="13">
        <f t="shared" si="303"/>
        <v>41784.789687500001</v>
      </c>
      <c r="T2864" s="13">
        <f t="shared" si="30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7">
        <f t="shared" si="300"/>
        <v>4.0000000000000002E-4</v>
      </c>
      <c r="P2865" s="5">
        <f t="shared" si="301"/>
        <v>20</v>
      </c>
      <c r="Q2865" t="str">
        <f t="shared" si="302"/>
        <v>theater</v>
      </c>
      <c r="R2865" s="6" t="str">
        <f t="shared" si="305"/>
        <v>plays</v>
      </c>
      <c r="S2865" s="13">
        <f t="shared" si="303"/>
        <v>41831.675034722226</v>
      </c>
      <c r="T2865" s="13">
        <f t="shared" si="30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7">
        <f t="shared" si="300"/>
        <v>1.6E-2</v>
      </c>
      <c r="P2866" s="5">
        <f t="shared" si="301"/>
        <v>13.333333333333334</v>
      </c>
      <c r="Q2866" t="str">
        <f t="shared" si="302"/>
        <v>theater</v>
      </c>
      <c r="R2866" s="6" t="str">
        <f t="shared" si="305"/>
        <v>plays</v>
      </c>
      <c r="S2866" s="13">
        <f t="shared" si="303"/>
        <v>42172.613506944443</v>
      </c>
      <c r="T2866" s="13">
        <f t="shared" si="30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7">
        <f t="shared" si="300"/>
        <v>0</v>
      </c>
      <c r="P2867" s="5" t="e">
        <f t="shared" si="301"/>
        <v>#DIV/0!</v>
      </c>
      <c r="Q2867" t="str">
        <f t="shared" si="302"/>
        <v>theater</v>
      </c>
      <c r="R2867" s="6" t="str">
        <f t="shared" si="305"/>
        <v>plays</v>
      </c>
      <c r="S2867" s="13">
        <f t="shared" si="303"/>
        <v>41950.114108796297</v>
      </c>
      <c r="T2867" s="13">
        <f t="shared" si="30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7">
        <f t="shared" si="300"/>
        <v>8.9999999999999993E-3</v>
      </c>
      <c r="P2868" s="5">
        <f t="shared" si="301"/>
        <v>22.5</v>
      </c>
      <c r="Q2868" t="str">
        <f t="shared" si="302"/>
        <v>theater</v>
      </c>
      <c r="R2868" s="6" t="str">
        <f t="shared" si="305"/>
        <v>plays</v>
      </c>
      <c r="S2868" s="13">
        <f t="shared" si="303"/>
        <v>42627.955104166671</v>
      </c>
      <c r="T2868" s="13">
        <f t="shared" si="30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7">
        <f t="shared" si="300"/>
        <v>0.2016</v>
      </c>
      <c r="P2869" s="5">
        <f t="shared" si="301"/>
        <v>50.4</v>
      </c>
      <c r="Q2869" t="str">
        <f t="shared" si="302"/>
        <v>theater</v>
      </c>
      <c r="R2869" s="6" t="str">
        <f t="shared" si="305"/>
        <v>plays</v>
      </c>
      <c r="S2869" s="13">
        <f t="shared" si="303"/>
        <v>42531.195277777777</v>
      </c>
      <c r="T2869" s="13">
        <f t="shared" si="30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7">
        <f t="shared" si="300"/>
        <v>0.42011733333333334</v>
      </c>
      <c r="P2870" s="5">
        <f t="shared" si="301"/>
        <v>105.02933333333334</v>
      </c>
      <c r="Q2870" t="str">
        <f t="shared" si="302"/>
        <v>theater</v>
      </c>
      <c r="R2870" s="6" t="str">
        <f t="shared" si="305"/>
        <v>plays</v>
      </c>
      <c r="S2870" s="13">
        <f t="shared" si="303"/>
        <v>42618.827013888891</v>
      </c>
      <c r="T2870" s="13">
        <f t="shared" si="30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7">
        <f t="shared" si="300"/>
        <v>8.8500000000000002E-3</v>
      </c>
      <c r="P2871" s="5">
        <f t="shared" si="301"/>
        <v>35.4</v>
      </c>
      <c r="Q2871" t="str">
        <f t="shared" si="302"/>
        <v>theater</v>
      </c>
      <c r="R2871" s="6" t="str">
        <f t="shared" si="305"/>
        <v>plays</v>
      </c>
      <c r="S2871" s="13">
        <f t="shared" si="303"/>
        <v>42540.593530092592</v>
      </c>
      <c r="T2871" s="13">
        <f t="shared" si="30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7">
        <f t="shared" si="300"/>
        <v>0.15</v>
      </c>
      <c r="P2872" s="5">
        <f t="shared" si="301"/>
        <v>83.333333333333329</v>
      </c>
      <c r="Q2872" t="str">
        <f t="shared" si="302"/>
        <v>theater</v>
      </c>
      <c r="R2872" s="6" t="str">
        <f t="shared" si="305"/>
        <v>plays</v>
      </c>
      <c r="S2872" s="13">
        <f t="shared" si="303"/>
        <v>41746.189409722225</v>
      </c>
      <c r="T2872" s="13">
        <f t="shared" si="30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7">
        <f t="shared" si="300"/>
        <v>4.6699999999999998E-2</v>
      </c>
      <c r="P2873" s="5">
        <f t="shared" si="301"/>
        <v>35.92307692307692</v>
      </c>
      <c r="Q2873" t="str">
        <f t="shared" si="302"/>
        <v>theater</v>
      </c>
      <c r="R2873" s="6" t="str">
        <f t="shared" si="305"/>
        <v>plays</v>
      </c>
      <c r="S2873" s="13">
        <f t="shared" si="303"/>
        <v>41974.738576388889</v>
      </c>
      <c r="T2873" s="13">
        <f t="shared" si="30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7">
        <f t="shared" si="300"/>
        <v>0</v>
      </c>
      <c r="P2874" s="5" t="e">
        <f t="shared" si="301"/>
        <v>#DIV/0!</v>
      </c>
      <c r="Q2874" t="str">
        <f t="shared" si="302"/>
        <v>theater</v>
      </c>
      <c r="R2874" s="6" t="str">
        <f t="shared" si="305"/>
        <v>plays</v>
      </c>
      <c r="S2874" s="13">
        <f t="shared" si="303"/>
        <v>42115.11618055556</v>
      </c>
      <c r="T2874" s="13">
        <f t="shared" si="30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7">
        <f t="shared" si="300"/>
        <v>0.38119999999999998</v>
      </c>
      <c r="P2875" s="5">
        <f t="shared" si="301"/>
        <v>119.125</v>
      </c>
      <c r="Q2875" t="str">
        <f t="shared" si="302"/>
        <v>theater</v>
      </c>
      <c r="R2875" s="6" t="str">
        <f t="shared" si="305"/>
        <v>plays</v>
      </c>
      <c r="S2875" s="13">
        <f t="shared" si="303"/>
        <v>42002.817488425921</v>
      </c>
      <c r="T2875" s="13">
        <f t="shared" si="30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7">
        <f t="shared" si="300"/>
        <v>5.4199999999999998E-2</v>
      </c>
      <c r="P2876" s="5">
        <f t="shared" si="301"/>
        <v>90.333333333333329</v>
      </c>
      <c r="Q2876" t="str">
        <f t="shared" si="302"/>
        <v>theater</v>
      </c>
      <c r="R2876" s="6" t="str">
        <f t="shared" si="305"/>
        <v>plays</v>
      </c>
      <c r="S2876" s="13">
        <f t="shared" si="303"/>
        <v>42722.84474537037</v>
      </c>
      <c r="T2876" s="13">
        <f t="shared" si="30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7">
        <f t="shared" si="300"/>
        <v>3.5E-4</v>
      </c>
      <c r="P2877" s="5">
        <f t="shared" si="301"/>
        <v>2.3333333333333335</v>
      </c>
      <c r="Q2877" t="str">
        <f t="shared" si="302"/>
        <v>theater</v>
      </c>
      <c r="R2877" s="6" t="str">
        <f t="shared" si="305"/>
        <v>plays</v>
      </c>
      <c r="S2877" s="13">
        <f t="shared" si="303"/>
        <v>42465.128391203703</v>
      </c>
      <c r="T2877" s="13">
        <f t="shared" si="30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7">
        <f t="shared" si="300"/>
        <v>0</v>
      </c>
      <c r="P2878" s="5" t="e">
        <f t="shared" si="301"/>
        <v>#DIV/0!</v>
      </c>
      <c r="Q2878" t="str">
        <f t="shared" si="302"/>
        <v>theater</v>
      </c>
      <c r="R2878" s="6" t="str">
        <f t="shared" si="305"/>
        <v>plays</v>
      </c>
      <c r="S2878" s="13">
        <f t="shared" si="303"/>
        <v>42171.743969907402</v>
      </c>
      <c r="T2878" s="13">
        <f t="shared" si="30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7">
        <f t="shared" si="300"/>
        <v>0.10833333333333334</v>
      </c>
      <c r="P2879" s="5">
        <f t="shared" si="301"/>
        <v>108.33333333333333</v>
      </c>
      <c r="Q2879" t="str">
        <f t="shared" si="302"/>
        <v>theater</v>
      </c>
      <c r="R2879" s="6" t="str">
        <f t="shared" si="305"/>
        <v>plays</v>
      </c>
      <c r="S2879" s="13">
        <f t="shared" si="303"/>
        <v>42672.955138888887</v>
      </c>
      <c r="T2879" s="13">
        <f t="shared" si="30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7">
        <f t="shared" si="300"/>
        <v>2.1000000000000001E-2</v>
      </c>
      <c r="P2880" s="5">
        <f t="shared" si="301"/>
        <v>15.75</v>
      </c>
      <c r="Q2880" t="str">
        <f t="shared" si="302"/>
        <v>theater</v>
      </c>
      <c r="R2880" s="6" t="str">
        <f t="shared" si="305"/>
        <v>plays</v>
      </c>
      <c r="S2880" s="13">
        <f t="shared" si="303"/>
        <v>42128.615682870368</v>
      </c>
      <c r="T2880" s="13">
        <f t="shared" si="30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7">
        <f t="shared" si="300"/>
        <v>2.5892857142857141E-3</v>
      </c>
      <c r="P2881" s="5">
        <f t="shared" si="301"/>
        <v>29</v>
      </c>
      <c r="Q2881" t="str">
        <f t="shared" si="302"/>
        <v>theater</v>
      </c>
      <c r="R2881" s="6" t="str">
        <f t="shared" si="305"/>
        <v>plays</v>
      </c>
      <c r="S2881" s="13">
        <f t="shared" si="303"/>
        <v>42359.725243055553</v>
      </c>
      <c r="T2881" s="13">
        <f t="shared" si="30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7">
        <f t="shared" si="300"/>
        <v>0.23333333333333334</v>
      </c>
      <c r="P2882" s="5">
        <f t="shared" si="301"/>
        <v>96.551724137931032</v>
      </c>
      <c r="Q2882" t="str">
        <f t="shared" si="302"/>
        <v>theater</v>
      </c>
      <c r="R2882" s="6" t="str">
        <f t="shared" si="305"/>
        <v>plays</v>
      </c>
      <c r="S2882" s="13">
        <f t="shared" si="303"/>
        <v>42192.905694444446</v>
      </c>
      <c r="T2882" s="13">
        <f t="shared" si="30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7">
        <f t="shared" ref="O2883:O2946" si="306">E2883/D2883</f>
        <v>0</v>
      </c>
      <c r="P2883" s="5" t="e">
        <f t="shared" ref="P2883:P2946" si="307">AVERAGE(E2883/L2883)</f>
        <v>#DIV/0!</v>
      </c>
      <c r="Q2883" t="str">
        <f t="shared" ref="Q2883:Q2946" si="308">LEFT(N2883, SEARCH("/",N2883,1)-1)</f>
        <v>theater</v>
      </c>
      <c r="R2883" s="6" t="str">
        <f t="shared" si="305"/>
        <v>plays</v>
      </c>
      <c r="S2883" s="13">
        <f t="shared" ref="S2883:S2946" si="309">(((J2883/60)/60)/24)+DATE(1970,1,1)</f>
        <v>41916.597638888888</v>
      </c>
      <c r="T2883" s="13">
        <f t="shared" ref="T2883:T2946" si="310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7">
        <f t="shared" si="306"/>
        <v>0.33600000000000002</v>
      </c>
      <c r="P2884" s="5">
        <f t="shared" si="307"/>
        <v>63</v>
      </c>
      <c r="Q2884" t="str">
        <f t="shared" si="308"/>
        <v>theater</v>
      </c>
      <c r="R2884" s="6" t="str">
        <f t="shared" si="305"/>
        <v>plays</v>
      </c>
      <c r="S2884" s="13">
        <f t="shared" si="309"/>
        <v>42461.596273148149</v>
      </c>
      <c r="T2884" s="13">
        <f t="shared" si="310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7">
        <f t="shared" si="306"/>
        <v>0.1908</v>
      </c>
      <c r="P2885" s="5">
        <f t="shared" si="307"/>
        <v>381.6</v>
      </c>
      <c r="Q2885" t="str">
        <f t="shared" si="308"/>
        <v>theater</v>
      </c>
      <c r="R2885" s="6" t="str">
        <f t="shared" si="305"/>
        <v>plays</v>
      </c>
      <c r="S2885" s="13">
        <f t="shared" si="309"/>
        <v>42370.90320601852</v>
      </c>
      <c r="T2885" s="13">
        <f t="shared" si="310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7">
        <f t="shared" si="306"/>
        <v>4.1111111111111114E-3</v>
      </c>
      <c r="P2886" s="5">
        <f t="shared" si="307"/>
        <v>46.25</v>
      </c>
      <c r="Q2886" t="str">
        <f t="shared" si="308"/>
        <v>theater</v>
      </c>
      <c r="R2886" s="6" t="str">
        <f t="shared" si="305"/>
        <v>plays</v>
      </c>
      <c r="S2886" s="13">
        <f t="shared" si="309"/>
        <v>41948.727256944447</v>
      </c>
      <c r="T2886" s="13">
        <f t="shared" si="310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7">
        <f t="shared" si="306"/>
        <v>0.32500000000000001</v>
      </c>
      <c r="P2887" s="5">
        <f t="shared" si="307"/>
        <v>26</v>
      </c>
      <c r="Q2887" t="str">
        <f t="shared" si="308"/>
        <v>theater</v>
      </c>
      <c r="R2887" s="6" t="str">
        <f t="shared" si="305"/>
        <v>plays</v>
      </c>
      <c r="S2887" s="13">
        <f t="shared" si="309"/>
        <v>42047.07640046296</v>
      </c>
      <c r="T2887" s="13">
        <f t="shared" si="310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7">
        <f t="shared" si="306"/>
        <v>0.05</v>
      </c>
      <c r="P2888" s="5">
        <f t="shared" si="307"/>
        <v>10</v>
      </c>
      <c r="Q2888" t="str">
        <f t="shared" si="308"/>
        <v>theater</v>
      </c>
      <c r="R2888" s="6" t="str">
        <f t="shared" si="305"/>
        <v>plays</v>
      </c>
      <c r="S2888" s="13">
        <f t="shared" si="309"/>
        <v>42261.632916666669</v>
      </c>
      <c r="T2888" s="13">
        <f t="shared" si="310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7">
        <f t="shared" si="306"/>
        <v>1.6666666666666668E-3</v>
      </c>
      <c r="P2889" s="5">
        <f t="shared" si="307"/>
        <v>5</v>
      </c>
      <c r="Q2889" t="str">
        <f t="shared" si="308"/>
        <v>theater</v>
      </c>
      <c r="R2889" s="6" t="str">
        <f t="shared" si="305"/>
        <v>plays</v>
      </c>
      <c r="S2889" s="13">
        <f t="shared" si="309"/>
        <v>41985.427361111113</v>
      </c>
      <c r="T2889" s="13">
        <f t="shared" si="310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7">
        <f t="shared" si="306"/>
        <v>0</v>
      </c>
      <c r="P2890" s="5" t="e">
        <f t="shared" si="307"/>
        <v>#DIV/0!</v>
      </c>
      <c r="Q2890" t="str">
        <f t="shared" si="308"/>
        <v>theater</v>
      </c>
      <c r="R2890" s="6" t="str">
        <f t="shared" si="305"/>
        <v>plays</v>
      </c>
      <c r="S2890" s="13">
        <f t="shared" si="309"/>
        <v>41922.535185185188</v>
      </c>
      <c r="T2890" s="13">
        <f t="shared" si="310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7">
        <f t="shared" si="306"/>
        <v>0.38066666666666665</v>
      </c>
      <c r="P2891" s="5">
        <f t="shared" si="307"/>
        <v>81.571428571428569</v>
      </c>
      <c r="Q2891" t="str">
        <f t="shared" si="308"/>
        <v>theater</v>
      </c>
      <c r="R2891" s="6" t="str">
        <f t="shared" si="305"/>
        <v>plays</v>
      </c>
      <c r="S2891" s="13">
        <f t="shared" si="309"/>
        <v>41850.863252314812</v>
      </c>
      <c r="T2891" s="13">
        <f t="shared" si="310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7">
        <f t="shared" si="306"/>
        <v>1.0500000000000001E-2</v>
      </c>
      <c r="P2892" s="5">
        <f t="shared" si="307"/>
        <v>7</v>
      </c>
      <c r="Q2892" t="str">
        <f t="shared" si="308"/>
        <v>theater</v>
      </c>
      <c r="R2892" s="6" t="str">
        <f t="shared" si="305"/>
        <v>plays</v>
      </c>
      <c r="S2892" s="13">
        <f t="shared" si="309"/>
        <v>41831.742962962962</v>
      </c>
      <c r="T2892" s="13">
        <f t="shared" si="310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7">
        <f t="shared" si="306"/>
        <v>2.7300000000000001E-2</v>
      </c>
      <c r="P2893" s="5">
        <f t="shared" si="307"/>
        <v>27.3</v>
      </c>
      <c r="Q2893" t="str">
        <f t="shared" si="308"/>
        <v>theater</v>
      </c>
      <c r="R2893" s="6" t="str">
        <f t="shared" si="305"/>
        <v>plays</v>
      </c>
      <c r="S2893" s="13">
        <f t="shared" si="309"/>
        <v>42415.883425925931</v>
      </c>
      <c r="T2893" s="13">
        <f t="shared" si="310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7">
        <f t="shared" si="306"/>
        <v>9.0909090909090912E-2</v>
      </c>
      <c r="P2894" s="5">
        <f t="shared" si="307"/>
        <v>29.411764705882351</v>
      </c>
      <c r="Q2894" t="str">
        <f t="shared" si="308"/>
        <v>theater</v>
      </c>
      <c r="R2894" s="6" t="str">
        <f t="shared" si="305"/>
        <v>plays</v>
      </c>
      <c r="S2894" s="13">
        <f t="shared" si="309"/>
        <v>41869.714166666665</v>
      </c>
      <c r="T2894" s="13">
        <f t="shared" si="310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7">
        <f t="shared" si="306"/>
        <v>5.0000000000000001E-3</v>
      </c>
      <c r="P2895" s="5">
        <f t="shared" si="307"/>
        <v>12.5</v>
      </c>
      <c r="Q2895" t="str">
        <f t="shared" si="308"/>
        <v>theater</v>
      </c>
      <c r="R2895" s="6" t="str">
        <f t="shared" si="305"/>
        <v>plays</v>
      </c>
      <c r="S2895" s="13">
        <f t="shared" si="309"/>
        <v>41953.773090277777</v>
      </c>
      <c r="T2895" s="13">
        <f t="shared" si="310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7">
        <f t="shared" si="306"/>
        <v>0</v>
      </c>
      <c r="P2896" s="5" t="e">
        <f t="shared" si="307"/>
        <v>#DIV/0!</v>
      </c>
      <c r="Q2896" t="str">
        <f t="shared" si="308"/>
        <v>theater</v>
      </c>
      <c r="R2896" s="6" t="str">
        <f t="shared" si="305"/>
        <v>plays</v>
      </c>
      <c r="S2896" s="13">
        <f t="shared" si="309"/>
        <v>42037.986284722225</v>
      </c>
      <c r="T2896" s="13">
        <f t="shared" si="310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7">
        <f t="shared" si="306"/>
        <v>4.5999999999999999E-2</v>
      </c>
      <c r="P2897" s="5">
        <f t="shared" si="307"/>
        <v>5.75</v>
      </c>
      <c r="Q2897" t="str">
        <f t="shared" si="308"/>
        <v>theater</v>
      </c>
      <c r="R2897" s="6" t="str">
        <f t="shared" si="305"/>
        <v>plays</v>
      </c>
      <c r="S2897" s="13">
        <f t="shared" si="309"/>
        <v>41811.555462962962</v>
      </c>
      <c r="T2897" s="13">
        <f t="shared" si="310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7">
        <f t="shared" si="306"/>
        <v>0.20833333333333334</v>
      </c>
      <c r="P2898" s="5">
        <f t="shared" si="307"/>
        <v>52.083333333333336</v>
      </c>
      <c r="Q2898" t="str">
        <f t="shared" si="308"/>
        <v>theater</v>
      </c>
      <c r="R2898" s="6" t="str">
        <f t="shared" si="305"/>
        <v>plays</v>
      </c>
      <c r="S2898" s="13">
        <f t="shared" si="309"/>
        <v>42701.908807870372</v>
      </c>
      <c r="T2898" s="13">
        <f t="shared" si="310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7">
        <f t="shared" si="306"/>
        <v>4.583333333333333E-2</v>
      </c>
      <c r="P2899" s="5">
        <f t="shared" si="307"/>
        <v>183.33333333333334</v>
      </c>
      <c r="Q2899" t="str">
        <f t="shared" si="308"/>
        <v>theater</v>
      </c>
      <c r="R2899" s="6" t="str">
        <f t="shared" si="305"/>
        <v>plays</v>
      </c>
      <c r="S2899" s="13">
        <f t="shared" si="309"/>
        <v>42258.646504629629</v>
      </c>
      <c r="T2899" s="13">
        <f t="shared" si="310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7">
        <f t="shared" si="306"/>
        <v>4.2133333333333335E-2</v>
      </c>
      <c r="P2900" s="5">
        <f t="shared" si="307"/>
        <v>26.333333333333332</v>
      </c>
      <c r="Q2900" t="str">
        <f t="shared" si="308"/>
        <v>theater</v>
      </c>
      <c r="R2900" s="6" t="str">
        <f t="shared" si="305"/>
        <v>plays</v>
      </c>
      <c r="S2900" s="13">
        <f t="shared" si="309"/>
        <v>42278.664965277778</v>
      </c>
      <c r="T2900" s="13">
        <f t="shared" si="310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7">
        <f t="shared" si="306"/>
        <v>0</v>
      </c>
      <c r="P2901" s="5" t="e">
        <f t="shared" si="307"/>
        <v>#DIV/0!</v>
      </c>
      <c r="Q2901" t="str">
        <f t="shared" si="308"/>
        <v>theater</v>
      </c>
      <c r="R2901" s="6" t="str">
        <f t="shared" si="305"/>
        <v>plays</v>
      </c>
      <c r="S2901" s="13">
        <f t="shared" si="309"/>
        <v>42515.078217592592</v>
      </c>
      <c r="T2901" s="13">
        <f t="shared" si="310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7">
        <f t="shared" si="306"/>
        <v>0.61909090909090914</v>
      </c>
      <c r="P2902" s="5">
        <f t="shared" si="307"/>
        <v>486.42857142857144</v>
      </c>
      <c r="Q2902" t="str">
        <f t="shared" si="308"/>
        <v>theater</v>
      </c>
      <c r="R2902" s="6" t="str">
        <f t="shared" si="305"/>
        <v>plays</v>
      </c>
      <c r="S2902" s="13">
        <f t="shared" si="309"/>
        <v>41830.234166666669</v>
      </c>
      <c r="T2902" s="13">
        <f t="shared" si="310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7">
        <f t="shared" si="306"/>
        <v>8.0000000000000002E-3</v>
      </c>
      <c r="P2903" s="5">
        <f t="shared" si="307"/>
        <v>3</v>
      </c>
      <c r="Q2903" t="str">
        <f t="shared" si="308"/>
        <v>theater</v>
      </c>
      <c r="R2903" s="6" t="str">
        <f t="shared" si="305"/>
        <v>plays</v>
      </c>
      <c r="S2903" s="13">
        <f t="shared" si="309"/>
        <v>41982.904386574075</v>
      </c>
      <c r="T2903" s="13">
        <f t="shared" si="310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7">
        <f t="shared" si="306"/>
        <v>1.6666666666666666E-4</v>
      </c>
      <c r="P2904" s="5">
        <f t="shared" si="307"/>
        <v>25</v>
      </c>
      <c r="Q2904" t="str">
        <f t="shared" si="308"/>
        <v>theater</v>
      </c>
      <c r="R2904" s="6" t="str">
        <f t="shared" si="305"/>
        <v>plays</v>
      </c>
      <c r="S2904" s="13">
        <f t="shared" si="309"/>
        <v>42210.439768518518</v>
      </c>
      <c r="T2904" s="13">
        <f t="shared" si="310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7">
        <f t="shared" si="306"/>
        <v>7.7999999999999996E-3</v>
      </c>
      <c r="P2905" s="5">
        <f t="shared" si="307"/>
        <v>9.75</v>
      </c>
      <c r="Q2905" t="str">
        <f t="shared" si="308"/>
        <v>theater</v>
      </c>
      <c r="R2905" s="6" t="str">
        <f t="shared" si="305"/>
        <v>plays</v>
      </c>
      <c r="S2905" s="13">
        <f t="shared" si="309"/>
        <v>42196.166874999995</v>
      </c>
      <c r="T2905" s="13">
        <f t="shared" si="310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7">
        <f t="shared" si="306"/>
        <v>0.05</v>
      </c>
      <c r="P2906" s="5">
        <f t="shared" si="307"/>
        <v>18.75</v>
      </c>
      <c r="Q2906" t="str">
        <f t="shared" si="308"/>
        <v>theater</v>
      </c>
      <c r="R2906" s="6" t="str">
        <f t="shared" si="305"/>
        <v>plays</v>
      </c>
      <c r="S2906" s="13">
        <f t="shared" si="309"/>
        <v>41940.967951388891</v>
      </c>
      <c r="T2906" s="13">
        <f t="shared" si="310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7">
        <f t="shared" si="306"/>
        <v>0.17771428571428571</v>
      </c>
      <c r="P2907" s="5">
        <f t="shared" si="307"/>
        <v>36.588235294117645</v>
      </c>
      <c r="Q2907" t="str">
        <f t="shared" si="308"/>
        <v>theater</v>
      </c>
      <c r="R2907" s="6" t="str">
        <f t="shared" si="305"/>
        <v>plays</v>
      </c>
      <c r="S2907" s="13">
        <f t="shared" si="309"/>
        <v>42606.056863425925</v>
      </c>
      <c r="T2907" s="13">
        <f t="shared" si="310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7">
        <f t="shared" si="306"/>
        <v>9.4166666666666662E-2</v>
      </c>
      <c r="P2908" s="5">
        <f t="shared" si="307"/>
        <v>80.714285714285708</v>
      </c>
      <c r="Q2908" t="str">
        <f t="shared" si="308"/>
        <v>theater</v>
      </c>
      <c r="R2908" s="6" t="str">
        <f t="shared" si="305"/>
        <v>plays</v>
      </c>
      <c r="S2908" s="13">
        <f t="shared" si="309"/>
        <v>42199.648912037039</v>
      </c>
      <c r="T2908" s="13">
        <f t="shared" si="310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7">
        <f t="shared" si="306"/>
        <v>8.0000000000000004E-4</v>
      </c>
      <c r="P2909" s="5">
        <f t="shared" si="307"/>
        <v>1</v>
      </c>
      <c r="Q2909" t="str">
        <f t="shared" si="308"/>
        <v>theater</v>
      </c>
      <c r="R2909" s="6" t="str">
        <f t="shared" si="305"/>
        <v>plays</v>
      </c>
      <c r="S2909" s="13">
        <f t="shared" si="309"/>
        <v>42444.877743055549</v>
      </c>
      <c r="T2909" s="13">
        <f t="shared" si="310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7">
        <f t="shared" si="306"/>
        <v>2.75E-2</v>
      </c>
      <c r="P2910" s="5">
        <f t="shared" si="307"/>
        <v>52.8</v>
      </c>
      <c r="Q2910" t="str">
        <f t="shared" si="308"/>
        <v>theater</v>
      </c>
      <c r="R2910" s="6" t="str">
        <f t="shared" si="305"/>
        <v>plays</v>
      </c>
      <c r="S2910" s="13">
        <f t="shared" si="309"/>
        <v>42499.731701388882</v>
      </c>
      <c r="T2910" s="13">
        <f t="shared" si="310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7">
        <f t="shared" si="306"/>
        <v>1.1111111111111112E-4</v>
      </c>
      <c r="P2911" s="5">
        <f t="shared" si="307"/>
        <v>20</v>
      </c>
      <c r="Q2911" t="str">
        <f t="shared" si="308"/>
        <v>theater</v>
      </c>
      <c r="R2911" s="6" t="str">
        <f t="shared" si="305"/>
        <v>plays</v>
      </c>
      <c r="S2911" s="13">
        <f t="shared" si="309"/>
        <v>41929.266215277778</v>
      </c>
      <c r="T2911" s="13">
        <f t="shared" si="310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7">
        <f t="shared" si="306"/>
        <v>3.3333333333333335E-5</v>
      </c>
      <c r="P2912" s="5">
        <f t="shared" si="307"/>
        <v>1</v>
      </c>
      <c r="Q2912" t="str">
        <f t="shared" si="308"/>
        <v>theater</v>
      </c>
      <c r="R2912" s="6" t="str">
        <f t="shared" ref="R2912:R2922" si="311">RIGHT(N2912,5)</f>
        <v>plays</v>
      </c>
      <c r="S2912" s="13">
        <f t="shared" si="309"/>
        <v>42107.841284722221</v>
      </c>
      <c r="T2912" s="13">
        <f t="shared" si="310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7">
        <f t="shared" si="306"/>
        <v>0.36499999999999999</v>
      </c>
      <c r="P2913" s="5">
        <f t="shared" si="307"/>
        <v>46.928571428571431</v>
      </c>
      <c r="Q2913" t="str">
        <f t="shared" si="308"/>
        <v>theater</v>
      </c>
      <c r="R2913" s="6" t="str">
        <f t="shared" si="311"/>
        <v>plays</v>
      </c>
      <c r="S2913" s="13">
        <f t="shared" si="309"/>
        <v>42142.768819444449</v>
      </c>
      <c r="T2913" s="13">
        <f t="shared" si="310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7">
        <f t="shared" si="306"/>
        <v>0.14058171745152354</v>
      </c>
      <c r="P2914" s="5">
        <f t="shared" si="307"/>
        <v>78.07692307692308</v>
      </c>
      <c r="Q2914" t="str">
        <f t="shared" si="308"/>
        <v>theater</v>
      </c>
      <c r="R2914" s="6" t="str">
        <f t="shared" si="311"/>
        <v>plays</v>
      </c>
      <c r="S2914" s="13">
        <f t="shared" si="309"/>
        <v>42354.131643518514</v>
      </c>
      <c r="T2914" s="13">
        <f t="shared" si="310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7">
        <f t="shared" si="306"/>
        <v>2.0000000000000001E-4</v>
      </c>
      <c r="P2915" s="5">
        <f t="shared" si="307"/>
        <v>1</v>
      </c>
      <c r="Q2915" t="str">
        <f t="shared" si="308"/>
        <v>theater</v>
      </c>
      <c r="R2915" s="6" t="str">
        <f t="shared" si="311"/>
        <v>plays</v>
      </c>
      <c r="S2915" s="13">
        <f t="shared" si="309"/>
        <v>41828.922905092593</v>
      </c>
      <c r="T2915" s="13">
        <f t="shared" si="310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7">
        <f t="shared" si="306"/>
        <v>4.0000000000000003E-5</v>
      </c>
      <c r="P2916" s="5">
        <f t="shared" si="307"/>
        <v>1</v>
      </c>
      <c r="Q2916" t="str">
        <f t="shared" si="308"/>
        <v>theater</v>
      </c>
      <c r="R2916" s="6" t="str">
        <f t="shared" si="311"/>
        <v>plays</v>
      </c>
      <c r="S2916" s="13">
        <f t="shared" si="309"/>
        <v>42017.907337962963</v>
      </c>
      <c r="T2916" s="13">
        <f t="shared" si="310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7">
        <f t="shared" si="306"/>
        <v>0.61099999999999999</v>
      </c>
      <c r="P2917" s="5">
        <f t="shared" si="307"/>
        <v>203.66666666666666</v>
      </c>
      <c r="Q2917" t="str">
        <f t="shared" si="308"/>
        <v>theater</v>
      </c>
      <c r="R2917" s="6" t="str">
        <f t="shared" si="311"/>
        <v>plays</v>
      </c>
      <c r="S2917" s="13">
        <f t="shared" si="309"/>
        <v>42415.398032407407</v>
      </c>
      <c r="T2917" s="13">
        <f t="shared" si="310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7">
        <f t="shared" si="306"/>
        <v>7.8378378378378383E-2</v>
      </c>
      <c r="P2918" s="5">
        <f t="shared" si="307"/>
        <v>20.714285714285715</v>
      </c>
      <c r="Q2918" t="str">
        <f t="shared" si="308"/>
        <v>theater</v>
      </c>
      <c r="R2918" s="6" t="str">
        <f t="shared" si="311"/>
        <v>plays</v>
      </c>
      <c r="S2918" s="13">
        <f t="shared" si="309"/>
        <v>41755.476724537039</v>
      </c>
      <c r="T2918" s="13">
        <f t="shared" si="310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7">
        <f t="shared" si="306"/>
        <v>0.2185</v>
      </c>
      <c r="P2919" s="5">
        <f t="shared" si="307"/>
        <v>48.555555555555557</v>
      </c>
      <c r="Q2919" t="str">
        <f t="shared" si="308"/>
        <v>theater</v>
      </c>
      <c r="R2919" s="6" t="str">
        <f t="shared" si="311"/>
        <v>plays</v>
      </c>
      <c r="S2919" s="13">
        <f t="shared" si="309"/>
        <v>42245.234340277777</v>
      </c>
      <c r="T2919" s="13">
        <f t="shared" si="310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7">
        <f t="shared" si="306"/>
        <v>0.27239999999999998</v>
      </c>
      <c r="P2920" s="5">
        <f t="shared" si="307"/>
        <v>68.099999999999994</v>
      </c>
      <c r="Q2920" t="str">
        <f t="shared" si="308"/>
        <v>theater</v>
      </c>
      <c r="R2920" s="6" t="str">
        <f t="shared" si="311"/>
        <v>plays</v>
      </c>
      <c r="S2920" s="13">
        <f t="shared" si="309"/>
        <v>42278.629710648151</v>
      </c>
      <c r="T2920" s="13">
        <f t="shared" si="310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7">
        <f t="shared" si="306"/>
        <v>8.5000000000000006E-2</v>
      </c>
      <c r="P2921" s="5">
        <f t="shared" si="307"/>
        <v>8.5</v>
      </c>
      <c r="Q2921" t="str">
        <f t="shared" si="308"/>
        <v>theater</v>
      </c>
      <c r="R2921" s="6" t="str">
        <f t="shared" si="311"/>
        <v>plays</v>
      </c>
      <c r="S2921" s="13">
        <f t="shared" si="309"/>
        <v>41826.61954861111</v>
      </c>
      <c r="T2921" s="13">
        <f t="shared" si="310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7">
        <f t="shared" si="306"/>
        <v>0.26840000000000003</v>
      </c>
      <c r="P2922" s="5">
        <f t="shared" si="307"/>
        <v>51.615384615384613</v>
      </c>
      <c r="Q2922" t="str">
        <f t="shared" si="308"/>
        <v>theater</v>
      </c>
      <c r="R2922" s="6" t="str">
        <f t="shared" si="311"/>
        <v>plays</v>
      </c>
      <c r="S2922" s="13">
        <f t="shared" si="309"/>
        <v>42058.792476851857</v>
      </c>
      <c r="T2922" s="13">
        <f t="shared" si="310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7">
        <f t="shared" si="306"/>
        <v>1.29</v>
      </c>
      <c r="P2923" s="5">
        <f t="shared" si="307"/>
        <v>43</v>
      </c>
      <c r="Q2923" t="str">
        <f t="shared" si="308"/>
        <v>theater</v>
      </c>
      <c r="R2923" s="6" t="str">
        <f>RIGHT(N2923,7)</f>
        <v>musical</v>
      </c>
      <c r="S2923" s="13">
        <f t="shared" si="309"/>
        <v>41877.886620370373</v>
      </c>
      <c r="T2923" s="13">
        <f t="shared" si="310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7">
        <f t="shared" si="306"/>
        <v>1</v>
      </c>
      <c r="P2924" s="5">
        <f t="shared" si="307"/>
        <v>83.333333333333329</v>
      </c>
      <c r="Q2924" t="str">
        <f t="shared" si="308"/>
        <v>theater</v>
      </c>
      <c r="R2924" s="6" t="str">
        <f t="shared" ref="R2924:R2942" si="312">RIGHT(N2924,7)</f>
        <v>musical</v>
      </c>
      <c r="S2924" s="13">
        <f t="shared" si="309"/>
        <v>42097.874155092592</v>
      </c>
      <c r="T2924" s="13">
        <f t="shared" si="310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7">
        <f t="shared" si="306"/>
        <v>1</v>
      </c>
      <c r="P2925" s="5">
        <f t="shared" si="307"/>
        <v>30</v>
      </c>
      <c r="Q2925" t="str">
        <f t="shared" si="308"/>
        <v>theater</v>
      </c>
      <c r="R2925" s="6" t="str">
        <f t="shared" si="312"/>
        <v>musical</v>
      </c>
      <c r="S2925" s="13">
        <f t="shared" si="309"/>
        <v>42013.15253472222</v>
      </c>
      <c r="T2925" s="13">
        <f t="shared" si="310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7">
        <f t="shared" si="306"/>
        <v>1.032</v>
      </c>
      <c r="P2926" s="5">
        <f t="shared" si="307"/>
        <v>175.51020408163265</v>
      </c>
      <c r="Q2926" t="str">
        <f t="shared" si="308"/>
        <v>theater</v>
      </c>
      <c r="R2926" s="6" t="str">
        <f t="shared" si="312"/>
        <v>musical</v>
      </c>
      <c r="S2926" s="13">
        <f t="shared" si="309"/>
        <v>42103.556828703702</v>
      </c>
      <c r="T2926" s="13">
        <f t="shared" si="310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7">
        <f t="shared" si="306"/>
        <v>1.0244597777777777</v>
      </c>
      <c r="P2927" s="5">
        <f t="shared" si="307"/>
        <v>231.66175879396985</v>
      </c>
      <c r="Q2927" t="str">
        <f t="shared" si="308"/>
        <v>theater</v>
      </c>
      <c r="R2927" s="6" t="str">
        <f t="shared" si="312"/>
        <v>musical</v>
      </c>
      <c r="S2927" s="13">
        <f t="shared" si="309"/>
        <v>41863.584120370368</v>
      </c>
      <c r="T2927" s="13">
        <f t="shared" si="310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7">
        <f t="shared" si="306"/>
        <v>1.25</v>
      </c>
      <c r="P2928" s="5">
        <f t="shared" si="307"/>
        <v>75</v>
      </c>
      <c r="Q2928" t="str">
        <f t="shared" si="308"/>
        <v>theater</v>
      </c>
      <c r="R2928" s="6" t="str">
        <f t="shared" si="312"/>
        <v>musical</v>
      </c>
      <c r="S2928" s="13">
        <f t="shared" si="309"/>
        <v>42044.765960648147</v>
      </c>
      <c r="T2928" s="13">
        <f t="shared" si="310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7">
        <f t="shared" si="306"/>
        <v>1.3083333333333333</v>
      </c>
      <c r="P2929" s="5">
        <f t="shared" si="307"/>
        <v>112.14285714285714</v>
      </c>
      <c r="Q2929" t="str">
        <f t="shared" si="308"/>
        <v>theater</v>
      </c>
      <c r="R2929" s="6" t="str">
        <f t="shared" si="312"/>
        <v>musical</v>
      </c>
      <c r="S2929" s="13">
        <f t="shared" si="309"/>
        <v>41806.669317129628</v>
      </c>
      <c r="T2929" s="13">
        <f t="shared" si="310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7">
        <f t="shared" si="306"/>
        <v>1</v>
      </c>
      <c r="P2930" s="5">
        <f t="shared" si="307"/>
        <v>41.666666666666664</v>
      </c>
      <c r="Q2930" t="str">
        <f t="shared" si="308"/>
        <v>theater</v>
      </c>
      <c r="R2930" s="6" t="str">
        <f t="shared" si="312"/>
        <v>musical</v>
      </c>
      <c r="S2930" s="13">
        <f t="shared" si="309"/>
        <v>42403.998217592598</v>
      </c>
      <c r="T2930" s="13">
        <f t="shared" si="310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7">
        <f t="shared" si="306"/>
        <v>1.02069375</v>
      </c>
      <c r="P2931" s="5">
        <f t="shared" si="307"/>
        <v>255.17343750000001</v>
      </c>
      <c r="Q2931" t="str">
        <f t="shared" si="308"/>
        <v>theater</v>
      </c>
      <c r="R2931" s="6" t="str">
        <f t="shared" si="312"/>
        <v>musical</v>
      </c>
      <c r="S2931" s="13">
        <f t="shared" si="309"/>
        <v>41754.564328703702</v>
      </c>
      <c r="T2931" s="13">
        <f t="shared" si="310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7">
        <f t="shared" si="306"/>
        <v>1.0092000000000001</v>
      </c>
      <c r="P2932" s="5">
        <f t="shared" si="307"/>
        <v>162.7741935483871</v>
      </c>
      <c r="Q2932" t="str">
        <f t="shared" si="308"/>
        <v>theater</v>
      </c>
      <c r="R2932" s="6" t="str">
        <f t="shared" si="312"/>
        <v>musical</v>
      </c>
      <c r="S2932" s="13">
        <f t="shared" si="309"/>
        <v>42101.584074074075</v>
      </c>
      <c r="T2932" s="13">
        <f t="shared" si="310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7">
        <f t="shared" si="306"/>
        <v>1.06</v>
      </c>
      <c r="P2933" s="5">
        <f t="shared" si="307"/>
        <v>88.333333333333329</v>
      </c>
      <c r="Q2933" t="str">
        <f t="shared" si="308"/>
        <v>theater</v>
      </c>
      <c r="R2933" s="6" t="str">
        <f t="shared" si="312"/>
        <v>musical</v>
      </c>
      <c r="S2933" s="13">
        <f t="shared" si="309"/>
        <v>41872.291238425925</v>
      </c>
      <c r="T2933" s="13">
        <f t="shared" si="310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7">
        <f t="shared" si="306"/>
        <v>1.0509677419354839</v>
      </c>
      <c r="P2934" s="5">
        <f t="shared" si="307"/>
        <v>85.736842105263165</v>
      </c>
      <c r="Q2934" t="str">
        <f t="shared" si="308"/>
        <v>theater</v>
      </c>
      <c r="R2934" s="6" t="str">
        <f t="shared" si="312"/>
        <v>musical</v>
      </c>
      <c r="S2934" s="13">
        <f t="shared" si="309"/>
        <v>42025.164780092593</v>
      </c>
      <c r="T2934" s="13">
        <f t="shared" si="310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7">
        <f t="shared" si="306"/>
        <v>1.0276000000000001</v>
      </c>
      <c r="P2935" s="5">
        <f t="shared" si="307"/>
        <v>47.574074074074076</v>
      </c>
      <c r="Q2935" t="str">
        <f t="shared" si="308"/>
        <v>theater</v>
      </c>
      <c r="R2935" s="6" t="str">
        <f t="shared" si="312"/>
        <v>musical</v>
      </c>
      <c r="S2935" s="13">
        <f t="shared" si="309"/>
        <v>42495.956631944442</v>
      </c>
      <c r="T2935" s="13">
        <f t="shared" si="310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7">
        <f t="shared" si="306"/>
        <v>1.08</v>
      </c>
      <c r="P2936" s="5">
        <f t="shared" si="307"/>
        <v>72.972972972972968</v>
      </c>
      <c r="Q2936" t="str">
        <f t="shared" si="308"/>
        <v>theater</v>
      </c>
      <c r="R2936" s="6" t="str">
        <f t="shared" si="312"/>
        <v>musical</v>
      </c>
      <c r="S2936" s="13">
        <f t="shared" si="309"/>
        <v>41775.636157407411</v>
      </c>
      <c r="T2936" s="13">
        <f t="shared" si="310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7">
        <f t="shared" si="306"/>
        <v>1.0088571428571429</v>
      </c>
      <c r="P2937" s="5">
        <f t="shared" si="307"/>
        <v>90.538461538461533</v>
      </c>
      <c r="Q2937" t="str">
        <f t="shared" si="308"/>
        <v>theater</v>
      </c>
      <c r="R2937" s="6" t="str">
        <f t="shared" si="312"/>
        <v>musical</v>
      </c>
      <c r="S2937" s="13">
        <f t="shared" si="309"/>
        <v>42553.583425925928</v>
      </c>
      <c r="T2937" s="13">
        <f t="shared" si="310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7">
        <f t="shared" si="306"/>
        <v>1.28</v>
      </c>
      <c r="P2938" s="5">
        <f t="shared" si="307"/>
        <v>37.647058823529413</v>
      </c>
      <c r="Q2938" t="str">
        <f t="shared" si="308"/>
        <v>theater</v>
      </c>
      <c r="R2938" s="6" t="str">
        <f t="shared" si="312"/>
        <v>musical</v>
      </c>
      <c r="S2938" s="13">
        <f t="shared" si="309"/>
        <v>41912.650729166664</v>
      </c>
      <c r="T2938" s="13">
        <f t="shared" si="310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7">
        <f t="shared" si="306"/>
        <v>1.3333333333333333</v>
      </c>
      <c r="P2939" s="5">
        <f t="shared" si="307"/>
        <v>36.363636363636367</v>
      </c>
      <c r="Q2939" t="str">
        <f t="shared" si="308"/>
        <v>theater</v>
      </c>
      <c r="R2939" s="6" t="str">
        <f t="shared" si="312"/>
        <v>musical</v>
      </c>
      <c r="S2939" s="13">
        <f t="shared" si="309"/>
        <v>41803.457326388889</v>
      </c>
      <c r="T2939" s="13">
        <f t="shared" si="310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7">
        <f t="shared" si="306"/>
        <v>1.0137499999999999</v>
      </c>
      <c r="P2940" s="5">
        <f t="shared" si="307"/>
        <v>126.71875</v>
      </c>
      <c r="Q2940" t="str">
        <f t="shared" si="308"/>
        <v>theater</v>
      </c>
      <c r="R2940" s="6" t="str">
        <f t="shared" si="312"/>
        <v>musical</v>
      </c>
      <c r="S2940" s="13">
        <f t="shared" si="309"/>
        <v>42004.703865740739</v>
      </c>
      <c r="T2940" s="13">
        <f t="shared" si="310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7">
        <f t="shared" si="306"/>
        <v>1.0287500000000001</v>
      </c>
      <c r="P2941" s="5">
        <f t="shared" si="307"/>
        <v>329.2</v>
      </c>
      <c r="Q2941" t="str">
        <f t="shared" si="308"/>
        <v>theater</v>
      </c>
      <c r="R2941" s="6" t="str">
        <f t="shared" si="312"/>
        <v>musical</v>
      </c>
      <c r="S2941" s="13">
        <f t="shared" si="309"/>
        <v>41845.809166666666</v>
      </c>
      <c r="T2941" s="13">
        <f t="shared" si="310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7">
        <f t="shared" si="306"/>
        <v>1.0724</v>
      </c>
      <c r="P2942" s="5">
        <f t="shared" si="307"/>
        <v>81.242424242424249</v>
      </c>
      <c r="Q2942" t="str">
        <f t="shared" si="308"/>
        <v>theater</v>
      </c>
      <c r="R2942" s="6" t="str">
        <f t="shared" si="312"/>
        <v>musical</v>
      </c>
      <c r="S2942" s="13">
        <f t="shared" si="309"/>
        <v>41982.773356481484</v>
      </c>
      <c r="T2942" s="13">
        <f t="shared" si="310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7">
        <f t="shared" si="306"/>
        <v>4.0000000000000003E-5</v>
      </c>
      <c r="P2943" s="5">
        <f t="shared" si="307"/>
        <v>1</v>
      </c>
      <c r="Q2943" t="str">
        <f t="shared" si="308"/>
        <v>theater</v>
      </c>
      <c r="R2943" s="6" t="str">
        <f>RIGHT(N2943,6)</f>
        <v>spaces</v>
      </c>
      <c r="S2943" s="13">
        <f t="shared" si="309"/>
        <v>42034.960127314815</v>
      </c>
      <c r="T2943" s="13">
        <f t="shared" si="310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7">
        <f t="shared" si="306"/>
        <v>0.20424999999999999</v>
      </c>
      <c r="P2944" s="5">
        <f t="shared" si="307"/>
        <v>202.22772277227722</v>
      </c>
      <c r="Q2944" t="str">
        <f t="shared" si="308"/>
        <v>theater</v>
      </c>
      <c r="R2944" s="6" t="str">
        <f t="shared" ref="R2944:R2962" si="313">RIGHT(N2944,6)</f>
        <v>spaces</v>
      </c>
      <c r="S2944" s="13">
        <f t="shared" si="309"/>
        <v>42334.803923611107</v>
      </c>
      <c r="T2944" s="13">
        <f t="shared" si="310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7">
        <f t="shared" si="306"/>
        <v>0</v>
      </c>
      <c r="P2945" s="5" t="e">
        <f t="shared" si="307"/>
        <v>#DIV/0!</v>
      </c>
      <c r="Q2945" t="str">
        <f t="shared" si="308"/>
        <v>theater</v>
      </c>
      <c r="R2945" s="6" t="str">
        <f t="shared" si="313"/>
        <v>spaces</v>
      </c>
      <c r="S2945" s="13">
        <f t="shared" si="309"/>
        <v>42077.129398148143</v>
      </c>
      <c r="T2945" s="13">
        <f t="shared" si="310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7">
        <f t="shared" si="306"/>
        <v>0.01</v>
      </c>
      <c r="P2946" s="5">
        <f t="shared" si="307"/>
        <v>100</v>
      </c>
      <c r="Q2946" t="str">
        <f t="shared" si="308"/>
        <v>theater</v>
      </c>
      <c r="R2946" s="6" t="str">
        <f t="shared" si="313"/>
        <v>spaces</v>
      </c>
      <c r="S2946" s="13">
        <f t="shared" si="309"/>
        <v>42132.9143287037</v>
      </c>
      <c r="T2946" s="13">
        <f t="shared" si="310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7">
        <f t="shared" ref="O2947:O3010" si="314">E2947/D2947</f>
        <v>0</v>
      </c>
      <c r="P2947" s="5" t="e">
        <f t="shared" ref="P2947:P3010" si="315">AVERAGE(E2947/L2947)</f>
        <v>#DIV/0!</v>
      </c>
      <c r="Q2947" t="str">
        <f t="shared" ref="Q2947:Q3010" si="316">LEFT(N2947, SEARCH("/",N2947,1)-1)</f>
        <v>theater</v>
      </c>
      <c r="R2947" s="6" t="str">
        <f t="shared" si="313"/>
        <v>spaces</v>
      </c>
      <c r="S2947" s="13">
        <f t="shared" ref="S2947:S3010" si="317">(((J2947/60)/60)/24)+DATE(1970,1,1)</f>
        <v>42118.139583333337</v>
      </c>
      <c r="T2947" s="13">
        <f t="shared" ref="T2947:T3010" si="318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7">
        <f t="shared" si="314"/>
        <v>1E-3</v>
      </c>
      <c r="P2948" s="5">
        <f t="shared" si="315"/>
        <v>1</v>
      </c>
      <c r="Q2948" t="str">
        <f t="shared" si="316"/>
        <v>theater</v>
      </c>
      <c r="R2948" s="6" t="str">
        <f t="shared" si="313"/>
        <v>spaces</v>
      </c>
      <c r="S2948" s="13">
        <f t="shared" si="317"/>
        <v>42567.531157407408</v>
      </c>
      <c r="T2948" s="13">
        <f t="shared" si="31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7">
        <f t="shared" si="314"/>
        <v>4.2880000000000001E-2</v>
      </c>
      <c r="P2949" s="5">
        <f t="shared" si="315"/>
        <v>82.461538461538467</v>
      </c>
      <c r="Q2949" t="str">
        <f t="shared" si="316"/>
        <v>theater</v>
      </c>
      <c r="R2949" s="6" t="str">
        <f t="shared" si="313"/>
        <v>spaces</v>
      </c>
      <c r="S2949" s="13">
        <f t="shared" si="317"/>
        <v>42649.562118055561</v>
      </c>
      <c r="T2949" s="13">
        <f t="shared" si="31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7">
        <f t="shared" si="314"/>
        <v>4.8000000000000001E-5</v>
      </c>
      <c r="P2950" s="5">
        <f t="shared" si="315"/>
        <v>2.6666666666666665</v>
      </c>
      <c r="Q2950" t="str">
        <f t="shared" si="316"/>
        <v>theater</v>
      </c>
      <c r="R2950" s="6" t="str">
        <f t="shared" si="313"/>
        <v>spaces</v>
      </c>
      <c r="S2950" s="13">
        <f t="shared" si="317"/>
        <v>42097.649224537032</v>
      </c>
      <c r="T2950" s="13">
        <f t="shared" si="31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7">
        <f t="shared" si="314"/>
        <v>2.5000000000000001E-2</v>
      </c>
      <c r="P2951" s="5">
        <f t="shared" si="315"/>
        <v>12.5</v>
      </c>
      <c r="Q2951" t="str">
        <f t="shared" si="316"/>
        <v>theater</v>
      </c>
      <c r="R2951" s="6" t="str">
        <f t="shared" si="313"/>
        <v>spaces</v>
      </c>
      <c r="S2951" s="13">
        <f t="shared" si="317"/>
        <v>42297.823113425926</v>
      </c>
      <c r="T2951" s="13">
        <f t="shared" si="31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7">
        <f t="shared" si="314"/>
        <v>0</v>
      </c>
      <c r="P2952" s="5" t="e">
        <f t="shared" si="315"/>
        <v>#DIV/0!</v>
      </c>
      <c r="Q2952" t="str">
        <f t="shared" si="316"/>
        <v>theater</v>
      </c>
      <c r="R2952" s="6" t="str">
        <f t="shared" si="313"/>
        <v>spaces</v>
      </c>
      <c r="S2952" s="13">
        <f t="shared" si="317"/>
        <v>42362.36518518519</v>
      </c>
      <c r="T2952" s="13">
        <f t="shared" si="31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7">
        <f t="shared" si="314"/>
        <v>2.1919999999999999E-2</v>
      </c>
      <c r="P2953" s="5">
        <f t="shared" si="315"/>
        <v>18.896551724137932</v>
      </c>
      <c r="Q2953" t="str">
        <f t="shared" si="316"/>
        <v>theater</v>
      </c>
      <c r="R2953" s="6" t="str">
        <f t="shared" si="313"/>
        <v>spaces</v>
      </c>
      <c r="S2953" s="13">
        <f t="shared" si="317"/>
        <v>41872.802928240737</v>
      </c>
      <c r="T2953" s="13">
        <f t="shared" si="31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7">
        <f t="shared" si="314"/>
        <v>8.0250000000000002E-2</v>
      </c>
      <c r="P2954" s="5">
        <f t="shared" si="315"/>
        <v>200.625</v>
      </c>
      <c r="Q2954" t="str">
        <f t="shared" si="316"/>
        <v>theater</v>
      </c>
      <c r="R2954" s="6" t="str">
        <f t="shared" si="313"/>
        <v>spaces</v>
      </c>
      <c r="S2954" s="13">
        <f t="shared" si="317"/>
        <v>42628.690266203703</v>
      </c>
      <c r="T2954" s="13">
        <f t="shared" si="31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7">
        <f t="shared" si="314"/>
        <v>1.5125E-3</v>
      </c>
      <c r="P2955" s="5">
        <f t="shared" si="315"/>
        <v>201.66666666666666</v>
      </c>
      <c r="Q2955" t="str">
        <f t="shared" si="316"/>
        <v>theater</v>
      </c>
      <c r="R2955" s="6" t="str">
        <f t="shared" si="313"/>
        <v>spaces</v>
      </c>
      <c r="S2955" s="13">
        <f t="shared" si="317"/>
        <v>42255.791909722218</v>
      </c>
      <c r="T2955" s="13">
        <f t="shared" si="31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7">
        <f t="shared" si="314"/>
        <v>0</v>
      </c>
      <c r="P2956" s="5" t="e">
        <f t="shared" si="315"/>
        <v>#DIV/0!</v>
      </c>
      <c r="Q2956" t="str">
        <f t="shared" si="316"/>
        <v>theater</v>
      </c>
      <c r="R2956" s="6" t="str">
        <f t="shared" si="313"/>
        <v>spaces</v>
      </c>
      <c r="S2956" s="13">
        <f t="shared" si="317"/>
        <v>42790.583368055552</v>
      </c>
      <c r="T2956" s="13">
        <f t="shared" si="31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7">
        <f t="shared" si="314"/>
        <v>0.59583333333333333</v>
      </c>
      <c r="P2957" s="5">
        <f t="shared" si="315"/>
        <v>65</v>
      </c>
      <c r="Q2957" t="str">
        <f t="shared" si="316"/>
        <v>theater</v>
      </c>
      <c r="R2957" s="6" t="str">
        <f t="shared" si="313"/>
        <v>spaces</v>
      </c>
      <c r="S2957" s="13">
        <f t="shared" si="317"/>
        <v>42141.741307870368</v>
      </c>
      <c r="T2957" s="13">
        <f t="shared" si="31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7">
        <f t="shared" si="314"/>
        <v>0.16734177215189874</v>
      </c>
      <c r="P2958" s="5">
        <f t="shared" si="315"/>
        <v>66.099999999999994</v>
      </c>
      <c r="Q2958" t="str">
        <f t="shared" si="316"/>
        <v>theater</v>
      </c>
      <c r="R2958" s="6" t="str">
        <f t="shared" si="313"/>
        <v>spaces</v>
      </c>
      <c r="S2958" s="13">
        <f t="shared" si="317"/>
        <v>42464.958912037036</v>
      </c>
      <c r="T2958" s="13">
        <f t="shared" si="31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7">
        <f t="shared" si="314"/>
        <v>1.8666666666666668E-2</v>
      </c>
      <c r="P2959" s="5">
        <f t="shared" si="315"/>
        <v>93.333333333333329</v>
      </c>
      <c r="Q2959" t="str">
        <f t="shared" si="316"/>
        <v>theater</v>
      </c>
      <c r="R2959" s="6" t="str">
        <f t="shared" si="313"/>
        <v>spaces</v>
      </c>
      <c r="S2959" s="13">
        <f t="shared" si="317"/>
        <v>42031.011249999996</v>
      </c>
      <c r="T2959" s="13">
        <f t="shared" si="31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7">
        <f t="shared" si="314"/>
        <v>0</v>
      </c>
      <c r="P2960" s="5" t="e">
        <f t="shared" si="315"/>
        <v>#DIV/0!</v>
      </c>
      <c r="Q2960" t="str">
        <f t="shared" si="316"/>
        <v>theater</v>
      </c>
      <c r="R2960" s="6" t="str">
        <f t="shared" si="313"/>
        <v>spaces</v>
      </c>
      <c r="S2960" s="13">
        <f t="shared" si="317"/>
        <v>42438.779131944444</v>
      </c>
      <c r="T2960" s="13">
        <f t="shared" si="31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7">
        <f t="shared" si="314"/>
        <v>0</v>
      </c>
      <c r="P2961" s="5" t="e">
        <f t="shared" si="315"/>
        <v>#DIV/0!</v>
      </c>
      <c r="Q2961" t="str">
        <f t="shared" si="316"/>
        <v>theater</v>
      </c>
      <c r="R2961" s="6" t="str">
        <f t="shared" si="313"/>
        <v>spaces</v>
      </c>
      <c r="S2961" s="13">
        <f t="shared" si="317"/>
        <v>42498.008391203708</v>
      </c>
      <c r="T2961" s="13">
        <f t="shared" si="31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7">
        <f t="shared" si="314"/>
        <v>0</v>
      </c>
      <c r="P2962" s="5" t="e">
        <f t="shared" si="315"/>
        <v>#DIV/0!</v>
      </c>
      <c r="Q2962" t="str">
        <f t="shared" si="316"/>
        <v>theater</v>
      </c>
      <c r="R2962" s="6" t="str">
        <f t="shared" si="313"/>
        <v>spaces</v>
      </c>
      <c r="S2962" s="13">
        <f t="shared" si="317"/>
        <v>41863.757210648146</v>
      </c>
      <c r="T2962" s="13">
        <f t="shared" si="31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7">
        <f t="shared" si="314"/>
        <v>1.0962000000000001</v>
      </c>
      <c r="P2963" s="5">
        <f t="shared" si="315"/>
        <v>50.75</v>
      </c>
      <c r="Q2963" t="str">
        <f t="shared" si="316"/>
        <v>theater</v>
      </c>
      <c r="R2963" s="6" t="str">
        <f>RIGHT(N2963,5)</f>
        <v>plays</v>
      </c>
      <c r="S2963" s="13">
        <f t="shared" si="317"/>
        <v>42061.212488425925</v>
      </c>
      <c r="T2963" s="13">
        <f t="shared" si="31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7">
        <f t="shared" si="314"/>
        <v>1.218</v>
      </c>
      <c r="P2964" s="5">
        <f t="shared" si="315"/>
        <v>60.9</v>
      </c>
      <c r="Q2964" t="str">
        <f t="shared" si="316"/>
        <v>theater</v>
      </c>
      <c r="R2964" s="6" t="str">
        <f t="shared" ref="R2964:R2982" si="319">RIGHT(N2964,5)</f>
        <v>plays</v>
      </c>
      <c r="S2964" s="13">
        <f t="shared" si="317"/>
        <v>42036.24428240741</v>
      </c>
      <c r="T2964" s="13">
        <f t="shared" si="31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7">
        <f t="shared" si="314"/>
        <v>1.0685</v>
      </c>
      <c r="P2965" s="5">
        <f t="shared" si="315"/>
        <v>109.03061224489795</v>
      </c>
      <c r="Q2965" t="str">
        <f t="shared" si="316"/>
        <v>theater</v>
      </c>
      <c r="R2965" s="6" t="str">
        <f t="shared" si="319"/>
        <v>plays</v>
      </c>
      <c r="S2965" s="13">
        <f t="shared" si="317"/>
        <v>42157.470185185186</v>
      </c>
      <c r="T2965" s="13">
        <f t="shared" si="31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7">
        <f t="shared" si="314"/>
        <v>1.0071379999999999</v>
      </c>
      <c r="P2966" s="5">
        <f t="shared" si="315"/>
        <v>25.692295918367346</v>
      </c>
      <c r="Q2966" t="str">
        <f t="shared" si="316"/>
        <v>theater</v>
      </c>
      <c r="R2966" s="6" t="str">
        <f t="shared" si="319"/>
        <v>plays</v>
      </c>
      <c r="S2966" s="13">
        <f t="shared" si="317"/>
        <v>41827.909942129627</v>
      </c>
      <c r="T2966" s="13">
        <f t="shared" si="31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7">
        <f t="shared" si="314"/>
        <v>1.0900000000000001</v>
      </c>
      <c r="P2967" s="5">
        <f t="shared" si="315"/>
        <v>41.92307692307692</v>
      </c>
      <c r="Q2967" t="str">
        <f t="shared" si="316"/>
        <v>theater</v>
      </c>
      <c r="R2967" s="6" t="str">
        <f t="shared" si="319"/>
        <v>plays</v>
      </c>
      <c r="S2967" s="13">
        <f t="shared" si="317"/>
        <v>42162.729548611111</v>
      </c>
      <c r="T2967" s="13">
        <f t="shared" si="31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7">
        <f t="shared" si="314"/>
        <v>1.1363000000000001</v>
      </c>
      <c r="P2968" s="5">
        <f t="shared" si="315"/>
        <v>88.7734375</v>
      </c>
      <c r="Q2968" t="str">
        <f t="shared" si="316"/>
        <v>theater</v>
      </c>
      <c r="R2968" s="6" t="str">
        <f t="shared" si="319"/>
        <v>plays</v>
      </c>
      <c r="S2968" s="13">
        <f t="shared" si="317"/>
        <v>42233.738564814819</v>
      </c>
      <c r="T2968" s="13">
        <f t="shared" si="31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7">
        <f t="shared" si="314"/>
        <v>1.1392</v>
      </c>
      <c r="P2969" s="5">
        <f t="shared" si="315"/>
        <v>80.225352112676063</v>
      </c>
      <c r="Q2969" t="str">
        <f t="shared" si="316"/>
        <v>theater</v>
      </c>
      <c r="R2969" s="6" t="str">
        <f t="shared" si="319"/>
        <v>plays</v>
      </c>
      <c r="S2969" s="13">
        <f t="shared" si="317"/>
        <v>42042.197824074072</v>
      </c>
      <c r="T2969" s="13">
        <f t="shared" si="31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7">
        <f t="shared" si="314"/>
        <v>1.06</v>
      </c>
      <c r="P2970" s="5">
        <f t="shared" si="315"/>
        <v>78.936170212765958</v>
      </c>
      <c r="Q2970" t="str">
        <f t="shared" si="316"/>
        <v>theater</v>
      </c>
      <c r="R2970" s="6" t="str">
        <f t="shared" si="319"/>
        <v>plays</v>
      </c>
      <c r="S2970" s="13">
        <f t="shared" si="317"/>
        <v>42585.523842592593</v>
      </c>
      <c r="T2970" s="13">
        <f t="shared" si="31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7">
        <f t="shared" si="314"/>
        <v>1.625</v>
      </c>
      <c r="P2971" s="5">
        <f t="shared" si="315"/>
        <v>95.588235294117652</v>
      </c>
      <c r="Q2971" t="str">
        <f t="shared" si="316"/>
        <v>theater</v>
      </c>
      <c r="R2971" s="6" t="str">
        <f t="shared" si="319"/>
        <v>plays</v>
      </c>
      <c r="S2971" s="13">
        <f t="shared" si="317"/>
        <v>42097.786493055552</v>
      </c>
      <c r="T2971" s="13">
        <f t="shared" si="31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7">
        <f t="shared" si="314"/>
        <v>1.06</v>
      </c>
      <c r="P2972" s="5">
        <f t="shared" si="315"/>
        <v>69.890109890109883</v>
      </c>
      <c r="Q2972" t="str">
        <f t="shared" si="316"/>
        <v>theater</v>
      </c>
      <c r="R2972" s="6" t="str">
        <f t="shared" si="319"/>
        <v>plays</v>
      </c>
      <c r="S2972" s="13">
        <f t="shared" si="317"/>
        <v>41808.669571759259</v>
      </c>
      <c r="T2972" s="13">
        <f t="shared" si="31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7">
        <f t="shared" si="314"/>
        <v>1.0015624999999999</v>
      </c>
      <c r="P2973" s="5">
        <f t="shared" si="315"/>
        <v>74.534883720930239</v>
      </c>
      <c r="Q2973" t="str">
        <f t="shared" si="316"/>
        <v>theater</v>
      </c>
      <c r="R2973" s="6" t="str">
        <f t="shared" si="319"/>
        <v>plays</v>
      </c>
      <c r="S2973" s="13">
        <f t="shared" si="317"/>
        <v>41852.658310185187</v>
      </c>
      <c r="T2973" s="13">
        <f t="shared" si="31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7">
        <f t="shared" si="314"/>
        <v>1.0535000000000001</v>
      </c>
      <c r="P2974" s="5">
        <f t="shared" si="315"/>
        <v>123.94117647058823</v>
      </c>
      <c r="Q2974" t="str">
        <f t="shared" si="316"/>
        <v>theater</v>
      </c>
      <c r="R2974" s="6" t="str">
        <f t="shared" si="319"/>
        <v>plays</v>
      </c>
      <c r="S2974" s="13">
        <f t="shared" si="317"/>
        <v>42694.110185185185</v>
      </c>
      <c r="T2974" s="13">
        <f t="shared" si="31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7">
        <f t="shared" si="314"/>
        <v>1.748</v>
      </c>
      <c r="P2975" s="5">
        <f t="shared" si="315"/>
        <v>264.84848484848487</v>
      </c>
      <c r="Q2975" t="str">
        <f t="shared" si="316"/>
        <v>theater</v>
      </c>
      <c r="R2975" s="6" t="str">
        <f t="shared" si="319"/>
        <v>plays</v>
      </c>
      <c r="S2975" s="13">
        <f t="shared" si="317"/>
        <v>42341.818379629629</v>
      </c>
      <c r="T2975" s="13">
        <f t="shared" si="31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7">
        <f t="shared" si="314"/>
        <v>1.02</v>
      </c>
      <c r="P2976" s="5">
        <f t="shared" si="315"/>
        <v>58.620689655172413</v>
      </c>
      <c r="Q2976" t="str">
        <f t="shared" si="316"/>
        <v>theater</v>
      </c>
      <c r="R2976" s="6" t="str">
        <f t="shared" si="319"/>
        <v>plays</v>
      </c>
      <c r="S2976" s="13">
        <f t="shared" si="317"/>
        <v>41880.061006944445</v>
      </c>
      <c r="T2976" s="13">
        <f t="shared" si="31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7">
        <f t="shared" si="314"/>
        <v>1.00125</v>
      </c>
      <c r="P2977" s="5">
        <f t="shared" si="315"/>
        <v>70.884955752212392</v>
      </c>
      <c r="Q2977" t="str">
        <f t="shared" si="316"/>
        <v>theater</v>
      </c>
      <c r="R2977" s="6" t="str">
        <f t="shared" si="319"/>
        <v>plays</v>
      </c>
      <c r="S2977" s="13">
        <f t="shared" si="317"/>
        <v>41941.683865740742</v>
      </c>
      <c r="T2977" s="13">
        <f t="shared" si="31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7">
        <f t="shared" si="314"/>
        <v>1.7142857142857142</v>
      </c>
      <c r="P2978" s="5">
        <f t="shared" si="315"/>
        <v>8.5714285714285712</v>
      </c>
      <c r="Q2978" t="str">
        <f t="shared" si="316"/>
        <v>theater</v>
      </c>
      <c r="R2978" s="6" t="str">
        <f t="shared" si="319"/>
        <v>plays</v>
      </c>
      <c r="S2978" s="13">
        <f t="shared" si="317"/>
        <v>42425.730671296296</v>
      </c>
      <c r="T2978" s="13">
        <f t="shared" si="31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7">
        <f t="shared" si="314"/>
        <v>1.1356666666666666</v>
      </c>
      <c r="P2979" s="5">
        <f t="shared" si="315"/>
        <v>113.56666666666666</v>
      </c>
      <c r="Q2979" t="str">
        <f t="shared" si="316"/>
        <v>theater</v>
      </c>
      <c r="R2979" s="6" t="str">
        <f t="shared" si="319"/>
        <v>plays</v>
      </c>
      <c r="S2979" s="13">
        <f t="shared" si="317"/>
        <v>42026.88118055556</v>
      </c>
      <c r="T2979" s="13">
        <f t="shared" si="31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7">
        <f t="shared" si="314"/>
        <v>1.2946666666666666</v>
      </c>
      <c r="P2980" s="5">
        <f t="shared" si="315"/>
        <v>60.6875</v>
      </c>
      <c r="Q2980" t="str">
        <f t="shared" si="316"/>
        <v>theater</v>
      </c>
      <c r="R2980" s="6" t="str">
        <f t="shared" si="319"/>
        <v>plays</v>
      </c>
      <c r="S2980" s="13">
        <f t="shared" si="317"/>
        <v>41922.640590277777</v>
      </c>
      <c r="T2980" s="13">
        <f t="shared" si="31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7">
        <f t="shared" si="314"/>
        <v>1.014</v>
      </c>
      <c r="P2981" s="5">
        <f t="shared" si="315"/>
        <v>110.21739130434783</v>
      </c>
      <c r="Q2981" t="str">
        <f t="shared" si="316"/>
        <v>theater</v>
      </c>
      <c r="R2981" s="6" t="str">
        <f t="shared" si="319"/>
        <v>plays</v>
      </c>
      <c r="S2981" s="13">
        <f t="shared" si="317"/>
        <v>41993.824340277773</v>
      </c>
      <c r="T2981" s="13">
        <f t="shared" si="31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7">
        <f t="shared" si="314"/>
        <v>1.0916666666666666</v>
      </c>
      <c r="P2982" s="5">
        <f t="shared" si="315"/>
        <v>136.45833333333334</v>
      </c>
      <c r="Q2982" t="str">
        <f t="shared" si="316"/>
        <v>theater</v>
      </c>
      <c r="R2982" s="6" t="str">
        <f t="shared" si="319"/>
        <v>plays</v>
      </c>
      <c r="S2982" s="13">
        <f t="shared" si="317"/>
        <v>42219.915856481486</v>
      </c>
      <c r="T2982" s="13">
        <f t="shared" si="31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7">
        <f t="shared" si="314"/>
        <v>1.28925</v>
      </c>
      <c r="P2983" s="5">
        <f t="shared" si="315"/>
        <v>53.164948453608247</v>
      </c>
      <c r="Q2983" t="str">
        <f t="shared" si="316"/>
        <v>theater</v>
      </c>
      <c r="R2983" s="6" t="str">
        <f>RIGHT(N2983,6)</f>
        <v>spaces</v>
      </c>
      <c r="S2983" s="13">
        <f t="shared" si="317"/>
        <v>42225.559675925921</v>
      </c>
      <c r="T2983" s="13">
        <f t="shared" si="31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7">
        <f t="shared" si="314"/>
        <v>1.0206</v>
      </c>
      <c r="P2984" s="5">
        <f t="shared" si="315"/>
        <v>86.491525423728817</v>
      </c>
      <c r="Q2984" t="str">
        <f t="shared" si="316"/>
        <v>theater</v>
      </c>
      <c r="R2984" s="6" t="str">
        <f t="shared" ref="R2984:R3047" si="320">RIGHT(N2984,6)</f>
        <v>spaces</v>
      </c>
      <c r="S2984" s="13">
        <f t="shared" si="317"/>
        <v>42381.686840277776</v>
      </c>
      <c r="T2984" s="13">
        <f t="shared" si="31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7">
        <f t="shared" si="314"/>
        <v>1.465395775862069</v>
      </c>
      <c r="P2985" s="5">
        <f t="shared" si="315"/>
        <v>155.23827397260274</v>
      </c>
      <c r="Q2985" t="str">
        <f t="shared" si="316"/>
        <v>theater</v>
      </c>
      <c r="R2985" s="6" t="str">
        <f t="shared" si="320"/>
        <v>spaces</v>
      </c>
      <c r="S2985" s="13">
        <f t="shared" si="317"/>
        <v>41894.632361111115</v>
      </c>
      <c r="T2985" s="13">
        <f t="shared" si="31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7">
        <f t="shared" si="314"/>
        <v>1.00352</v>
      </c>
      <c r="P2986" s="5">
        <f t="shared" si="315"/>
        <v>115.08256880733946</v>
      </c>
      <c r="Q2986" t="str">
        <f t="shared" si="316"/>
        <v>theater</v>
      </c>
      <c r="R2986" s="6" t="str">
        <f t="shared" si="320"/>
        <v>spaces</v>
      </c>
      <c r="S2986" s="13">
        <f t="shared" si="317"/>
        <v>42576.278715277775</v>
      </c>
      <c r="T2986" s="13">
        <f t="shared" si="31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7">
        <f t="shared" si="314"/>
        <v>1.2164999999999999</v>
      </c>
      <c r="P2987" s="5">
        <f t="shared" si="315"/>
        <v>109.5945945945946</v>
      </c>
      <c r="Q2987" t="str">
        <f t="shared" si="316"/>
        <v>theater</v>
      </c>
      <c r="R2987" s="6" t="str">
        <f t="shared" si="320"/>
        <v>spaces</v>
      </c>
      <c r="S2987" s="13">
        <f t="shared" si="317"/>
        <v>42654.973703703698</v>
      </c>
      <c r="T2987" s="13">
        <f t="shared" si="31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7">
        <f t="shared" si="314"/>
        <v>1.0549999999999999</v>
      </c>
      <c r="P2988" s="5">
        <f t="shared" si="315"/>
        <v>45.214285714285715</v>
      </c>
      <c r="Q2988" t="str">
        <f t="shared" si="316"/>
        <v>theater</v>
      </c>
      <c r="R2988" s="6" t="str">
        <f t="shared" si="320"/>
        <v>spaces</v>
      </c>
      <c r="S2988" s="13">
        <f t="shared" si="317"/>
        <v>42431.500069444446</v>
      </c>
      <c r="T2988" s="13">
        <f t="shared" si="31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7">
        <f t="shared" si="314"/>
        <v>1.1040080000000001</v>
      </c>
      <c r="P2989" s="5">
        <f t="shared" si="315"/>
        <v>104.15169811320754</v>
      </c>
      <c r="Q2989" t="str">
        <f t="shared" si="316"/>
        <v>theater</v>
      </c>
      <c r="R2989" s="6" t="str">
        <f t="shared" si="320"/>
        <v>spaces</v>
      </c>
      <c r="S2989" s="13">
        <f t="shared" si="317"/>
        <v>42627.307303240741</v>
      </c>
      <c r="T2989" s="13">
        <f t="shared" si="31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7">
        <f t="shared" si="314"/>
        <v>1</v>
      </c>
      <c r="P2990" s="5">
        <f t="shared" si="315"/>
        <v>35.714285714285715</v>
      </c>
      <c r="Q2990" t="str">
        <f t="shared" si="316"/>
        <v>theater</v>
      </c>
      <c r="R2990" s="6" t="str">
        <f t="shared" si="320"/>
        <v>spaces</v>
      </c>
      <c r="S2990" s="13">
        <f t="shared" si="317"/>
        <v>42511.362048611118</v>
      </c>
      <c r="T2990" s="13">
        <f t="shared" si="31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7">
        <f t="shared" si="314"/>
        <v>1.76535</v>
      </c>
      <c r="P2991" s="5">
        <f t="shared" si="315"/>
        <v>96.997252747252745</v>
      </c>
      <c r="Q2991" t="str">
        <f t="shared" si="316"/>
        <v>theater</v>
      </c>
      <c r="R2991" s="6" t="str">
        <f t="shared" si="320"/>
        <v>spaces</v>
      </c>
      <c r="S2991" s="13">
        <f t="shared" si="317"/>
        <v>42337.02039351852</v>
      </c>
      <c r="T2991" s="13">
        <f t="shared" si="31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7">
        <f t="shared" si="314"/>
        <v>1</v>
      </c>
      <c r="P2992" s="5">
        <f t="shared" si="315"/>
        <v>370.37037037037038</v>
      </c>
      <c r="Q2992" t="str">
        <f t="shared" si="316"/>
        <v>theater</v>
      </c>
      <c r="R2992" s="6" t="str">
        <f t="shared" si="320"/>
        <v>spaces</v>
      </c>
      <c r="S2992" s="13">
        <f t="shared" si="317"/>
        <v>42341.57430555555</v>
      </c>
      <c r="T2992" s="13">
        <f t="shared" si="31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7">
        <f t="shared" si="314"/>
        <v>1.0329411764705883</v>
      </c>
      <c r="P2993" s="5">
        <f t="shared" si="315"/>
        <v>94.408602150537632</v>
      </c>
      <c r="Q2993" t="str">
        <f t="shared" si="316"/>
        <v>theater</v>
      </c>
      <c r="R2993" s="6" t="str">
        <f t="shared" si="320"/>
        <v>spaces</v>
      </c>
      <c r="S2993" s="13">
        <f t="shared" si="317"/>
        <v>42740.837152777778</v>
      </c>
      <c r="T2993" s="13">
        <f t="shared" si="31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7">
        <f t="shared" si="314"/>
        <v>1.0449999999999999</v>
      </c>
      <c r="P2994" s="5">
        <f t="shared" si="315"/>
        <v>48.984375</v>
      </c>
      <c r="Q2994" t="str">
        <f t="shared" si="316"/>
        <v>theater</v>
      </c>
      <c r="R2994" s="6" t="str">
        <f t="shared" si="320"/>
        <v>spaces</v>
      </c>
      <c r="S2994" s="13">
        <f t="shared" si="317"/>
        <v>42622.767476851848</v>
      </c>
      <c r="T2994" s="13">
        <f t="shared" si="31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7">
        <f t="shared" si="314"/>
        <v>1.0029999999999999</v>
      </c>
      <c r="P2995" s="5">
        <f t="shared" si="315"/>
        <v>45.590909090909093</v>
      </c>
      <c r="Q2995" t="str">
        <f t="shared" si="316"/>
        <v>theater</v>
      </c>
      <c r="R2995" s="6" t="str">
        <f t="shared" si="320"/>
        <v>spaces</v>
      </c>
      <c r="S2995" s="13">
        <f t="shared" si="317"/>
        <v>42390.838738425926</v>
      </c>
      <c r="T2995" s="13">
        <f t="shared" si="31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7">
        <f t="shared" si="314"/>
        <v>4.577466666666667</v>
      </c>
      <c r="P2996" s="5">
        <f t="shared" si="315"/>
        <v>23.275254237288134</v>
      </c>
      <c r="Q2996" t="str">
        <f t="shared" si="316"/>
        <v>theater</v>
      </c>
      <c r="R2996" s="6" t="str">
        <f t="shared" si="320"/>
        <v>spaces</v>
      </c>
      <c r="S2996" s="13">
        <f t="shared" si="317"/>
        <v>41885.478842592594</v>
      </c>
      <c r="T2996" s="13">
        <f t="shared" si="31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7">
        <f t="shared" si="314"/>
        <v>1.0496000000000001</v>
      </c>
      <c r="P2997" s="5">
        <f t="shared" si="315"/>
        <v>63.2289156626506</v>
      </c>
      <c r="Q2997" t="str">
        <f t="shared" si="316"/>
        <v>theater</v>
      </c>
      <c r="R2997" s="6" t="str">
        <f t="shared" si="320"/>
        <v>spaces</v>
      </c>
      <c r="S2997" s="13">
        <f t="shared" si="317"/>
        <v>42724.665173611109</v>
      </c>
      <c r="T2997" s="13">
        <f t="shared" si="31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7">
        <f t="shared" si="314"/>
        <v>1.7194285714285715</v>
      </c>
      <c r="P2998" s="5">
        <f t="shared" si="315"/>
        <v>153.5204081632653</v>
      </c>
      <c r="Q2998" t="str">
        <f t="shared" si="316"/>
        <v>theater</v>
      </c>
      <c r="R2998" s="6" t="str">
        <f t="shared" si="320"/>
        <v>spaces</v>
      </c>
      <c r="S2998" s="13">
        <f t="shared" si="317"/>
        <v>42090.912500000006</v>
      </c>
      <c r="T2998" s="13">
        <f t="shared" si="31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7">
        <f t="shared" si="314"/>
        <v>1.0373000000000001</v>
      </c>
      <c r="P2999" s="5">
        <f t="shared" si="315"/>
        <v>90.2</v>
      </c>
      <c r="Q2999" t="str">
        <f t="shared" si="316"/>
        <v>theater</v>
      </c>
      <c r="R2999" s="6" t="str">
        <f t="shared" si="320"/>
        <v>spaces</v>
      </c>
      <c r="S2999" s="13">
        <f t="shared" si="317"/>
        <v>42775.733715277776</v>
      </c>
      <c r="T2999" s="13">
        <f t="shared" si="31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7">
        <f t="shared" si="314"/>
        <v>1.0302899999999999</v>
      </c>
      <c r="P3000" s="5">
        <f t="shared" si="315"/>
        <v>118.97113163972287</v>
      </c>
      <c r="Q3000" t="str">
        <f t="shared" si="316"/>
        <v>theater</v>
      </c>
      <c r="R3000" s="6" t="str">
        <f t="shared" si="320"/>
        <v>spaces</v>
      </c>
      <c r="S3000" s="13">
        <f t="shared" si="317"/>
        <v>41778.193622685183</v>
      </c>
      <c r="T3000" s="13">
        <f t="shared" si="31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7">
        <f t="shared" si="314"/>
        <v>1.1888888888888889</v>
      </c>
      <c r="P3001" s="5">
        <f t="shared" si="315"/>
        <v>80.25</v>
      </c>
      <c r="Q3001" t="str">
        <f t="shared" si="316"/>
        <v>theater</v>
      </c>
      <c r="R3001" s="6" t="str">
        <f t="shared" si="320"/>
        <v>spaces</v>
      </c>
      <c r="S3001" s="13">
        <f t="shared" si="317"/>
        <v>42780.740277777775</v>
      </c>
      <c r="T3001" s="13">
        <f t="shared" si="31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7">
        <f t="shared" si="314"/>
        <v>1</v>
      </c>
      <c r="P3002" s="5">
        <f t="shared" si="315"/>
        <v>62.5</v>
      </c>
      <c r="Q3002" t="str">
        <f t="shared" si="316"/>
        <v>theater</v>
      </c>
      <c r="R3002" s="6" t="str">
        <f t="shared" si="320"/>
        <v>spaces</v>
      </c>
      <c r="S3002" s="13">
        <f t="shared" si="317"/>
        <v>42752.827199074076</v>
      </c>
      <c r="T3002" s="13">
        <f t="shared" si="31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7">
        <f t="shared" si="314"/>
        <v>3.1869988910451896</v>
      </c>
      <c r="P3003" s="5">
        <f t="shared" si="315"/>
        <v>131.37719999999999</v>
      </c>
      <c r="Q3003" t="str">
        <f t="shared" si="316"/>
        <v>theater</v>
      </c>
      <c r="R3003" s="6" t="str">
        <f t="shared" si="320"/>
        <v>spaces</v>
      </c>
      <c r="S3003" s="13">
        <f t="shared" si="317"/>
        <v>42534.895625000005</v>
      </c>
      <c r="T3003" s="13">
        <f t="shared" si="31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7">
        <f t="shared" si="314"/>
        <v>1.0850614285714286</v>
      </c>
      <c r="P3004" s="5">
        <f t="shared" si="315"/>
        <v>73.032980769230775</v>
      </c>
      <c r="Q3004" t="str">
        <f t="shared" si="316"/>
        <v>theater</v>
      </c>
      <c r="R3004" s="6" t="str">
        <f t="shared" si="320"/>
        <v>spaces</v>
      </c>
      <c r="S3004" s="13">
        <f t="shared" si="317"/>
        <v>41239.83625</v>
      </c>
      <c r="T3004" s="13">
        <f t="shared" si="31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7">
        <f t="shared" si="314"/>
        <v>1.0116666666666667</v>
      </c>
      <c r="P3005" s="5">
        <f t="shared" si="315"/>
        <v>178.52941176470588</v>
      </c>
      <c r="Q3005" t="str">
        <f t="shared" si="316"/>
        <v>theater</v>
      </c>
      <c r="R3005" s="6" t="str">
        <f t="shared" si="320"/>
        <v>spaces</v>
      </c>
      <c r="S3005" s="13">
        <f t="shared" si="317"/>
        <v>42398.849259259259</v>
      </c>
      <c r="T3005" s="13">
        <f t="shared" si="31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7">
        <f t="shared" si="314"/>
        <v>1.12815</v>
      </c>
      <c r="P3006" s="5">
        <f t="shared" si="315"/>
        <v>162.90974729241879</v>
      </c>
      <c r="Q3006" t="str">
        <f t="shared" si="316"/>
        <v>theater</v>
      </c>
      <c r="R3006" s="6" t="str">
        <f t="shared" si="320"/>
        <v>spaces</v>
      </c>
      <c r="S3006" s="13">
        <f t="shared" si="317"/>
        <v>41928.881064814814</v>
      </c>
      <c r="T3006" s="13">
        <f t="shared" si="31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7">
        <f t="shared" si="314"/>
        <v>1.2049622641509434</v>
      </c>
      <c r="P3007" s="5">
        <f t="shared" si="315"/>
        <v>108.24237288135593</v>
      </c>
      <c r="Q3007" t="str">
        <f t="shared" si="316"/>
        <v>theater</v>
      </c>
      <c r="R3007" s="6" t="str">
        <f t="shared" si="320"/>
        <v>spaces</v>
      </c>
      <c r="S3007" s="13">
        <f t="shared" si="317"/>
        <v>41888.674826388888</v>
      </c>
      <c r="T3007" s="13">
        <f t="shared" si="31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7">
        <f t="shared" si="314"/>
        <v>1.0774999999999999</v>
      </c>
      <c r="P3008" s="5">
        <f t="shared" si="315"/>
        <v>88.865979381443296</v>
      </c>
      <c r="Q3008" t="str">
        <f t="shared" si="316"/>
        <v>theater</v>
      </c>
      <c r="R3008" s="6" t="str">
        <f t="shared" si="320"/>
        <v>spaces</v>
      </c>
      <c r="S3008" s="13">
        <f t="shared" si="317"/>
        <v>41957.756840277783</v>
      </c>
      <c r="T3008" s="13">
        <f t="shared" si="31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7">
        <f t="shared" si="314"/>
        <v>1.8</v>
      </c>
      <c r="P3009" s="5">
        <f t="shared" si="315"/>
        <v>54</v>
      </c>
      <c r="Q3009" t="str">
        <f t="shared" si="316"/>
        <v>theater</v>
      </c>
      <c r="R3009" s="6" t="str">
        <f t="shared" si="320"/>
        <v>spaces</v>
      </c>
      <c r="S3009" s="13">
        <f t="shared" si="317"/>
        <v>42098.216238425928</v>
      </c>
      <c r="T3009" s="13">
        <f t="shared" si="31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7">
        <f t="shared" si="314"/>
        <v>1.0116666666666667</v>
      </c>
      <c r="P3010" s="5">
        <f t="shared" si="315"/>
        <v>116.73076923076923</v>
      </c>
      <c r="Q3010" t="str">
        <f t="shared" si="316"/>
        <v>theater</v>
      </c>
      <c r="R3010" s="6" t="str">
        <f t="shared" si="320"/>
        <v>spaces</v>
      </c>
      <c r="S3010" s="13">
        <f t="shared" si="317"/>
        <v>42360.212025462963</v>
      </c>
      <c r="T3010" s="13">
        <f t="shared" si="31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7">
        <f t="shared" ref="O3011:O3074" si="321">E3011/D3011</f>
        <v>1.19756</v>
      </c>
      <c r="P3011" s="5">
        <f t="shared" ref="P3011:P3074" si="322">AVERAGE(E3011/L3011)</f>
        <v>233.8984375</v>
      </c>
      <c r="Q3011" t="str">
        <f t="shared" ref="Q3011:Q3074" si="323">LEFT(N3011, SEARCH("/",N3011,1)-1)</f>
        <v>theater</v>
      </c>
      <c r="R3011" s="6" t="str">
        <f t="shared" si="320"/>
        <v>spaces</v>
      </c>
      <c r="S3011" s="13">
        <f t="shared" ref="S3011:S3074" si="324">(((J3011/60)/60)/24)+DATE(1970,1,1)</f>
        <v>41939.569907407407</v>
      </c>
      <c r="T3011" s="13">
        <f t="shared" ref="T3011:T3074" si="32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7">
        <f t="shared" si="321"/>
        <v>1.58</v>
      </c>
      <c r="P3012" s="5">
        <f t="shared" si="322"/>
        <v>158</v>
      </c>
      <c r="Q3012" t="str">
        <f t="shared" si="323"/>
        <v>theater</v>
      </c>
      <c r="R3012" s="6" t="str">
        <f t="shared" si="320"/>
        <v>spaces</v>
      </c>
      <c r="S3012" s="13">
        <f t="shared" si="324"/>
        <v>41996.832395833335</v>
      </c>
      <c r="T3012" s="13">
        <f t="shared" si="32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7">
        <f t="shared" si="321"/>
        <v>1.2366666666666666</v>
      </c>
      <c r="P3013" s="5">
        <f t="shared" si="322"/>
        <v>14.84</v>
      </c>
      <c r="Q3013" t="str">
        <f t="shared" si="323"/>
        <v>theater</v>
      </c>
      <c r="R3013" s="6" t="str">
        <f t="shared" si="320"/>
        <v>spaces</v>
      </c>
      <c r="S3013" s="13">
        <f t="shared" si="324"/>
        <v>42334.468935185185</v>
      </c>
      <c r="T3013" s="13">
        <f t="shared" si="32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7">
        <f t="shared" si="321"/>
        <v>1.1712499999999999</v>
      </c>
      <c r="P3014" s="5">
        <f t="shared" si="322"/>
        <v>85.181818181818187</v>
      </c>
      <c r="Q3014" t="str">
        <f t="shared" si="323"/>
        <v>theater</v>
      </c>
      <c r="R3014" s="6" t="str">
        <f t="shared" si="320"/>
        <v>spaces</v>
      </c>
      <c r="S3014" s="13">
        <f t="shared" si="324"/>
        <v>42024.702893518523</v>
      </c>
      <c r="T3014" s="13">
        <f t="shared" si="32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7">
        <f t="shared" si="321"/>
        <v>1.5696000000000001</v>
      </c>
      <c r="P3015" s="5">
        <f t="shared" si="322"/>
        <v>146.69158878504672</v>
      </c>
      <c r="Q3015" t="str">
        <f t="shared" si="323"/>
        <v>theater</v>
      </c>
      <c r="R3015" s="6" t="str">
        <f t="shared" si="320"/>
        <v>spaces</v>
      </c>
      <c r="S3015" s="13">
        <f t="shared" si="324"/>
        <v>42146.836215277777</v>
      </c>
      <c r="T3015" s="13">
        <f t="shared" si="32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7">
        <f t="shared" si="321"/>
        <v>1.13104</v>
      </c>
      <c r="P3016" s="5">
        <f t="shared" si="322"/>
        <v>50.764811490125673</v>
      </c>
      <c r="Q3016" t="str">
        <f t="shared" si="323"/>
        <v>theater</v>
      </c>
      <c r="R3016" s="6" t="str">
        <f t="shared" si="320"/>
        <v>spaces</v>
      </c>
      <c r="S3016" s="13">
        <f t="shared" si="324"/>
        <v>41920.123611111114</v>
      </c>
      <c r="T3016" s="13">
        <f t="shared" si="32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7">
        <f t="shared" si="321"/>
        <v>1.0317647058823529</v>
      </c>
      <c r="P3017" s="5">
        <f t="shared" si="322"/>
        <v>87.7</v>
      </c>
      <c r="Q3017" t="str">
        <f t="shared" si="323"/>
        <v>theater</v>
      </c>
      <c r="R3017" s="6" t="str">
        <f t="shared" si="320"/>
        <v>spaces</v>
      </c>
      <c r="S3017" s="13">
        <f t="shared" si="324"/>
        <v>41785.72729166667</v>
      </c>
      <c r="T3017" s="13">
        <f t="shared" si="32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7">
        <f t="shared" si="321"/>
        <v>1.0261176470588236</v>
      </c>
      <c r="P3018" s="5">
        <f t="shared" si="322"/>
        <v>242.27777777777777</v>
      </c>
      <c r="Q3018" t="str">
        <f t="shared" si="323"/>
        <v>theater</v>
      </c>
      <c r="R3018" s="6" t="str">
        <f t="shared" si="320"/>
        <v>spaces</v>
      </c>
      <c r="S3018" s="13">
        <f t="shared" si="324"/>
        <v>41778.548055555555</v>
      </c>
      <c r="T3018" s="13">
        <f t="shared" si="32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7">
        <f t="shared" si="321"/>
        <v>1.0584090909090909</v>
      </c>
      <c r="P3019" s="5">
        <f t="shared" si="322"/>
        <v>146.44654088050314</v>
      </c>
      <c r="Q3019" t="str">
        <f t="shared" si="323"/>
        <v>theater</v>
      </c>
      <c r="R3019" s="6" t="str">
        <f t="shared" si="320"/>
        <v>spaces</v>
      </c>
      <c r="S3019" s="13">
        <f t="shared" si="324"/>
        <v>41841.850034722222</v>
      </c>
      <c r="T3019" s="13">
        <f t="shared" si="32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7">
        <f t="shared" si="321"/>
        <v>1.0071428571428571</v>
      </c>
      <c r="P3020" s="5">
        <f t="shared" si="322"/>
        <v>103.17073170731707</v>
      </c>
      <c r="Q3020" t="str">
        <f t="shared" si="323"/>
        <v>theater</v>
      </c>
      <c r="R3020" s="6" t="str">
        <f t="shared" si="320"/>
        <v>spaces</v>
      </c>
      <c r="S3020" s="13">
        <f t="shared" si="324"/>
        <v>42163.29833333334</v>
      </c>
      <c r="T3020" s="13">
        <f t="shared" si="32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7">
        <f t="shared" si="321"/>
        <v>1.2123333333333333</v>
      </c>
      <c r="P3021" s="5">
        <f t="shared" si="322"/>
        <v>80.464601769911511</v>
      </c>
      <c r="Q3021" t="str">
        <f t="shared" si="323"/>
        <v>theater</v>
      </c>
      <c r="R3021" s="6" t="str">
        <f t="shared" si="320"/>
        <v>spaces</v>
      </c>
      <c r="S3021" s="13">
        <f t="shared" si="324"/>
        <v>41758.833564814813</v>
      </c>
      <c r="T3021" s="13">
        <f t="shared" si="32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7">
        <f t="shared" si="321"/>
        <v>1.0057142857142858</v>
      </c>
      <c r="P3022" s="5">
        <f t="shared" si="322"/>
        <v>234.66666666666666</v>
      </c>
      <c r="Q3022" t="str">
        <f t="shared" si="323"/>
        <v>theater</v>
      </c>
      <c r="R3022" s="6" t="str">
        <f t="shared" si="320"/>
        <v>spaces</v>
      </c>
      <c r="S3022" s="13">
        <f t="shared" si="324"/>
        <v>42170.846446759257</v>
      </c>
      <c r="T3022" s="13">
        <f t="shared" si="32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7">
        <f t="shared" si="321"/>
        <v>1.1602222222222223</v>
      </c>
      <c r="P3023" s="5">
        <f t="shared" si="322"/>
        <v>50.689320388349515</v>
      </c>
      <c r="Q3023" t="str">
        <f t="shared" si="323"/>
        <v>theater</v>
      </c>
      <c r="R3023" s="6" t="str">
        <f t="shared" si="320"/>
        <v>spaces</v>
      </c>
      <c r="S3023" s="13">
        <f t="shared" si="324"/>
        <v>42660.618854166663</v>
      </c>
      <c r="T3023" s="13">
        <f t="shared" si="32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7">
        <f t="shared" si="321"/>
        <v>1.0087999999999999</v>
      </c>
      <c r="P3024" s="5">
        <f t="shared" si="322"/>
        <v>162.70967741935485</v>
      </c>
      <c r="Q3024" t="str">
        <f t="shared" si="323"/>
        <v>theater</v>
      </c>
      <c r="R3024" s="6" t="str">
        <f t="shared" si="320"/>
        <v>spaces</v>
      </c>
      <c r="S3024" s="13">
        <f t="shared" si="324"/>
        <v>42564.95380787037</v>
      </c>
      <c r="T3024" s="13">
        <f t="shared" si="32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7">
        <f t="shared" si="321"/>
        <v>1.03</v>
      </c>
      <c r="P3025" s="5">
        <f t="shared" si="322"/>
        <v>120.16666666666667</v>
      </c>
      <c r="Q3025" t="str">
        <f t="shared" si="323"/>
        <v>theater</v>
      </c>
      <c r="R3025" s="6" t="str">
        <f t="shared" si="320"/>
        <v>spaces</v>
      </c>
      <c r="S3025" s="13">
        <f t="shared" si="324"/>
        <v>42121.675763888896</v>
      </c>
      <c r="T3025" s="13">
        <f t="shared" si="32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7">
        <f t="shared" si="321"/>
        <v>2.4641999999999999</v>
      </c>
      <c r="P3026" s="5">
        <f t="shared" si="322"/>
        <v>67.697802197802204</v>
      </c>
      <c r="Q3026" t="str">
        <f t="shared" si="323"/>
        <v>theater</v>
      </c>
      <c r="R3026" s="6" t="str">
        <f t="shared" si="320"/>
        <v>spaces</v>
      </c>
      <c r="S3026" s="13">
        <f t="shared" si="324"/>
        <v>41158.993923611109</v>
      </c>
      <c r="T3026" s="13">
        <f t="shared" si="32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7">
        <f t="shared" si="321"/>
        <v>3.0219999999999998</v>
      </c>
      <c r="P3027" s="5">
        <f t="shared" si="322"/>
        <v>52.103448275862071</v>
      </c>
      <c r="Q3027" t="str">
        <f t="shared" si="323"/>
        <v>theater</v>
      </c>
      <c r="R3027" s="6" t="str">
        <f t="shared" si="320"/>
        <v>spaces</v>
      </c>
      <c r="S3027" s="13">
        <f t="shared" si="324"/>
        <v>41761.509409722225</v>
      </c>
      <c r="T3027" s="13">
        <f t="shared" si="32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7">
        <f t="shared" si="321"/>
        <v>1.4333333333333333</v>
      </c>
      <c r="P3028" s="5">
        <f t="shared" si="322"/>
        <v>51.6</v>
      </c>
      <c r="Q3028" t="str">
        <f t="shared" si="323"/>
        <v>theater</v>
      </c>
      <c r="R3028" s="6" t="str">
        <f t="shared" si="320"/>
        <v>spaces</v>
      </c>
      <c r="S3028" s="13">
        <f t="shared" si="324"/>
        <v>42783.459398148145</v>
      </c>
      <c r="T3028" s="13">
        <f t="shared" si="32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7">
        <f t="shared" si="321"/>
        <v>1.3144</v>
      </c>
      <c r="P3029" s="5">
        <f t="shared" si="322"/>
        <v>164.3</v>
      </c>
      <c r="Q3029" t="str">
        <f t="shared" si="323"/>
        <v>theater</v>
      </c>
      <c r="R3029" s="6" t="str">
        <f t="shared" si="320"/>
        <v>spaces</v>
      </c>
      <c r="S3029" s="13">
        <f t="shared" si="324"/>
        <v>42053.704293981486</v>
      </c>
      <c r="T3029" s="13">
        <f t="shared" si="32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7">
        <f t="shared" si="321"/>
        <v>1.6801999999999999</v>
      </c>
      <c r="P3030" s="5">
        <f t="shared" si="322"/>
        <v>84.858585858585855</v>
      </c>
      <c r="Q3030" t="str">
        <f t="shared" si="323"/>
        <v>theater</v>
      </c>
      <c r="R3030" s="6" t="str">
        <f t="shared" si="320"/>
        <v>spaces</v>
      </c>
      <c r="S3030" s="13">
        <f t="shared" si="324"/>
        <v>42567.264178240745</v>
      </c>
      <c r="T3030" s="13">
        <f t="shared" si="32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7">
        <f t="shared" si="321"/>
        <v>1.0967666666666667</v>
      </c>
      <c r="P3031" s="5">
        <f t="shared" si="322"/>
        <v>94.548850574712645</v>
      </c>
      <c r="Q3031" t="str">
        <f t="shared" si="323"/>
        <v>theater</v>
      </c>
      <c r="R3031" s="6" t="str">
        <f t="shared" si="320"/>
        <v>spaces</v>
      </c>
      <c r="S3031" s="13">
        <f t="shared" si="324"/>
        <v>41932.708877314813</v>
      </c>
      <c r="T3031" s="13">
        <f t="shared" si="32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7">
        <f t="shared" si="321"/>
        <v>1.0668571428571429</v>
      </c>
      <c r="P3032" s="5">
        <f t="shared" si="322"/>
        <v>45.536585365853661</v>
      </c>
      <c r="Q3032" t="str">
        <f t="shared" si="323"/>
        <v>theater</v>
      </c>
      <c r="R3032" s="6" t="str">
        <f t="shared" si="320"/>
        <v>spaces</v>
      </c>
      <c r="S3032" s="13">
        <f t="shared" si="324"/>
        <v>42233.747349537036</v>
      </c>
      <c r="T3032" s="13">
        <f t="shared" si="32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7">
        <f t="shared" si="321"/>
        <v>1</v>
      </c>
      <c r="P3033" s="5">
        <f t="shared" si="322"/>
        <v>51.724137931034484</v>
      </c>
      <c r="Q3033" t="str">
        <f t="shared" si="323"/>
        <v>theater</v>
      </c>
      <c r="R3033" s="6" t="str">
        <f t="shared" si="320"/>
        <v>spaces</v>
      </c>
      <c r="S3033" s="13">
        <f t="shared" si="324"/>
        <v>42597.882488425923</v>
      </c>
      <c r="T3033" s="13">
        <f t="shared" si="32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7">
        <f t="shared" si="321"/>
        <v>1.272</v>
      </c>
      <c r="P3034" s="5">
        <f t="shared" si="322"/>
        <v>50.88</v>
      </c>
      <c r="Q3034" t="str">
        <f t="shared" si="323"/>
        <v>theater</v>
      </c>
      <c r="R3034" s="6" t="str">
        <f t="shared" si="320"/>
        <v>spaces</v>
      </c>
      <c r="S3034" s="13">
        <f t="shared" si="324"/>
        <v>42228.044664351852</v>
      </c>
      <c r="T3034" s="13">
        <f t="shared" si="32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7">
        <f t="shared" si="321"/>
        <v>1.4653333333333334</v>
      </c>
      <c r="P3035" s="5">
        <f t="shared" si="322"/>
        <v>191.13043478260869</v>
      </c>
      <c r="Q3035" t="str">
        <f t="shared" si="323"/>
        <v>theater</v>
      </c>
      <c r="R3035" s="6" t="str">
        <f t="shared" si="320"/>
        <v>spaces</v>
      </c>
      <c r="S3035" s="13">
        <f t="shared" si="324"/>
        <v>42570.110243055555</v>
      </c>
      <c r="T3035" s="13">
        <f t="shared" si="32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7">
        <f t="shared" si="321"/>
        <v>1.1253599999999999</v>
      </c>
      <c r="P3036" s="5">
        <f t="shared" si="322"/>
        <v>89.314285714285717</v>
      </c>
      <c r="Q3036" t="str">
        <f t="shared" si="323"/>
        <v>theater</v>
      </c>
      <c r="R3036" s="6" t="str">
        <f t="shared" si="320"/>
        <v>spaces</v>
      </c>
      <c r="S3036" s="13">
        <f t="shared" si="324"/>
        <v>42644.535358796296</v>
      </c>
      <c r="T3036" s="13">
        <f t="shared" si="32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7">
        <f t="shared" si="321"/>
        <v>1.0878684000000001</v>
      </c>
      <c r="P3037" s="5">
        <f t="shared" si="322"/>
        <v>88.588631921824103</v>
      </c>
      <c r="Q3037" t="str">
        <f t="shared" si="323"/>
        <v>theater</v>
      </c>
      <c r="R3037" s="6" t="str">
        <f t="shared" si="320"/>
        <v>spaces</v>
      </c>
      <c r="S3037" s="13">
        <f t="shared" si="324"/>
        <v>41368.560289351852</v>
      </c>
      <c r="T3037" s="13">
        <f t="shared" si="32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7">
        <f t="shared" si="321"/>
        <v>1.26732</v>
      </c>
      <c r="P3038" s="5">
        <f t="shared" si="322"/>
        <v>96.300911854103347</v>
      </c>
      <c r="Q3038" t="str">
        <f t="shared" si="323"/>
        <v>theater</v>
      </c>
      <c r="R3038" s="6" t="str">
        <f t="shared" si="320"/>
        <v>spaces</v>
      </c>
      <c r="S3038" s="13">
        <f t="shared" si="324"/>
        <v>41466.785231481481</v>
      </c>
      <c r="T3038" s="13">
        <f t="shared" si="32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7">
        <f t="shared" si="321"/>
        <v>2.1320000000000001</v>
      </c>
      <c r="P3039" s="5">
        <f t="shared" si="322"/>
        <v>33.3125</v>
      </c>
      <c r="Q3039" t="str">
        <f t="shared" si="323"/>
        <v>theater</v>
      </c>
      <c r="R3039" s="6" t="str">
        <f t="shared" si="320"/>
        <v>spaces</v>
      </c>
      <c r="S3039" s="13">
        <f t="shared" si="324"/>
        <v>40378.893206018518</v>
      </c>
      <c r="T3039" s="13">
        <f t="shared" si="32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7">
        <f t="shared" si="321"/>
        <v>1.0049999999999999</v>
      </c>
      <c r="P3040" s="5">
        <f t="shared" si="322"/>
        <v>37.222222222222221</v>
      </c>
      <c r="Q3040" t="str">
        <f t="shared" si="323"/>
        <v>theater</v>
      </c>
      <c r="R3040" s="6" t="str">
        <f t="shared" si="320"/>
        <v>spaces</v>
      </c>
      <c r="S3040" s="13">
        <f t="shared" si="324"/>
        <v>42373.252280092594</v>
      </c>
      <c r="T3040" s="13">
        <f t="shared" si="32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7">
        <f t="shared" si="321"/>
        <v>1.0871389999999999</v>
      </c>
      <c r="P3041" s="5">
        <f t="shared" si="322"/>
        <v>92.130423728813554</v>
      </c>
      <c r="Q3041" t="str">
        <f t="shared" si="323"/>
        <v>theater</v>
      </c>
      <c r="R3041" s="6" t="str">
        <f t="shared" si="320"/>
        <v>spaces</v>
      </c>
      <c r="S3041" s="13">
        <f t="shared" si="324"/>
        <v>41610.794421296298</v>
      </c>
      <c r="T3041" s="13">
        <f t="shared" si="32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7">
        <f t="shared" si="321"/>
        <v>1.075</v>
      </c>
      <c r="P3042" s="5">
        <f t="shared" si="322"/>
        <v>76.785714285714292</v>
      </c>
      <c r="Q3042" t="str">
        <f t="shared" si="323"/>
        <v>theater</v>
      </c>
      <c r="R3042" s="6" t="str">
        <f t="shared" si="320"/>
        <v>spaces</v>
      </c>
      <c r="S3042" s="13">
        <f t="shared" si="324"/>
        <v>42177.791909722218</v>
      </c>
      <c r="T3042" s="13">
        <f t="shared" si="32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7">
        <f t="shared" si="321"/>
        <v>1.1048192771084338</v>
      </c>
      <c r="P3043" s="5">
        <f t="shared" si="322"/>
        <v>96.526315789473685</v>
      </c>
      <c r="Q3043" t="str">
        <f t="shared" si="323"/>
        <v>theater</v>
      </c>
      <c r="R3043" s="6" t="str">
        <f t="shared" si="320"/>
        <v>spaces</v>
      </c>
      <c r="S3043" s="13">
        <f t="shared" si="324"/>
        <v>42359.868611111116</v>
      </c>
      <c r="T3043" s="13">
        <f t="shared" si="32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7">
        <f t="shared" si="321"/>
        <v>1.28</v>
      </c>
      <c r="P3044" s="5">
        <f t="shared" si="322"/>
        <v>51.891891891891895</v>
      </c>
      <c r="Q3044" t="str">
        <f t="shared" si="323"/>
        <v>theater</v>
      </c>
      <c r="R3044" s="6" t="str">
        <f t="shared" si="320"/>
        <v>spaces</v>
      </c>
      <c r="S3044" s="13">
        <f t="shared" si="324"/>
        <v>42253.688043981485</v>
      </c>
      <c r="T3044" s="13">
        <f t="shared" si="32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7">
        <f t="shared" si="321"/>
        <v>1.1000666666666667</v>
      </c>
      <c r="P3045" s="5">
        <f t="shared" si="322"/>
        <v>128.9140625</v>
      </c>
      <c r="Q3045" t="str">
        <f t="shared" si="323"/>
        <v>theater</v>
      </c>
      <c r="R3045" s="6" t="str">
        <f t="shared" si="320"/>
        <v>spaces</v>
      </c>
      <c r="S3045" s="13">
        <f t="shared" si="324"/>
        <v>42083.070590277777</v>
      </c>
      <c r="T3045" s="13">
        <f t="shared" si="32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7">
        <f t="shared" si="321"/>
        <v>1.0934166666666667</v>
      </c>
      <c r="P3046" s="5">
        <f t="shared" si="322"/>
        <v>84.108974358974365</v>
      </c>
      <c r="Q3046" t="str">
        <f t="shared" si="323"/>
        <v>theater</v>
      </c>
      <c r="R3046" s="6" t="str">
        <f t="shared" si="320"/>
        <v>spaces</v>
      </c>
      <c r="S3046" s="13">
        <f t="shared" si="324"/>
        <v>42387.7268287037</v>
      </c>
      <c r="T3046" s="13">
        <f t="shared" si="32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7">
        <f t="shared" si="321"/>
        <v>1.3270650000000002</v>
      </c>
      <c r="P3047" s="5">
        <f t="shared" si="322"/>
        <v>82.941562500000003</v>
      </c>
      <c r="Q3047" t="str">
        <f t="shared" si="323"/>
        <v>theater</v>
      </c>
      <c r="R3047" s="6" t="str">
        <f t="shared" si="320"/>
        <v>spaces</v>
      </c>
      <c r="S3047" s="13">
        <f t="shared" si="324"/>
        <v>41843.155729166669</v>
      </c>
      <c r="T3047" s="13">
        <f t="shared" si="32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7">
        <f t="shared" si="321"/>
        <v>1.9084810126582279</v>
      </c>
      <c r="P3048" s="5">
        <f t="shared" si="322"/>
        <v>259.94827586206895</v>
      </c>
      <c r="Q3048" t="str">
        <f t="shared" si="323"/>
        <v>theater</v>
      </c>
      <c r="R3048" s="6" t="str">
        <f t="shared" ref="R3048:R3111" si="326">RIGHT(N3048,6)</f>
        <v>spaces</v>
      </c>
      <c r="S3048" s="13">
        <f t="shared" si="324"/>
        <v>41862.803078703706</v>
      </c>
      <c r="T3048" s="13">
        <f t="shared" si="32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7">
        <f t="shared" si="321"/>
        <v>1.49</v>
      </c>
      <c r="P3049" s="5">
        <f t="shared" si="322"/>
        <v>37.25</v>
      </c>
      <c r="Q3049" t="str">
        <f t="shared" si="323"/>
        <v>theater</v>
      </c>
      <c r="R3049" s="6" t="str">
        <f t="shared" si="326"/>
        <v>spaces</v>
      </c>
      <c r="S3049" s="13">
        <f t="shared" si="324"/>
        <v>42443.989050925928</v>
      </c>
      <c r="T3049" s="13">
        <f t="shared" si="32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7">
        <f t="shared" si="321"/>
        <v>1.6639999999999999</v>
      </c>
      <c r="P3050" s="5">
        <f t="shared" si="322"/>
        <v>177.02127659574469</v>
      </c>
      <c r="Q3050" t="str">
        <f t="shared" si="323"/>
        <v>theater</v>
      </c>
      <c r="R3050" s="6" t="str">
        <f t="shared" si="326"/>
        <v>spaces</v>
      </c>
      <c r="S3050" s="13">
        <f t="shared" si="324"/>
        <v>41975.901180555549</v>
      </c>
      <c r="T3050" s="13">
        <f t="shared" si="32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7">
        <f t="shared" si="321"/>
        <v>1.0666666666666667</v>
      </c>
      <c r="P3051" s="5">
        <f t="shared" si="322"/>
        <v>74.074074074074076</v>
      </c>
      <c r="Q3051" t="str">
        <f t="shared" si="323"/>
        <v>theater</v>
      </c>
      <c r="R3051" s="6" t="str">
        <f t="shared" si="326"/>
        <v>spaces</v>
      </c>
      <c r="S3051" s="13">
        <f t="shared" si="324"/>
        <v>42139.014525462961</v>
      </c>
      <c r="T3051" s="13">
        <f t="shared" si="32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7">
        <f t="shared" si="321"/>
        <v>1.06</v>
      </c>
      <c r="P3052" s="5">
        <f t="shared" si="322"/>
        <v>70.666666666666671</v>
      </c>
      <c r="Q3052" t="str">
        <f t="shared" si="323"/>
        <v>theater</v>
      </c>
      <c r="R3052" s="6" t="str">
        <f t="shared" si="326"/>
        <v>spaces</v>
      </c>
      <c r="S3052" s="13">
        <f t="shared" si="324"/>
        <v>42465.16851851852</v>
      </c>
      <c r="T3052" s="13">
        <f t="shared" si="32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7">
        <f t="shared" si="321"/>
        <v>0.23628571428571429</v>
      </c>
      <c r="P3053" s="5">
        <f t="shared" si="322"/>
        <v>23.62857142857143</v>
      </c>
      <c r="Q3053" t="str">
        <f t="shared" si="323"/>
        <v>theater</v>
      </c>
      <c r="R3053" s="6" t="str">
        <f t="shared" si="326"/>
        <v>spaces</v>
      </c>
      <c r="S3053" s="13">
        <f t="shared" si="324"/>
        <v>42744.416030092587</v>
      </c>
      <c r="T3053" s="13">
        <f t="shared" si="32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7">
        <f t="shared" si="321"/>
        <v>1.5E-3</v>
      </c>
      <c r="P3054" s="5">
        <f t="shared" si="322"/>
        <v>37.5</v>
      </c>
      <c r="Q3054" t="str">
        <f t="shared" si="323"/>
        <v>theater</v>
      </c>
      <c r="R3054" s="6" t="str">
        <f t="shared" si="326"/>
        <v>spaces</v>
      </c>
      <c r="S3054" s="13">
        <f t="shared" si="324"/>
        <v>42122.670069444444</v>
      </c>
      <c r="T3054" s="13">
        <f t="shared" si="32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7">
        <f t="shared" si="321"/>
        <v>4.0000000000000001E-3</v>
      </c>
      <c r="P3055" s="5">
        <f t="shared" si="322"/>
        <v>13.333333333333334</v>
      </c>
      <c r="Q3055" t="str">
        <f t="shared" si="323"/>
        <v>theater</v>
      </c>
      <c r="R3055" s="6" t="str">
        <f t="shared" si="326"/>
        <v>spaces</v>
      </c>
      <c r="S3055" s="13">
        <f t="shared" si="324"/>
        <v>41862.761724537035</v>
      </c>
      <c r="T3055" s="13">
        <f t="shared" si="32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7">
        <f t="shared" si="321"/>
        <v>0</v>
      </c>
      <c r="P3056" s="5" t="e">
        <f t="shared" si="322"/>
        <v>#DIV/0!</v>
      </c>
      <c r="Q3056" t="str">
        <f t="shared" si="323"/>
        <v>theater</v>
      </c>
      <c r="R3056" s="6" t="str">
        <f t="shared" si="326"/>
        <v>spaces</v>
      </c>
      <c r="S3056" s="13">
        <f t="shared" si="324"/>
        <v>42027.832800925928</v>
      </c>
      <c r="T3056" s="13">
        <f t="shared" si="32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7">
        <f t="shared" si="321"/>
        <v>5.0000000000000002E-5</v>
      </c>
      <c r="P3057" s="5">
        <f t="shared" si="322"/>
        <v>1</v>
      </c>
      <c r="Q3057" t="str">
        <f t="shared" si="323"/>
        <v>theater</v>
      </c>
      <c r="R3057" s="6" t="str">
        <f t="shared" si="326"/>
        <v>spaces</v>
      </c>
      <c r="S3057" s="13">
        <f t="shared" si="324"/>
        <v>41953.95821759259</v>
      </c>
      <c r="T3057" s="13">
        <f t="shared" si="32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7">
        <f t="shared" si="321"/>
        <v>0</v>
      </c>
      <c r="P3058" s="5" t="e">
        <f t="shared" si="322"/>
        <v>#DIV/0!</v>
      </c>
      <c r="Q3058" t="str">
        <f t="shared" si="323"/>
        <v>theater</v>
      </c>
      <c r="R3058" s="6" t="str">
        <f t="shared" si="326"/>
        <v>spaces</v>
      </c>
      <c r="S3058" s="13">
        <f t="shared" si="324"/>
        <v>41851.636388888888</v>
      </c>
      <c r="T3058" s="13">
        <f t="shared" si="32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7">
        <f t="shared" si="321"/>
        <v>0</v>
      </c>
      <c r="P3059" s="5" t="e">
        <f t="shared" si="322"/>
        <v>#DIV/0!</v>
      </c>
      <c r="Q3059" t="str">
        <f t="shared" si="323"/>
        <v>theater</v>
      </c>
      <c r="R3059" s="6" t="str">
        <f t="shared" si="326"/>
        <v>spaces</v>
      </c>
      <c r="S3059" s="13">
        <f t="shared" si="324"/>
        <v>42433.650590277779</v>
      </c>
      <c r="T3059" s="13">
        <f t="shared" si="32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7">
        <f t="shared" si="321"/>
        <v>1.6666666666666666E-4</v>
      </c>
      <c r="P3060" s="5">
        <f t="shared" si="322"/>
        <v>1</v>
      </c>
      <c r="Q3060" t="str">
        <f t="shared" si="323"/>
        <v>theater</v>
      </c>
      <c r="R3060" s="6" t="str">
        <f t="shared" si="326"/>
        <v>spaces</v>
      </c>
      <c r="S3060" s="13">
        <f t="shared" si="324"/>
        <v>42460.374305555553</v>
      </c>
      <c r="T3060" s="13">
        <f t="shared" si="32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7">
        <f t="shared" si="321"/>
        <v>3.0066666666666665E-2</v>
      </c>
      <c r="P3061" s="5">
        <f t="shared" si="322"/>
        <v>41</v>
      </c>
      <c r="Q3061" t="str">
        <f t="shared" si="323"/>
        <v>theater</v>
      </c>
      <c r="R3061" s="6" t="str">
        <f t="shared" si="326"/>
        <v>spaces</v>
      </c>
      <c r="S3061" s="13">
        <f t="shared" si="324"/>
        <v>41829.935717592591</v>
      </c>
      <c r="T3061" s="13">
        <f t="shared" si="32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7">
        <f t="shared" si="321"/>
        <v>1.5227272727272728E-3</v>
      </c>
      <c r="P3062" s="5">
        <f t="shared" si="322"/>
        <v>55.833333333333336</v>
      </c>
      <c r="Q3062" t="str">
        <f t="shared" si="323"/>
        <v>theater</v>
      </c>
      <c r="R3062" s="6" t="str">
        <f t="shared" si="326"/>
        <v>spaces</v>
      </c>
      <c r="S3062" s="13">
        <f t="shared" si="324"/>
        <v>42245.274699074071</v>
      </c>
      <c r="T3062" s="13">
        <f t="shared" si="32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7">
        <f t="shared" si="321"/>
        <v>0</v>
      </c>
      <c r="P3063" s="5" t="e">
        <f t="shared" si="322"/>
        <v>#DIV/0!</v>
      </c>
      <c r="Q3063" t="str">
        <f t="shared" si="323"/>
        <v>theater</v>
      </c>
      <c r="R3063" s="6" t="str">
        <f t="shared" si="326"/>
        <v>spaces</v>
      </c>
      <c r="S3063" s="13">
        <f t="shared" si="324"/>
        <v>41834.784120370372</v>
      </c>
      <c r="T3063" s="13">
        <f t="shared" si="32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7">
        <f t="shared" si="321"/>
        <v>0.66839999999999999</v>
      </c>
      <c r="P3064" s="5">
        <f t="shared" si="322"/>
        <v>99.761194029850742</v>
      </c>
      <c r="Q3064" t="str">
        <f t="shared" si="323"/>
        <v>theater</v>
      </c>
      <c r="R3064" s="6" t="str">
        <f t="shared" si="326"/>
        <v>spaces</v>
      </c>
      <c r="S3064" s="13">
        <f t="shared" si="324"/>
        <v>42248.535787037035</v>
      </c>
      <c r="T3064" s="13">
        <f t="shared" si="32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7">
        <f t="shared" si="321"/>
        <v>0.19566666666666666</v>
      </c>
      <c r="P3065" s="5">
        <f t="shared" si="322"/>
        <v>25.521739130434781</v>
      </c>
      <c r="Q3065" t="str">
        <f t="shared" si="323"/>
        <v>theater</v>
      </c>
      <c r="R3065" s="6" t="str">
        <f t="shared" si="326"/>
        <v>spaces</v>
      </c>
      <c r="S3065" s="13">
        <f t="shared" si="324"/>
        <v>42630.922893518517</v>
      </c>
      <c r="T3065" s="13">
        <f t="shared" si="32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7">
        <f t="shared" si="321"/>
        <v>0.11294666666666667</v>
      </c>
      <c r="P3066" s="5">
        <f t="shared" si="322"/>
        <v>117.65277777777777</v>
      </c>
      <c r="Q3066" t="str">
        <f t="shared" si="323"/>
        <v>theater</v>
      </c>
      <c r="R3066" s="6" t="str">
        <f t="shared" si="326"/>
        <v>spaces</v>
      </c>
      <c r="S3066" s="13">
        <f t="shared" si="324"/>
        <v>42299.130162037036</v>
      </c>
      <c r="T3066" s="13">
        <f t="shared" si="32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7">
        <f t="shared" si="321"/>
        <v>4.0000000000000002E-4</v>
      </c>
      <c r="P3067" s="5">
        <f t="shared" si="322"/>
        <v>5</v>
      </c>
      <c r="Q3067" t="str">
        <f t="shared" si="323"/>
        <v>theater</v>
      </c>
      <c r="R3067" s="6" t="str">
        <f t="shared" si="326"/>
        <v>spaces</v>
      </c>
      <c r="S3067" s="13">
        <f t="shared" si="324"/>
        <v>41825.055231481485</v>
      </c>
      <c r="T3067" s="13">
        <f t="shared" si="32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7">
        <f t="shared" si="321"/>
        <v>0.11985714285714286</v>
      </c>
      <c r="P3068" s="5">
        <f t="shared" si="322"/>
        <v>2796.6666666666665</v>
      </c>
      <c r="Q3068" t="str">
        <f t="shared" si="323"/>
        <v>theater</v>
      </c>
      <c r="R3068" s="6" t="str">
        <f t="shared" si="326"/>
        <v>spaces</v>
      </c>
      <c r="S3068" s="13">
        <f t="shared" si="324"/>
        <v>42531.228437500002</v>
      </c>
      <c r="T3068" s="13">
        <f t="shared" si="32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7">
        <f t="shared" si="321"/>
        <v>2.5000000000000001E-2</v>
      </c>
      <c r="P3069" s="5">
        <f t="shared" si="322"/>
        <v>200</v>
      </c>
      <c r="Q3069" t="str">
        <f t="shared" si="323"/>
        <v>theater</v>
      </c>
      <c r="R3069" s="6" t="str">
        <f t="shared" si="326"/>
        <v>spaces</v>
      </c>
      <c r="S3069" s="13">
        <f t="shared" si="324"/>
        <v>42226.938414351855</v>
      </c>
      <c r="T3069" s="13">
        <f t="shared" si="32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7">
        <f t="shared" si="321"/>
        <v>6.9999999999999999E-4</v>
      </c>
      <c r="P3070" s="5">
        <f t="shared" si="322"/>
        <v>87.5</v>
      </c>
      <c r="Q3070" t="str">
        <f t="shared" si="323"/>
        <v>theater</v>
      </c>
      <c r="R3070" s="6" t="str">
        <f t="shared" si="326"/>
        <v>spaces</v>
      </c>
      <c r="S3070" s="13">
        <f t="shared" si="324"/>
        <v>42263.691574074073</v>
      </c>
      <c r="T3070" s="13">
        <f t="shared" si="32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7">
        <f t="shared" si="321"/>
        <v>0.14099999999999999</v>
      </c>
      <c r="P3071" s="5">
        <f t="shared" si="322"/>
        <v>20.142857142857142</v>
      </c>
      <c r="Q3071" t="str">
        <f t="shared" si="323"/>
        <v>theater</v>
      </c>
      <c r="R3071" s="6" t="str">
        <f t="shared" si="326"/>
        <v>spaces</v>
      </c>
      <c r="S3071" s="13">
        <f t="shared" si="324"/>
        <v>41957.833726851852</v>
      </c>
      <c r="T3071" s="13">
        <f t="shared" si="32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7">
        <f t="shared" si="321"/>
        <v>3.3399999999999999E-2</v>
      </c>
      <c r="P3072" s="5">
        <f t="shared" si="322"/>
        <v>20.875</v>
      </c>
      <c r="Q3072" t="str">
        <f t="shared" si="323"/>
        <v>theater</v>
      </c>
      <c r="R3072" s="6" t="str">
        <f t="shared" si="326"/>
        <v>spaces</v>
      </c>
      <c r="S3072" s="13">
        <f t="shared" si="324"/>
        <v>42690.733437499999</v>
      </c>
      <c r="T3072" s="13">
        <f t="shared" si="32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7">
        <f t="shared" si="321"/>
        <v>0.59775</v>
      </c>
      <c r="P3073" s="5">
        <f t="shared" si="322"/>
        <v>61.307692307692307</v>
      </c>
      <c r="Q3073" t="str">
        <f t="shared" si="323"/>
        <v>theater</v>
      </c>
      <c r="R3073" s="6" t="str">
        <f t="shared" si="326"/>
        <v>spaces</v>
      </c>
      <c r="S3073" s="13">
        <f t="shared" si="324"/>
        <v>42097.732418981483</v>
      </c>
      <c r="T3073" s="13">
        <f t="shared" si="32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7">
        <f t="shared" si="321"/>
        <v>1.6666666666666666E-4</v>
      </c>
      <c r="P3074" s="5">
        <f t="shared" si="322"/>
        <v>1</v>
      </c>
      <c r="Q3074" t="str">
        <f t="shared" si="323"/>
        <v>theater</v>
      </c>
      <c r="R3074" s="6" t="str">
        <f t="shared" si="326"/>
        <v>spaces</v>
      </c>
      <c r="S3074" s="13">
        <f t="shared" si="324"/>
        <v>42658.690532407403</v>
      </c>
      <c r="T3074" s="13">
        <f t="shared" si="32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7">
        <f t="shared" ref="O3075:O3138" si="327">E3075/D3075</f>
        <v>2.3035714285714285E-4</v>
      </c>
      <c r="P3075" s="5">
        <f t="shared" ref="P3075:P3138" si="328">AVERAGE(E3075/L3075)</f>
        <v>92.142857142857139</v>
      </c>
      <c r="Q3075" t="str">
        <f t="shared" ref="Q3075:Q3138" si="329">LEFT(N3075, SEARCH("/",N3075,1)-1)</f>
        <v>theater</v>
      </c>
      <c r="R3075" s="6" t="str">
        <f t="shared" si="326"/>
        <v>spaces</v>
      </c>
      <c r="S3075" s="13">
        <f t="shared" ref="S3075:S3138" si="330">(((J3075/60)/60)/24)+DATE(1970,1,1)</f>
        <v>42111.684027777781</v>
      </c>
      <c r="T3075" s="13">
        <f t="shared" ref="T3075:T3138" si="33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7">
        <f t="shared" si="327"/>
        <v>8.8000000000000003E-4</v>
      </c>
      <c r="P3076" s="5">
        <f t="shared" si="328"/>
        <v>7.333333333333333</v>
      </c>
      <c r="Q3076" t="str">
        <f t="shared" si="329"/>
        <v>theater</v>
      </c>
      <c r="R3076" s="6" t="str">
        <f t="shared" si="326"/>
        <v>spaces</v>
      </c>
      <c r="S3076" s="13">
        <f t="shared" si="330"/>
        <v>42409.571284722217</v>
      </c>
      <c r="T3076" s="13">
        <f t="shared" si="33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7">
        <f t="shared" si="327"/>
        <v>8.6400000000000005E-2</v>
      </c>
      <c r="P3077" s="5">
        <f t="shared" si="328"/>
        <v>64.8</v>
      </c>
      <c r="Q3077" t="str">
        <f t="shared" si="329"/>
        <v>theater</v>
      </c>
      <c r="R3077" s="6" t="str">
        <f t="shared" si="326"/>
        <v>spaces</v>
      </c>
      <c r="S3077" s="13">
        <f t="shared" si="330"/>
        <v>42551.102314814809</v>
      </c>
      <c r="T3077" s="13">
        <f t="shared" si="33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7">
        <f t="shared" si="327"/>
        <v>0.15060000000000001</v>
      </c>
      <c r="P3078" s="5">
        <f t="shared" si="328"/>
        <v>30.12</v>
      </c>
      <c r="Q3078" t="str">
        <f t="shared" si="329"/>
        <v>theater</v>
      </c>
      <c r="R3078" s="6" t="str">
        <f t="shared" si="326"/>
        <v>spaces</v>
      </c>
      <c r="S3078" s="13">
        <f t="shared" si="330"/>
        <v>42226.651886574073</v>
      </c>
      <c r="T3078" s="13">
        <f t="shared" si="33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7">
        <f t="shared" si="327"/>
        <v>4.7727272727272731E-3</v>
      </c>
      <c r="P3079" s="5">
        <f t="shared" si="328"/>
        <v>52.5</v>
      </c>
      <c r="Q3079" t="str">
        <f t="shared" si="329"/>
        <v>theater</v>
      </c>
      <c r="R3079" s="6" t="str">
        <f t="shared" si="326"/>
        <v>spaces</v>
      </c>
      <c r="S3079" s="13">
        <f t="shared" si="330"/>
        <v>42766.956921296296</v>
      </c>
      <c r="T3079" s="13">
        <f t="shared" si="33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7">
        <f t="shared" si="327"/>
        <v>1.1833333333333333E-3</v>
      </c>
      <c r="P3080" s="5">
        <f t="shared" si="328"/>
        <v>23.666666666666668</v>
      </c>
      <c r="Q3080" t="str">
        <f t="shared" si="329"/>
        <v>theater</v>
      </c>
      <c r="R3080" s="6" t="str">
        <f t="shared" si="326"/>
        <v>spaces</v>
      </c>
      <c r="S3080" s="13">
        <f t="shared" si="330"/>
        <v>42031.138831018514</v>
      </c>
      <c r="T3080" s="13">
        <f t="shared" si="33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7">
        <f t="shared" si="327"/>
        <v>8.4173998587352451E-3</v>
      </c>
      <c r="P3081" s="5">
        <f t="shared" si="328"/>
        <v>415.77777777777777</v>
      </c>
      <c r="Q3081" t="str">
        <f t="shared" si="329"/>
        <v>theater</v>
      </c>
      <c r="R3081" s="6" t="str">
        <f t="shared" si="326"/>
        <v>spaces</v>
      </c>
      <c r="S3081" s="13">
        <f t="shared" si="330"/>
        <v>42055.713368055556</v>
      </c>
      <c r="T3081" s="13">
        <f t="shared" si="33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7">
        <f t="shared" si="327"/>
        <v>1.8799999999999999E-4</v>
      </c>
      <c r="P3082" s="5">
        <f t="shared" si="328"/>
        <v>53.714285714285715</v>
      </c>
      <c r="Q3082" t="str">
        <f t="shared" si="329"/>
        <v>theater</v>
      </c>
      <c r="R3082" s="6" t="str">
        <f t="shared" si="326"/>
        <v>spaces</v>
      </c>
      <c r="S3082" s="13">
        <f t="shared" si="330"/>
        <v>41940.028287037036</v>
      </c>
      <c r="T3082" s="13">
        <f t="shared" si="33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7">
        <f t="shared" si="327"/>
        <v>2.1029999999999998E-3</v>
      </c>
      <c r="P3083" s="5">
        <f t="shared" si="328"/>
        <v>420.6</v>
      </c>
      <c r="Q3083" t="str">
        <f t="shared" si="329"/>
        <v>theater</v>
      </c>
      <c r="R3083" s="6" t="str">
        <f t="shared" si="326"/>
        <v>spaces</v>
      </c>
      <c r="S3083" s="13">
        <f t="shared" si="330"/>
        <v>42237.181608796294</v>
      </c>
      <c r="T3083" s="13">
        <f t="shared" si="33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7">
        <f t="shared" si="327"/>
        <v>0</v>
      </c>
      <c r="P3084" s="5" t="e">
        <f t="shared" si="328"/>
        <v>#DIV/0!</v>
      </c>
      <c r="Q3084" t="str">
        <f t="shared" si="329"/>
        <v>theater</v>
      </c>
      <c r="R3084" s="6" t="str">
        <f t="shared" si="326"/>
        <v>spaces</v>
      </c>
      <c r="S3084" s="13">
        <f t="shared" si="330"/>
        <v>42293.922986111109</v>
      </c>
      <c r="T3084" s="13">
        <f t="shared" si="33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7">
        <f t="shared" si="327"/>
        <v>2.8E-3</v>
      </c>
      <c r="P3085" s="5">
        <f t="shared" si="328"/>
        <v>18.666666666666668</v>
      </c>
      <c r="Q3085" t="str">
        <f t="shared" si="329"/>
        <v>theater</v>
      </c>
      <c r="R3085" s="6" t="str">
        <f t="shared" si="326"/>
        <v>spaces</v>
      </c>
      <c r="S3085" s="13">
        <f t="shared" si="330"/>
        <v>41853.563402777778</v>
      </c>
      <c r="T3085" s="13">
        <f t="shared" si="33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7">
        <f t="shared" si="327"/>
        <v>0.11579206701157921</v>
      </c>
      <c r="P3086" s="5">
        <f t="shared" si="328"/>
        <v>78.333333333333329</v>
      </c>
      <c r="Q3086" t="str">
        <f t="shared" si="329"/>
        <v>theater</v>
      </c>
      <c r="R3086" s="6" t="str">
        <f t="shared" si="326"/>
        <v>spaces</v>
      </c>
      <c r="S3086" s="13">
        <f t="shared" si="330"/>
        <v>42100.723738425921</v>
      </c>
      <c r="T3086" s="13">
        <f t="shared" si="33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7">
        <f t="shared" si="327"/>
        <v>2.4400000000000002E-2</v>
      </c>
      <c r="P3087" s="5">
        <f t="shared" si="328"/>
        <v>67.777777777777771</v>
      </c>
      <c r="Q3087" t="str">
        <f t="shared" si="329"/>
        <v>theater</v>
      </c>
      <c r="R3087" s="6" t="str">
        <f t="shared" si="326"/>
        <v>spaces</v>
      </c>
      <c r="S3087" s="13">
        <f t="shared" si="330"/>
        <v>42246.883784722217</v>
      </c>
      <c r="T3087" s="13">
        <f t="shared" si="33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7">
        <f t="shared" si="327"/>
        <v>2.5000000000000001E-3</v>
      </c>
      <c r="P3088" s="5">
        <f t="shared" si="328"/>
        <v>16.666666666666668</v>
      </c>
      <c r="Q3088" t="str">
        <f t="shared" si="329"/>
        <v>theater</v>
      </c>
      <c r="R3088" s="6" t="str">
        <f t="shared" si="326"/>
        <v>spaces</v>
      </c>
      <c r="S3088" s="13">
        <f t="shared" si="330"/>
        <v>42173.67082175926</v>
      </c>
      <c r="T3088" s="13">
        <f t="shared" si="33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7">
        <f t="shared" si="327"/>
        <v>6.2500000000000003E-3</v>
      </c>
      <c r="P3089" s="5">
        <f t="shared" si="328"/>
        <v>62.5</v>
      </c>
      <c r="Q3089" t="str">
        <f t="shared" si="329"/>
        <v>theater</v>
      </c>
      <c r="R3089" s="6" t="str">
        <f t="shared" si="326"/>
        <v>spaces</v>
      </c>
      <c r="S3089" s="13">
        <f t="shared" si="330"/>
        <v>42665.150347222225</v>
      </c>
      <c r="T3089" s="13">
        <f t="shared" si="33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7">
        <f t="shared" si="327"/>
        <v>1.9384615384615384E-3</v>
      </c>
      <c r="P3090" s="5">
        <f t="shared" si="328"/>
        <v>42</v>
      </c>
      <c r="Q3090" t="str">
        <f t="shared" si="329"/>
        <v>theater</v>
      </c>
      <c r="R3090" s="6" t="str">
        <f t="shared" si="326"/>
        <v>spaces</v>
      </c>
      <c r="S3090" s="13">
        <f t="shared" si="330"/>
        <v>41981.57230324074</v>
      </c>
      <c r="T3090" s="13">
        <f t="shared" si="33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7">
        <f t="shared" si="327"/>
        <v>0.23416000000000001</v>
      </c>
      <c r="P3091" s="5">
        <f t="shared" si="328"/>
        <v>130.0888888888889</v>
      </c>
      <c r="Q3091" t="str">
        <f t="shared" si="329"/>
        <v>theater</v>
      </c>
      <c r="R3091" s="6" t="str">
        <f t="shared" si="326"/>
        <v>spaces</v>
      </c>
      <c r="S3091" s="13">
        <f t="shared" si="330"/>
        <v>42528.542627314819</v>
      </c>
      <c r="T3091" s="13">
        <f t="shared" si="33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7">
        <f t="shared" si="327"/>
        <v>5.080888888888889E-2</v>
      </c>
      <c r="P3092" s="5">
        <f t="shared" si="328"/>
        <v>1270.2222222222222</v>
      </c>
      <c r="Q3092" t="str">
        <f t="shared" si="329"/>
        <v>theater</v>
      </c>
      <c r="R3092" s="6" t="str">
        <f t="shared" si="326"/>
        <v>spaces</v>
      </c>
      <c r="S3092" s="13">
        <f t="shared" si="330"/>
        <v>42065.818807870368</v>
      </c>
      <c r="T3092" s="13">
        <f t="shared" si="33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7">
        <f t="shared" si="327"/>
        <v>0.15920000000000001</v>
      </c>
      <c r="P3093" s="5">
        <f t="shared" si="328"/>
        <v>88.444444444444443</v>
      </c>
      <c r="Q3093" t="str">
        <f t="shared" si="329"/>
        <v>theater</v>
      </c>
      <c r="R3093" s="6" t="str">
        <f t="shared" si="326"/>
        <v>spaces</v>
      </c>
      <c r="S3093" s="13">
        <f t="shared" si="330"/>
        <v>42566.948414351849</v>
      </c>
      <c r="T3093" s="13">
        <f t="shared" si="33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7">
        <f t="shared" si="327"/>
        <v>1.1831900000000001E-2</v>
      </c>
      <c r="P3094" s="5">
        <f t="shared" si="328"/>
        <v>56.342380952380957</v>
      </c>
      <c r="Q3094" t="str">
        <f t="shared" si="329"/>
        <v>theater</v>
      </c>
      <c r="R3094" s="6" t="str">
        <f t="shared" si="326"/>
        <v>spaces</v>
      </c>
      <c r="S3094" s="13">
        <f t="shared" si="330"/>
        <v>42255.619351851856</v>
      </c>
      <c r="T3094" s="13">
        <f t="shared" si="33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7">
        <f t="shared" si="327"/>
        <v>0.22750000000000001</v>
      </c>
      <c r="P3095" s="5">
        <f t="shared" si="328"/>
        <v>53.529411764705884</v>
      </c>
      <c r="Q3095" t="str">
        <f t="shared" si="329"/>
        <v>theater</v>
      </c>
      <c r="R3095" s="6" t="str">
        <f t="shared" si="326"/>
        <v>spaces</v>
      </c>
      <c r="S3095" s="13">
        <f t="shared" si="330"/>
        <v>41760.909039351849</v>
      </c>
      <c r="T3095" s="13">
        <f t="shared" si="33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7">
        <f t="shared" si="327"/>
        <v>2.5000000000000001E-4</v>
      </c>
      <c r="P3096" s="5">
        <f t="shared" si="328"/>
        <v>25</v>
      </c>
      <c r="Q3096" t="str">
        <f t="shared" si="329"/>
        <v>theater</v>
      </c>
      <c r="R3096" s="6" t="str">
        <f t="shared" si="326"/>
        <v>spaces</v>
      </c>
      <c r="S3096" s="13">
        <f t="shared" si="330"/>
        <v>42207.795787037037</v>
      </c>
      <c r="T3096" s="13">
        <f t="shared" si="33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7">
        <f t="shared" si="327"/>
        <v>3.351206434316354E-3</v>
      </c>
      <c r="P3097" s="5">
        <f t="shared" si="328"/>
        <v>50</v>
      </c>
      <c r="Q3097" t="str">
        <f t="shared" si="329"/>
        <v>theater</v>
      </c>
      <c r="R3097" s="6" t="str">
        <f t="shared" si="326"/>
        <v>spaces</v>
      </c>
      <c r="S3097" s="13">
        <f t="shared" si="330"/>
        <v>42523.025231481486</v>
      </c>
      <c r="T3097" s="13">
        <f t="shared" si="33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7">
        <f t="shared" si="327"/>
        <v>3.9750000000000001E-2</v>
      </c>
      <c r="P3098" s="5">
        <f t="shared" si="328"/>
        <v>56.785714285714285</v>
      </c>
      <c r="Q3098" t="str">
        <f t="shared" si="329"/>
        <v>theater</v>
      </c>
      <c r="R3098" s="6" t="str">
        <f t="shared" si="326"/>
        <v>spaces</v>
      </c>
      <c r="S3098" s="13">
        <f t="shared" si="330"/>
        <v>42114.825532407413</v>
      </c>
      <c r="T3098" s="13">
        <f t="shared" si="33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7">
        <f t="shared" si="327"/>
        <v>0.17150000000000001</v>
      </c>
      <c r="P3099" s="5">
        <f t="shared" si="328"/>
        <v>40.833333333333336</v>
      </c>
      <c r="Q3099" t="str">
        <f t="shared" si="329"/>
        <v>theater</v>
      </c>
      <c r="R3099" s="6" t="str">
        <f t="shared" si="326"/>
        <v>spaces</v>
      </c>
      <c r="S3099" s="13">
        <f t="shared" si="330"/>
        <v>42629.503483796296</v>
      </c>
      <c r="T3099" s="13">
        <f t="shared" si="33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7">
        <f t="shared" si="327"/>
        <v>3.608004104669061E-2</v>
      </c>
      <c r="P3100" s="5">
        <f t="shared" si="328"/>
        <v>65.111111111111114</v>
      </c>
      <c r="Q3100" t="str">
        <f t="shared" si="329"/>
        <v>theater</v>
      </c>
      <c r="R3100" s="6" t="str">
        <f t="shared" si="326"/>
        <v>spaces</v>
      </c>
      <c r="S3100" s="13">
        <f t="shared" si="330"/>
        <v>42359.792233796295</v>
      </c>
      <c r="T3100" s="13">
        <f t="shared" si="33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7">
        <f t="shared" si="327"/>
        <v>0.13900000000000001</v>
      </c>
      <c r="P3101" s="5">
        <f t="shared" si="328"/>
        <v>55.6</v>
      </c>
      <c r="Q3101" t="str">
        <f t="shared" si="329"/>
        <v>theater</v>
      </c>
      <c r="R3101" s="6" t="str">
        <f t="shared" si="326"/>
        <v>spaces</v>
      </c>
      <c r="S3101" s="13">
        <f t="shared" si="330"/>
        <v>42382.189710648148</v>
      </c>
      <c r="T3101" s="13">
        <f t="shared" si="33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7">
        <f t="shared" si="327"/>
        <v>0.15225</v>
      </c>
      <c r="P3102" s="5">
        <f t="shared" si="328"/>
        <v>140.53846153846155</v>
      </c>
      <c r="Q3102" t="str">
        <f t="shared" si="329"/>
        <v>theater</v>
      </c>
      <c r="R3102" s="6" t="str">
        <f t="shared" si="326"/>
        <v>spaces</v>
      </c>
      <c r="S3102" s="13">
        <f t="shared" si="330"/>
        <v>41902.622395833336</v>
      </c>
      <c r="T3102" s="13">
        <f t="shared" si="33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7">
        <f t="shared" si="327"/>
        <v>0.12</v>
      </c>
      <c r="P3103" s="5">
        <f t="shared" si="328"/>
        <v>25</v>
      </c>
      <c r="Q3103" t="str">
        <f t="shared" si="329"/>
        <v>theater</v>
      </c>
      <c r="R3103" s="6" t="str">
        <f t="shared" si="326"/>
        <v>spaces</v>
      </c>
      <c r="S3103" s="13">
        <f t="shared" si="330"/>
        <v>42171.383530092593</v>
      </c>
      <c r="T3103" s="13">
        <f t="shared" si="33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7">
        <f t="shared" si="327"/>
        <v>0.391125</v>
      </c>
      <c r="P3104" s="5">
        <f t="shared" si="328"/>
        <v>69.533333333333331</v>
      </c>
      <c r="Q3104" t="str">
        <f t="shared" si="329"/>
        <v>theater</v>
      </c>
      <c r="R3104" s="6" t="str">
        <f t="shared" si="326"/>
        <v>spaces</v>
      </c>
      <c r="S3104" s="13">
        <f t="shared" si="330"/>
        <v>42555.340486111112</v>
      </c>
      <c r="T3104" s="13">
        <f t="shared" si="33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7">
        <f t="shared" si="327"/>
        <v>2.6829268292682929E-3</v>
      </c>
      <c r="P3105" s="5">
        <f t="shared" si="328"/>
        <v>5.5</v>
      </c>
      <c r="Q3105" t="str">
        <f t="shared" si="329"/>
        <v>theater</v>
      </c>
      <c r="R3105" s="6" t="str">
        <f t="shared" si="326"/>
        <v>spaces</v>
      </c>
      <c r="S3105" s="13">
        <f t="shared" si="330"/>
        <v>42107.156319444446</v>
      </c>
      <c r="T3105" s="13">
        <f t="shared" si="33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7">
        <f t="shared" si="327"/>
        <v>0.29625000000000001</v>
      </c>
      <c r="P3106" s="5">
        <f t="shared" si="328"/>
        <v>237</v>
      </c>
      <c r="Q3106" t="str">
        <f t="shared" si="329"/>
        <v>theater</v>
      </c>
      <c r="R3106" s="6" t="str">
        <f t="shared" si="326"/>
        <v>spaces</v>
      </c>
      <c r="S3106" s="13">
        <f t="shared" si="330"/>
        <v>42006.908692129626</v>
      </c>
      <c r="T3106" s="13">
        <f t="shared" si="33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7">
        <f t="shared" si="327"/>
        <v>0.4236099230111206</v>
      </c>
      <c r="P3107" s="5">
        <f t="shared" si="328"/>
        <v>79.870967741935488</v>
      </c>
      <c r="Q3107" t="str">
        <f t="shared" si="329"/>
        <v>theater</v>
      </c>
      <c r="R3107" s="6" t="str">
        <f t="shared" si="326"/>
        <v>spaces</v>
      </c>
      <c r="S3107" s="13">
        <f t="shared" si="330"/>
        <v>41876.718935185185</v>
      </c>
      <c r="T3107" s="13">
        <f t="shared" si="33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7">
        <f t="shared" si="327"/>
        <v>4.1000000000000002E-2</v>
      </c>
      <c r="P3108" s="5">
        <f t="shared" si="328"/>
        <v>10.25</v>
      </c>
      <c r="Q3108" t="str">
        <f t="shared" si="329"/>
        <v>theater</v>
      </c>
      <c r="R3108" s="6" t="str">
        <f t="shared" si="326"/>
        <v>spaces</v>
      </c>
      <c r="S3108" s="13">
        <f t="shared" si="330"/>
        <v>42241.429120370376</v>
      </c>
      <c r="T3108" s="13">
        <f t="shared" si="33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7">
        <f t="shared" si="327"/>
        <v>0.197625</v>
      </c>
      <c r="P3109" s="5">
        <f t="shared" si="328"/>
        <v>272.58620689655174</v>
      </c>
      <c r="Q3109" t="str">
        <f t="shared" si="329"/>
        <v>theater</v>
      </c>
      <c r="R3109" s="6" t="str">
        <f t="shared" si="326"/>
        <v>spaces</v>
      </c>
      <c r="S3109" s="13">
        <f t="shared" si="330"/>
        <v>42128.814247685179</v>
      </c>
      <c r="T3109" s="13">
        <f t="shared" si="33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7">
        <f t="shared" si="327"/>
        <v>5.1999999999999995E-4</v>
      </c>
      <c r="P3110" s="5">
        <f t="shared" si="328"/>
        <v>13</v>
      </c>
      <c r="Q3110" t="str">
        <f t="shared" si="329"/>
        <v>theater</v>
      </c>
      <c r="R3110" s="6" t="str">
        <f t="shared" si="326"/>
        <v>spaces</v>
      </c>
      <c r="S3110" s="13">
        <f t="shared" si="330"/>
        <v>42062.680486111116</v>
      </c>
      <c r="T3110" s="13">
        <f t="shared" si="33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7">
        <f t="shared" si="327"/>
        <v>0.25030188679245285</v>
      </c>
      <c r="P3111" s="5">
        <f t="shared" si="328"/>
        <v>58.184210526315788</v>
      </c>
      <c r="Q3111" t="str">
        <f t="shared" si="329"/>
        <v>theater</v>
      </c>
      <c r="R3111" s="6" t="str">
        <f t="shared" si="326"/>
        <v>spaces</v>
      </c>
      <c r="S3111" s="13">
        <f t="shared" si="330"/>
        <v>41844.125115740739</v>
      </c>
      <c r="T3111" s="13">
        <f t="shared" si="33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7">
        <f t="shared" si="327"/>
        <v>4.0000000000000002E-4</v>
      </c>
      <c r="P3112" s="5">
        <f t="shared" si="328"/>
        <v>10</v>
      </c>
      <c r="Q3112" t="str">
        <f t="shared" si="329"/>
        <v>theater</v>
      </c>
      <c r="R3112" s="6" t="str">
        <f t="shared" ref="R3112:R3129" si="332">RIGHT(N3112,6)</f>
        <v>spaces</v>
      </c>
      <c r="S3112" s="13">
        <f t="shared" si="330"/>
        <v>42745.031469907408</v>
      </c>
      <c r="T3112" s="13">
        <f t="shared" si="33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7">
        <f t="shared" si="327"/>
        <v>0.26640000000000003</v>
      </c>
      <c r="P3113" s="5">
        <f t="shared" si="328"/>
        <v>70.10526315789474</v>
      </c>
      <c r="Q3113" t="str">
        <f t="shared" si="329"/>
        <v>theater</v>
      </c>
      <c r="R3113" s="6" t="str">
        <f t="shared" si="332"/>
        <v>spaces</v>
      </c>
      <c r="S3113" s="13">
        <f t="shared" si="330"/>
        <v>41885.595138888886</v>
      </c>
      <c r="T3113" s="13">
        <f t="shared" si="33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7">
        <f t="shared" si="327"/>
        <v>4.7363636363636365E-2</v>
      </c>
      <c r="P3114" s="5">
        <f t="shared" si="328"/>
        <v>57.888888888888886</v>
      </c>
      <c r="Q3114" t="str">
        <f t="shared" si="329"/>
        <v>theater</v>
      </c>
      <c r="R3114" s="6" t="str">
        <f t="shared" si="332"/>
        <v>spaces</v>
      </c>
      <c r="S3114" s="13">
        <f t="shared" si="330"/>
        <v>42615.121921296297</v>
      </c>
      <c r="T3114" s="13">
        <f t="shared" si="33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7">
        <f t="shared" si="327"/>
        <v>4.2435339894712751E-2</v>
      </c>
      <c r="P3115" s="5">
        <f t="shared" si="328"/>
        <v>125.27027027027027</v>
      </c>
      <c r="Q3115" t="str">
        <f t="shared" si="329"/>
        <v>theater</v>
      </c>
      <c r="R3115" s="6" t="str">
        <f t="shared" si="332"/>
        <v>spaces</v>
      </c>
      <c r="S3115" s="13">
        <f t="shared" si="330"/>
        <v>42081.731273148151</v>
      </c>
      <c r="T3115" s="13">
        <f t="shared" si="33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7">
        <f t="shared" si="327"/>
        <v>0</v>
      </c>
      <c r="P3116" s="5" t="e">
        <f t="shared" si="328"/>
        <v>#DIV/0!</v>
      </c>
      <c r="Q3116" t="str">
        <f t="shared" si="329"/>
        <v>theater</v>
      </c>
      <c r="R3116" s="6" t="str">
        <f t="shared" si="332"/>
        <v>spaces</v>
      </c>
      <c r="S3116" s="13">
        <f t="shared" si="330"/>
        <v>41843.632523148146</v>
      </c>
      <c r="T3116" s="13">
        <f t="shared" si="33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7">
        <f t="shared" si="327"/>
        <v>0.03</v>
      </c>
      <c r="P3117" s="5">
        <f t="shared" si="328"/>
        <v>300</v>
      </c>
      <c r="Q3117" t="str">
        <f t="shared" si="329"/>
        <v>theater</v>
      </c>
      <c r="R3117" s="6" t="str">
        <f t="shared" si="332"/>
        <v>spaces</v>
      </c>
      <c r="S3117" s="13">
        <f t="shared" si="330"/>
        <v>42496.447071759263</v>
      </c>
      <c r="T3117" s="13">
        <f t="shared" si="33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7">
        <f t="shared" si="327"/>
        <v>0.57333333333333336</v>
      </c>
      <c r="P3118" s="5">
        <f t="shared" si="328"/>
        <v>43</v>
      </c>
      <c r="Q3118" t="str">
        <f t="shared" si="329"/>
        <v>theater</v>
      </c>
      <c r="R3118" s="6" t="str">
        <f t="shared" si="332"/>
        <v>spaces</v>
      </c>
      <c r="S3118" s="13">
        <f t="shared" si="330"/>
        <v>42081.515335648146</v>
      </c>
      <c r="T3118" s="13">
        <f t="shared" si="33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7">
        <f t="shared" si="327"/>
        <v>1E-3</v>
      </c>
      <c r="P3119" s="5">
        <f t="shared" si="328"/>
        <v>1</v>
      </c>
      <c r="Q3119" t="str">
        <f t="shared" si="329"/>
        <v>theater</v>
      </c>
      <c r="R3119" s="6" t="str">
        <f t="shared" si="332"/>
        <v>spaces</v>
      </c>
      <c r="S3119" s="13">
        <f t="shared" si="330"/>
        <v>42509.374537037031</v>
      </c>
      <c r="T3119" s="13">
        <f t="shared" si="33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7">
        <f t="shared" si="327"/>
        <v>3.0999999999999999E-3</v>
      </c>
      <c r="P3120" s="5">
        <f t="shared" si="328"/>
        <v>775</v>
      </c>
      <c r="Q3120" t="str">
        <f t="shared" si="329"/>
        <v>theater</v>
      </c>
      <c r="R3120" s="6" t="str">
        <f t="shared" si="332"/>
        <v>spaces</v>
      </c>
      <c r="S3120" s="13">
        <f t="shared" si="330"/>
        <v>42534.649571759262</v>
      </c>
      <c r="T3120" s="13">
        <f t="shared" si="33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7">
        <f t="shared" si="327"/>
        <v>5.0000000000000001E-4</v>
      </c>
      <c r="P3121" s="5">
        <f t="shared" si="328"/>
        <v>5</v>
      </c>
      <c r="Q3121" t="str">
        <f t="shared" si="329"/>
        <v>theater</v>
      </c>
      <c r="R3121" s="6" t="str">
        <f t="shared" si="332"/>
        <v>spaces</v>
      </c>
      <c r="S3121" s="13">
        <f t="shared" si="330"/>
        <v>42060.04550925926</v>
      </c>
      <c r="T3121" s="13">
        <f t="shared" si="33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7">
        <f t="shared" si="327"/>
        <v>9.8461538461538464E-5</v>
      </c>
      <c r="P3122" s="5">
        <f t="shared" si="328"/>
        <v>12.8</v>
      </c>
      <c r="Q3122" t="str">
        <f t="shared" si="329"/>
        <v>theater</v>
      </c>
      <c r="R3122" s="6" t="str">
        <f t="shared" si="332"/>
        <v>spaces</v>
      </c>
      <c r="S3122" s="13">
        <f t="shared" si="330"/>
        <v>42435.942083333335</v>
      </c>
      <c r="T3122" s="13">
        <f t="shared" si="33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7">
        <f t="shared" si="327"/>
        <v>6.6666666666666671E-3</v>
      </c>
      <c r="P3123" s="5">
        <f t="shared" si="328"/>
        <v>10</v>
      </c>
      <c r="Q3123" t="str">
        <f t="shared" si="329"/>
        <v>theater</v>
      </c>
      <c r="R3123" s="6" t="str">
        <f t="shared" si="332"/>
        <v>spaces</v>
      </c>
      <c r="S3123" s="13">
        <f t="shared" si="330"/>
        <v>41848.679803240739</v>
      </c>
      <c r="T3123" s="13">
        <f t="shared" si="33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7">
        <f t="shared" si="327"/>
        <v>0.58291457286432158</v>
      </c>
      <c r="P3124" s="5">
        <f t="shared" si="328"/>
        <v>58</v>
      </c>
      <c r="Q3124" t="str">
        <f t="shared" si="329"/>
        <v>theater</v>
      </c>
      <c r="R3124" s="6" t="str">
        <f t="shared" si="332"/>
        <v>spaces</v>
      </c>
      <c r="S3124" s="13">
        <f t="shared" si="330"/>
        <v>42678.932083333333</v>
      </c>
      <c r="T3124" s="13">
        <f t="shared" si="33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7">
        <f t="shared" si="327"/>
        <v>0.68153600000000003</v>
      </c>
      <c r="P3125" s="5">
        <f t="shared" si="328"/>
        <v>244.80459770114942</v>
      </c>
      <c r="Q3125" t="str">
        <f t="shared" si="329"/>
        <v>theater</v>
      </c>
      <c r="R3125" s="6" t="str">
        <f t="shared" si="332"/>
        <v>spaces</v>
      </c>
      <c r="S3125" s="13">
        <f t="shared" si="330"/>
        <v>42530.993032407408</v>
      </c>
      <c r="T3125" s="13">
        <f t="shared" si="33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7">
        <f t="shared" si="327"/>
        <v>3.2499999999999997E-5</v>
      </c>
      <c r="P3126" s="5">
        <f t="shared" si="328"/>
        <v>6.5</v>
      </c>
      <c r="Q3126" t="str">
        <f t="shared" si="329"/>
        <v>theater</v>
      </c>
      <c r="R3126" s="6" t="str">
        <f t="shared" si="332"/>
        <v>spaces</v>
      </c>
      <c r="S3126" s="13">
        <f t="shared" si="330"/>
        <v>41977.780104166668</v>
      </c>
      <c r="T3126" s="13">
        <f t="shared" si="33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7">
        <f t="shared" si="327"/>
        <v>0</v>
      </c>
      <c r="P3127" s="5" t="e">
        <f t="shared" si="328"/>
        <v>#DIV/0!</v>
      </c>
      <c r="Q3127" t="str">
        <f t="shared" si="329"/>
        <v>theater</v>
      </c>
      <c r="R3127" s="6" t="str">
        <f t="shared" si="332"/>
        <v>spaces</v>
      </c>
      <c r="S3127" s="13">
        <f t="shared" si="330"/>
        <v>42346.20685185185</v>
      </c>
      <c r="T3127" s="13">
        <f t="shared" si="33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7">
        <f t="shared" si="327"/>
        <v>4.1599999999999998E-2</v>
      </c>
      <c r="P3128" s="5">
        <f t="shared" si="328"/>
        <v>61.176470588235297</v>
      </c>
      <c r="Q3128" t="str">
        <f t="shared" si="329"/>
        <v>theater</v>
      </c>
      <c r="R3128" s="6" t="str">
        <f t="shared" si="332"/>
        <v>spaces</v>
      </c>
      <c r="S3128" s="13">
        <f t="shared" si="330"/>
        <v>42427.01807870371</v>
      </c>
      <c r="T3128" s="13">
        <f t="shared" si="33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7">
        <f t="shared" si="327"/>
        <v>0</v>
      </c>
      <c r="P3129" s="5" t="e">
        <f t="shared" si="328"/>
        <v>#DIV/0!</v>
      </c>
      <c r="Q3129" t="str">
        <f t="shared" si="329"/>
        <v>theater</v>
      </c>
      <c r="R3129" s="6" t="str">
        <f t="shared" si="332"/>
        <v>spaces</v>
      </c>
      <c r="S3129" s="13">
        <f t="shared" si="330"/>
        <v>42034.856817129628</v>
      </c>
      <c r="T3129" s="13">
        <f t="shared" si="33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7">
        <f t="shared" si="327"/>
        <v>1.0860666666666667</v>
      </c>
      <c r="P3130" s="5">
        <f t="shared" si="328"/>
        <v>139.23931623931625</v>
      </c>
      <c r="Q3130" t="str">
        <f t="shared" si="329"/>
        <v>theater</v>
      </c>
      <c r="R3130" s="6" t="str">
        <f t="shared" ref="R3130:R3189" si="333">RIGHT(N3130,5)</f>
        <v>plays</v>
      </c>
      <c r="S3130" s="13">
        <f t="shared" si="330"/>
        <v>42780.825706018513</v>
      </c>
      <c r="T3130" s="13">
        <f t="shared" si="33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7">
        <f t="shared" si="327"/>
        <v>8.0000000000000002E-3</v>
      </c>
      <c r="P3131" s="5">
        <f t="shared" si="328"/>
        <v>10</v>
      </c>
      <c r="Q3131" t="str">
        <f t="shared" si="329"/>
        <v>theater</v>
      </c>
      <c r="R3131" s="6" t="str">
        <f t="shared" si="333"/>
        <v>plays</v>
      </c>
      <c r="S3131" s="13">
        <f t="shared" si="330"/>
        <v>42803.842812499999</v>
      </c>
      <c r="T3131" s="13">
        <f t="shared" si="33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7">
        <f t="shared" si="327"/>
        <v>3.7499999999999999E-2</v>
      </c>
      <c r="P3132" s="5">
        <f t="shared" si="328"/>
        <v>93.75</v>
      </c>
      <c r="Q3132" t="str">
        <f t="shared" si="329"/>
        <v>theater</v>
      </c>
      <c r="R3132" s="6" t="str">
        <f t="shared" si="333"/>
        <v>plays</v>
      </c>
      <c r="S3132" s="13">
        <f t="shared" si="330"/>
        <v>42808.640231481477</v>
      </c>
      <c r="T3132" s="13">
        <f t="shared" si="33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7">
        <f t="shared" si="327"/>
        <v>0.15731707317073171</v>
      </c>
      <c r="P3133" s="5">
        <f t="shared" si="328"/>
        <v>53.75</v>
      </c>
      <c r="Q3133" t="str">
        <f t="shared" si="329"/>
        <v>theater</v>
      </c>
      <c r="R3133" s="6" t="str">
        <f t="shared" si="333"/>
        <v>plays</v>
      </c>
      <c r="S3133" s="13">
        <f t="shared" si="330"/>
        <v>42803.579224537039</v>
      </c>
      <c r="T3133" s="13">
        <f t="shared" si="33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7">
        <f t="shared" si="327"/>
        <v>3.3333333333333332E-4</v>
      </c>
      <c r="P3134" s="5">
        <f t="shared" si="328"/>
        <v>10</v>
      </c>
      <c r="Q3134" t="str">
        <f t="shared" si="329"/>
        <v>theater</v>
      </c>
      <c r="R3134" s="6" t="str">
        <f t="shared" si="333"/>
        <v>plays</v>
      </c>
      <c r="S3134" s="13">
        <f t="shared" si="330"/>
        <v>42786.350231481483</v>
      </c>
      <c r="T3134" s="13">
        <f t="shared" si="33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7">
        <f t="shared" si="327"/>
        <v>1.08</v>
      </c>
      <c r="P3135" s="5">
        <f t="shared" si="328"/>
        <v>33.75</v>
      </c>
      <c r="Q3135" t="str">
        <f t="shared" si="329"/>
        <v>theater</v>
      </c>
      <c r="R3135" s="6" t="str">
        <f t="shared" si="333"/>
        <v>plays</v>
      </c>
      <c r="S3135" s="13">
        <f t="shared" si="330"/>
        <v>42788.565208333333</v>
      </c>
      <c r="T3135" s="13">
        <f t="shared" si="33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7">
        <f t="shared" si="327"/>
        <v>0.22500000000000001</v>
      </c>
      <c r="P3136" s="5">
        <f t="shared" si="328"/>
        <v>18.75</v>
      </c>
      <c r="Q3136" t="str">
        <f t="shared" si="329"/>
        <v>theater</v>
      </c>
      <c r="R3136" s="6" t="str">
        <f t="shared" si="333"/>
        <v>plays</v>
      </c>
      <c r="S3136" s="13">
        <f t="shared" si="330"/>
        <v>42800.720127314817</v>
      </c>
      <c r="T3136" s="13">
        <f t="shared" si="33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7">
        <f t="shared" si="327"/>
        <v>0.20849420849420849</v>
      </c>
      <c r="P3137" s="5">
        <f t="shared" si="328"/>
        <v>23.142857142857142</v>
      </c>
      <c r="Q3137" t="str">
        <f t="shared" si="329"/>
        <v>theater</v>
      </c>
      <c r="R3137" s="6" t="str">
        <f t="shared" si="333"/>
        <v>plays</v>
      </c>
      <c r="S3137" s="13">
        <f t="shared" si="330"/>
        <v>42807.151863425926</v>
      </c>
      <c r="T3137" s="13">
        <f t="shared" si="33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7">
        <f t="shared" si="327"/>
        <v>1.278</v>
      </c>
      <c r="P3138" s="5">
        <f t="shared" si="328"/>
        <v>29.045454545454547</v>
      </c>
      <c r="Q3138" t="str">
        <f t="shared" si="329"/>
        <v>theater</v>
      </c>
      <c r="R3138" s="6" t="str">
        <f t="shared" si="333"/>
        <v>plays</v>
      </c>
      <c r="S3138" s="13">
        <f t="shared" si="330"/>
        <v>42789.462430555555</v>
      </c>
      <c r="T3138" s="13">
        <f t="shared" si="33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7">
        <f t="shared" ref="O3139:O3202" si="334">E3139/D3139</f>
        <v>3.3333333333333333E-2</v>
      </c>
      <c r="P3139" s="5">
        <f t="shared" ref="P3139:P3202" si="335">AVERAGE(E3139/L3139)</f>
        <v>50</v>
      </c>
      <c r="Q3139" t="str">
        <f t="shared" ref="Q3139:Q3202" si="336">LEFT(N3139, SEARCH("/",N3139,1)-1)</f>
        <v>theater</v>
      </c>
      <c r="R3139" s="6" t="str">
        <f t="shared" si="333"/>
        <v>plays</v>
      </c>
      <c r="S3139" s="13">
        <f t="shared" ref="S3139:S3202" si="337">(((J3139/60)/60)/24)+DATE(1970,1,1)</f>
        <v>42807.885057870371</v>
      </c>
      <c r="T3139" s="13">
        <f t="shared" ref="T3139:T3202" si="33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7">
        <f t="shared" si="334"/>
        <v>0</v>
      </c>
      <c r="P3140" s="5" t="e">
        <f t="shared" si="335"/>
        <v>#DIV/0!</v>
      </c>
      <c r="Q3140" t="str">
        <f t="shared" si="336"/>
        <v>theater</v>
      </c>
      <c r="R3140" s="6" t="str">
        <f t="shared" si="333"/>
        <v>plays</v>
      </c>
      <c r="S3140" s="13">
        <f t="shared" si="337"/>
        <v>42809.645914351851</v>
      </c>
      <c r="T3140" s="13">
        <f t="shared" si="33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7">
        <f t="shared" si="334"/>
        <v>5.3999999999999999E-2</v>
      </c>
      <c r="P3141" s="5">
        <f t="shared" si="335"/>
        <v>450</v>
      </c>
      <c r="Q3141" t="str">
        <f t="shared" si="336"/>
        <v>theater</v>
      </c>
      <c r="R3141" s="6" t="str">
        <f t="shared" si="333"/>
        <v>plays</v>
      </c>
      <c r="S3141" s="13">
        <f t="shared" si="337"/>
        <v>42785.270370370374</v>
      </c>
      <c r="T3141" s="13">
        <f t="shared" si="33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7">
        <f t="shared" si="334"/>
        <v>9.5999999999999992E-3</v>
      </c>
      <c r="P3142" s="5">
        <f t="shared" si="335"/>
        <v>24</v>
      </c>
      <c r="Q3142" t="str">
        <f t="shared" si="336"/>
        <v>theater</v>
      </c>
      <c r="R3142" s="6" t="str">
        <f t="shared" si="333"/>
        <v>plays</v>
      </c>
      <c r="S3142" s="13">
        <f t="shared" si="337"/>
        <v>42802.718784722223</v>
      </c>
      <c r="T3142" s="13">
        <f t="shared" si="33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7">
        <f t="shared" si="334"/>
        <v>0.51600000000000001</v>
      </c>
      <c r="P3143" s="5">
        <f t="shared" si="335"/>
        <v>32.25</v>
      </c>
      <c r="Q3143" t="str">
        <f t="shared" si="336"/>
        <v>theater</v>
      </c>
      <c r="R3143" s="6" t="str">
        <f t="shared" si="333"/>
        <v>plays</v>
      </c>
      <c r="S3143" s="13">
        <f t="shared" si="337"/>
        <v>42800.753333333334</v>
      </c>
      <c r="T3143" s="13">
        <f t="shared" si="33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7">
        <f t="shared" si="334"/>
        <v>1.6363636363636365E-2</v>
      </c>
      <c r="P3144" s="5">
        <f t="shared" si="335"/>
        <v>15</v>
      </c>
      <c r="Q3144" t="str">
        <f t="shared" si="336"/>
        <v>theater</v>
      </c>
      <c r="R3144" s="6" t="str">
        <f t="shared" si="333"/>
        <v>plays</v>
      </c>
      <c r="S3144" s="13">
        <f t="shared" si="337"/>
        <v>42783.513182870374</v>
      </c>
      <c r="T3144" s="13">
        <f t="shared" si="33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7">
        <f t="shared" si="334"/>
        <v>0</v>
      </c>
      <c r="P3145" s="5" t="e">
        <f t="shared" si="335"/>
        <v>#DIV/0!</v>
      </c>
      <c r="Q3145" t="str">
        <f t="shared" si="336"/>
        <v>theater</v>
      </c>
      <c r="R3145" s="6" t="str">
        <f t="shared" si="333"/>
        <v>plays</v>
      </c>
      <c r="S3145" s="13">
        <f t="shared" si="337"/>
        <v>42808.358287037037</v>
      </c>
      <c r="T3145" s="13">
        <f t="shared" si="33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7">
        <f t="shared" si="334"/>
        <v>0.754</v>
      </c>
      <c r="P3146" s="5">
        <f t="shared" si="335"/>
        <v>251.33333333333334</v>
      </c>
      <c r="Q3146" t="str">
        <f t="shared" si="336"/>
        <v>theater</v>
      </c>
      <c r="R3146" s="6" t="str">
        <f t="shared" si="333"/>
        <v>plays</v>
      </c>
      <c r="S3146" s="13">
        <f t="shared" si="337"/>
        <v>42796.538275462968</v>
      </c>
      <c r="T3146" s="13">
        <f t="shared" si="33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7">
        <f t="shared" si="334"/>
        <v>0</v>
      </c>
      <c r="P3147" s="5" t="e">
        <f t="shared" si="335"/>
        <v>#DIV/0!</v>
      </c>
      <c r="Q3147" t="str">
        <f t="shared" si="336"/>
        <v>theater</v>
      </c>
      <c r="R3147" s="6" t="str">
        <f t="shared" si="333"/>
        <v>plays</v>
      </c>
      <c r="S3147" s="13">
        <f t="shared" si="337"/>
        <v>42762.040902777779</v>
      </c>
      <c r="T3147" s="13">
        <f t="shared" si="33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7">
        <f t="shared" si="334"/>
        <v>0.105</v>
      </c>
      <c r="P3148" s="5">
        <f t="shared" si="335"/>
        <v>437.5</v>
      </c>
      <c r="Q3148" t="str">
        <f t="shared" si="336"/>
        <v>theater</v>
      </c>
      <c r="R3148" s="6" t="str">
        <f t="shared" si="333"/>
        <v>plays</v>
      </c>
      <c r="S3148" s="13">
        <f t="shared" si="337"/>
        <v>42796.682476851856</v>
      </c>
      <c r="T3148" s="13">
        <f t="shared" si="33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7">
        <f t="shared" si="334"/>
        <v>1.1752499999999999</v>
      </c>
      <c r="P3149" s="5">
        <f t="shared" si="335"/>
        <v>110.35211267605634</v>
      </c>
      <c r="Q3149" t="str">
        <f t="shared" si="336"/>
        <v>theater</v>
      </c>
      <c r="R3149" s="6" t="str">
        <f t="shared" si="333"/>
        <v>plays</v>
      </c>
      <c r="S3149" s="13">
        <f t="shared" si="337"/>
        <v>41909.969386574077</v>
      </c>
      <c r="T3149" s="13">
        <f t="shared" si="33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7">
        <f t="shared" si="334"/>
        <v>1.3116666666666668</v>
      </c>
      <c r="P3150" s="5">
        <f t="shared" si="335"/>
        <v>41.421052631578945</v>
      </c>
      <c r="Q3150" t="str">
        <f t="shared" si="336"/>
        <v>theater</v>
      </c>
      <c r="R3150" s="6" t="str">
        <f t="shared" si="333"/>
        <v>plays</v>
      </c>
      <c r="S3150" s="13">
        <f t="shared" si="337"/>
        <v>41891.665324074071</v>
      </c>
      <c r="T3150" s="13">
        <f t="shared" si="33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7">
        <f t="shared" si="334"/>
        <v>1.04</v>
      </c>
      <c r="P3151" s="5">
        <f t="shared" si="335"/>
        <v>52</v>
      </c>
      <c r="Q3151" t="str">
        <f t="shared" si="336"/>
        <v>theater</v>
      </c>
      <c r="R3151" s="6" t="str">
        <f t="shared" si="333"/>
        <v>plays</v>
      </c>
      <c r="S3151" s="13">
        <f t="shared" si="337"/>
        <v>41226.017361111109</v>
      </c>
      <c r="T3151" s="13">
        <f t="shared" si="33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7">
        <f t="shared" si="334"/>
        <v>1.01</v>
      </c>
      <c r="P3152" s="5">
        <f t="shared" si="335"/>
        <v>33.990384615384613</v>
      </c>
      <c r="Q3152" t="str">
        <f t="shared" si="336"/>
        <v>theater</v>
      </c>
      <c r="R3152" s="6" t="str">
        <f t="shared" si="333"/>
        <v>plays</v>
      </c>
      <c r="S3152" s="13">
        <f t="shared" si="337"/>
        <v>40478.263923611114</v>
      </c>
      <c r="T3152" s="13">
        <f t="shared" si="33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7">
        <f t="shared" si="334"/>
        <v>1.004</v>
      </c>
      <c r="P3153" s="5">
        <f t="shared" si="335"/>
        <v>103.35294117647059</v>
      </c>
      <c r="Q3153" t="str">
        <f t="shared" si="336"/>
        <v>theater</v>
      </c>
      <c r="R3153" s="6" t="str">
        <f t="shared" si="333"/>
        <v>plays</v>
      </c>
      <c r="S3153" s="13">
        <f t="shared" si="337"/>
        <v>41862.83997685185</v>
      </c>
      <c r="T3153" s="13">
        <f t="shared" si="33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7">
        <f t="shared" si="334"/>
        <v>1.0595454545454546</v>
      </c>
      <c r="P3154" s="5">
        <f t="shared" si="335"/>
        <v>34.791044776119406</v>
      </c>
      <c r="Q3154" t="str">
        <f t="shared" si="336"/>
        <v>theater</v>
      </c>
      <c r="R3154" s="6" t="str">
        <f t="shared" si="333"/>
        <v>plays</v>
      </c>
      <c r="S3154" s="13">
        <f t="shared" si="337"/>
        <v>41550.867673611108</v>
      </c>
      <c r="T3154" s="13">
        <f t="shared" si="33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7">
        <f t="shared" si="334"/>
        <v>3.3558333333333334</v>
      </c>
      <c r="P3155" s="5">
        <f t="shared" si="335"/>
        <v>41.773858921161825</v>
      </c>
      <c r="Q3155" t="str">
        <f t="shared" si="336"/>
        <v>theater</v>
      </c>
      <c r="R3155" s="6" t="str">
        <f t="shared" si="333"/>
        <v>plays</v>
      </c>
      <c r="S3155" s="13">
        <f t="shared" si="337"/>
        <v>40633.154363425929</v>
      </c>
      <c r="T3155" s="13">
        <f t="shared" si="33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7">
        <f t="shared" si="334"/>
        <v>1.1292857142857142</v>
      </c>
      <c r="P3156" s="5">
        <f t="shared" si="335"/>
        <v>64.268292682926827</v>
      </c>
      <c r="Q3156" t="str">
        <f t="shared" si="336"/>
        <v>theater</v>
      </c>
      <c r="R3156" s="6" t="str">
        <f t="shared" si="333"/>
        <v>plays</v>
      </c>
      <c r="S3156" s="13">
        <f t="shared" si="337"/>
        <v>40970.875671296293</v>
      </c>
      <c r="T3156" s="13">
        <f t="shared" si="33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7">
        <f t="shared" si="334"/>
        <v>1.885046</v>
      </c>
      <c r="P3157" s="5">
        <f t="shared" si="335"/>
        <v>31.209370860927152</v>
      </c>
      <c r="Q3157" t="str">
        <f t="shared" si="336"/>
        <v>theater</v>
      </c>
      <c r="R3157" s="6" t="str">
        <f t="shared" si="333"/>
        <v>plays</v>
      </c>
      <c r="S3157" s="13">
        <f t="shared" si="337"/>
        <v>41233.499131944445</v>
      </c>
      <c r="T3157" s="13">
        <f t="shared" si="33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7">
        <f t="shared" si="334"/>
        <v>1.0181818181818181</v>
      </c>
      <c r="P3158" s="5">
        <f t="shared" si="335"/>
        <v>62.921348314606739</v>
      </c>
      <c r="Q3158" t="str">
        <f t="shared" si="336"/>
        <v>theater</v>
      </c>
      <c r="R3158" s="6" t="str">
        <f t="shared" si="333"/>
        <v>plays</v>
      </c>
      <c r="S3158" s="13">
        <f t="shared" si="337"/>
        <v>41026.953055555554</v>
      </c>
      <c r="T3158" s="13">
        <f t="shared" si="33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7">
        <f t="shared" si="334"/>
        <v>1.01</v>
      </c>
      <c r="P3159" s="5">
        <f t="shared" si="335"/>
        <v>98.536585365853654</v>
      </c>
      <c r="Q3159" t="str">
        <f t="shared" si="336"/>
        <v>theater</v>
      </c>
      <c r="R3159" s="6" t="str">
        <f t="shared" si="333"/>
        <v>plays</v>
      </c>
      <c r="S3159" s="13">
        <f t="shared" si="337"/>
        <v>41829.788252314815</v>
      </c>
      <c r="T3159" s="13">
        <f t="shared" si="33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7">
        <f t="shared" si="334"/>
        <v>1.1399999999999999</v>
      </c>
      <c r="P3160" s="5">
        <f t="shared" si="335"/>
        <v>82.608695652173907</v>
      </c>
      <c r="Q3160" t="str">
        <f t="shared" si="336"/>
        <v>theater</v>
      </c>
      <c r="R3160" s="6" t="str">
        <f t="shared" si="333"/>
        <v>plays</v>
      </c>
      <c r="S3160" s="13">
        <f t="shared" si="337"/>
        <v>41447.839722222219</v>
      </c>
      <c r="T3160" s="13">
        <f t="shared" si="33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7">
        <f t="shared" si="334"/>
        <v>1.3348133333333334</v>
      </c>
      <c r="P3161" s="5">
        <f t="shared" si="335"/>
        <v>38.504230769230773</v>
      </c>
      <c r="Q3161" t="str">
        <f t="shared" si="336"/>
        <v>theater</v>
      </c>
      <c r="R3161" s="6" t="str">
        <f t="shared" si="333"/>
        <v>plays</v>
      </c>
      <c r="S3161" s="13">
        <f t="shared" si="337"/>
        <v>40884.066678240742</v>
      </c>
      <c r="T3161" s="13">
        <f t="shared" si="33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7">
        <f t="shared" si="334"/>
        <v>1.0153333333333334</v>
      </c>
      <c r="P3162" s="5">
        <f t="shared" si="335"/>
        <v>80.15789473684211</v>
      </c>
      <c r="Q3162" t="str">
        <f t="shared" si="336"/>
        <v>theater</v>
      </c>
      <c r="R3162" s="6" t="str">
        <f t="shared" si="333"/>
        <v>plays</v>
      </c>
      <c r="S3162" s="13">
        <f t="shared" si="337"/>
        <v>41841.26489583333</v>
      </c>
      <c r="T3162" s="13">
        <f t="shared" si="33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7">
        <f t="shared" si="334"/>
        <v>1.0509999999999999</v>
      </c>
      <c r="P3163" s="5">
        <f t="shared" si="335"/>
        <v>28.405405405405407</v>
      </c>
      <c r="Q3163" t="str">
        <f t="shared" si="336"/>
        <v>theater</v>
      </c>
      <c r="R3163" s="6" t="str">
        <f t="shared" si="333"/>
        <v>plays</v>
      </c>
      <c r="S3163" s="13">
        <f t="shared" si="337"/>
        <v>41897.536134259259</v>
      </c>
      <c r="T3163" s="13">
        <f t="shared" si="33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7">
        <f t="shared" si="334"/>
        <v>1.2715000000000001</v>
      </c>
      <c r="P3164" s="5">
        <f t="shared" si="335"/>
        <v>80.730158730158735</v>
      </c>
      <c r="Q3164" t="str">
        <f t="shared" si="336"/>
        <v>theater</v>
      </c>
      <c r="R3164" s="6" t="str">
        <f t="shared" si="333"/>
        <v>plays</v>
      </c>
      <c r="S3164" s="13">
        <f t="shared" si="337"/>
        <v>41799.685902777775</v>
      </c>
      <c r="T3164" s="13">
        <f t="shared" si="33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7">
        <f t="shared" si="334"/>
        <v>1.1115384615384616</v>
      </c>
      <c r="P3165" s="5">
        <f t="shared" si="335"/>
        <v>200.69444444444446</v>
      </c>
      <c r="Q3165" t="str">
        <f t="shared" si="336"/>
        <v>theater</v>
      </c>
      <c r="R3165" s="6" t="str">
        <f t="shared" si="333"/>
        <v>plays</v>
      </c>
      <c r="S3165" s="13">
        <f t="shared" si="337"/>
        <v>41775.753761574073</v>
      </c>
      <c r="T3165" s="13">
        <f t="shared" si="33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7">
        <f t="shared" si="334"/>
        <v>1.0676000000000001</v>
      </c>
      <c r="P3166" s="5">
        <f t="shared" si="335"/>
        <v>37.591549295774648</v>
      </c>
      <c r="Q3166" t="str">
        <f t="shared" si="336"/>
        <v>theater</v>
      </c>
      <c r="R3166" s="6" t="str">
        <f t="shared" si="333"/>
        <v>plays</v>
      </c>
      <c r="S3166" s="13">
        <f t="shared" si="337"/>
        <v>41766.80572916667</v>
      </c>
      <c r="T3166" s="13">
        <f t="shared" si="33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7">
        <f t="shared" si="334"/>
        <v>1.6266666666666667</v>
      </c>
      <c r="P3167" s="5">
        <f t="shared" si="335"/>
        <v>58.095238095238095</v>
      </c>
      <c r="Q3167" t="str">
        <f t="shared" si="336"/>
        <v>theater</v>
      </c>
      <c r="R3167" s="6" t="str">
        <f t="shared" si="333"/>
        <v>plays</v>
      </c>
      <c r="S3167" s="13">
        <f t="shared" si="337"/>
        <v>40644.159259259257</v>
      </c>
      <c r="T3167" s="13">
        <f t="shared" si="33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7">
        <f t="shared" si="334"/>
        <v>1.6022808571428573</v>
      </c>
      <c r="P3168" s="5">
        <f t="shared" si="335"/>
        <v>60.300892473118282</v>
      </c>
      <c r="Q3168" t="str">
        <f t="shared" si="336"/>
        <v>theater</v>
      </c>
      <c r="R3168" s="6" t="str">
        <f t="shared" si="333"/>
        <v>plays</v>
      </c>
      <c r="S3168" s="13">
        <f t="shared" si="337"/>
        <v>41940.69158564815</v>
      </c>
      <c r="T3168" s="13">
        <f t="shared" si="33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7">
        <f t="shared" si="334"/>
        <v>1.1616666666666666</v>
      </c>
      <c r="P3169" s="5">
        <f t="shared" si="335"/>
        <v>63.363636363636367</v>
      </c>
      <c r="Q3169" t="str">
        <f t="shared" si="336"/>
        <v>theater</v>
      </c>
      <c r="R3169" s="6" t="str">
        <f t="shared" si="333"/>
        <v>plays</v>
      </c>
      <c r="S3169" s="13">
        <f t="shared" si="337"/>
        <v>41839.175706018519</v>
      </c>
      <c r="T3169" s="13">
        <f t="shared" si="33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7">
        <f t="shared" si="334"/>
        <v>1.242</v>
      </c>
      <c r="P3170" s="5">
        <f t="shared" si="335"/>
        <v>50.901639344262293</v>
      </c>
      <c r="Q3170" t="str">
        <f t="shared" si="336"/>
        <v>theater</v>
      </c>
      <c r="R3170" s="6" t="str">
        <f t="shared" si="333"/>
        <v>plays</v>
      </c>
      <c r="S3170" s="13">
        <f t="shared" si="337"/>
        <v>41772.105937500004</v>
      </c>
      <c r="T3170" s="13">
        <f t="shared" si="33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7">
        <f t="shared" si="334"/>
        <v>1.030125</v>
      </c>
      <c r="P3171" s="5">
        <f t="shared" si="335"/>
        <v>100.5</v>
      </c>
      <c r="Q3171" t="str">
        <f t="shared" si="336"/>
        <v>theater</v>
      </c>
      <c r="R3171" s="6" t="str">
        <f t="shared" si="333"/>
        <v>plays</v>
      </c>
      <c r="S3171" s="13">
        <f t="shared" si="337"/>
        <v>41591.737974537034</v>
      </c>
      <c r="T3171" s="13">
        <f t="shared" si="33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7">
        <f t="shared" si="334"/>
        <v>1.1225000000000001</v>
      </c>
      <c r="P3172" s="5">
        <f t="shared" si="335"/>
        <v>31.619718309859156</v>
      </c>
      <c r="Q3172" t="str">
        <f t="shared" si="336"/>
        <v>theater</v>
      </c>
      <c r="R3172" s="6" t="str">
        <f t="shared" si="333"/>
        <v>plays</v>
      </c>
      <c r="S3172" s="13">
        <f t="shared" si="337"/>
        <v>41789.080370370371</v>
      </c>
      <c r="T3172" s="13">
        <f t="shared" si="33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7">
        <f t="shared" si="334"/>
        <v>1.0881428571428571</v>
      </c>
      <c r="P3173" s="5">
        <f t="shared" si="335"/>
        <v>65.102564102564102</v>
      </c>
      <c r="Q3173" t="str">
        <f t="shared" si="336"/>
        <v>theater</v>
      </c>
      <c r="R3173" s="6" t="str">
        <f t="shared" si="333"/>
        <v>plays</v>
      </c>
      <c r="S3173" s="13">
        <f t="shared" si="337"/>
        <v>42466.608310185184</v>
      </c>
      <c r="T3173" s="13">
        <f t="shared" si="33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7">
        <f t="shared" si="334"/>
        <v>1.1499999999999999</v>
      </c>
      <c r="P3174" s="5">
        <f t="shared" si="335"/>
        <v>79.310344827586206</v>
      </c>
      <c r="Q3174" t="str">
        <f t="shared" si="336"/>
        <v>theater</v>
      </c>
      <c r="R3174" s="6" t="str">
        <f t="shared" si="333"/>
        <v>plays</v>
      </c>
      <c r="S3174" s="13">
        <f t="shared" si="337"/>
        <v>40923.729953703703</v>
      </c>
      <c r="T3174" s="13">
        <f t="shared" si="33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7">
        <f t="shared" si="334"/>
        <v>1.03</v>
      </c>
      <c r="P3175" s="5">
        <f t="shared" si="335"/>
        <v>139.18918918918919</v>
      </c>
      <c r="Q3175" t="str">
        <f t="shared" si="336"/>
        <v>theater</v>
      </c>
      <c r="R3175" s="6" t="str">
        <f t="shared" si="333"/>
        <v>plays</v>
      </c>
      <c r="S3175" s="13">
        <f t="shared" si="337"/>
        <v>41878.878379629627</v>
      </c>
      <c r="T3175" s="13">
        <f t="shared" si="33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7">
        <f t="shared" si="334"/>
        <v>1.0113333333333334</v>
      </c>
      <c r="P3176" s="5">
        <f t="shared" si="335"/>
        <v>131.91304347826087</v>
      </c>
      <c r="Q3176" t="str">
        <f t="shared" si="336"/>
        <v>theater</v>
      </c>
      <c r="R3176" s="6" t="str">
        <f t="shared" si="333"/>
        <v>plays</v>
      </c>
      <c r="S3176" s="13">
        <f t="shared" si="337"/>
        <v>41862.864675925928</v>
      </c>
      <c r="T3176" s="13">
        <f t="shared" si="33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7">
        <f t="shared" si="334"/>
        <v>1.0955999999999999</v>
      </c>
      <c r="P3177" s="5">
        <f t="shared" si="335"/>
        <v>91.3</v>
      </c>
      <c r="Q3177" t="str">
        <f t="shared" si="336"/>
        <v>theater</v>
      </c>
      <c r="R3177" s="6" t="str">
        <f t="shared" si="333"/>
        <v>plays</v>
      </c>
      <c r="S3177" s="13">
        <f t="shared" si="337"/>
        <v>40531.886886574073</v>
      </c>
      <c r="T3177" s="13">
        <f t="shared" si="33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7">
        <f t="shared" si="334"/>
        <v>1.148421052631579</v>
      </c>
      <c r="P3178" s="5">
        <f t="shared" si="335"/>
        <v>39.672727272727272</v>
      </c>
      <c r="Q3178" t="str">
        <f t="shared" si="336"/>
        <v>theater</v>
      </c>
      <c r="R3178" s="6" t="str">
        <f t="shared" si="333"/>
        <v>plays</v>
      </c>
      <c r="S3178" s="13">
        <f t="shared" si="337"/>
        <v>41477.930914351848</v>
      </c>
      <c r="T3178" s="13">
        <f t="shared" si="33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7">
        <f t="shared" si="334"/>
        <v>1.1739999999999999</v>
      </c>
      <c r="P3179" s="5">
        <f t="shared" si="335"/>
        <v>57.549019607843135</v>
      </c>
      <c r="Q3179" t="str">
        <f t="shared" si="336"/>
        <v>theater</v>
      </c>
      <c r="R3179" s="6" t="str">
        <f t="shared" si="333"/>
        <v>plays</v>
      </c>
      <c r="S3179" s="13">
        <f t="shared" si="337"/>
        <v>41781.666770833333</v>
      </c>
      <c r="T3179" s="13">
        <f t="shared" si="33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7">
        <f t="shared" si="334"/>
        <v>1.7173333333333334</v>
      </c>
      <c r="P3180" s="5">
        <f t="shared" si="335"/>
        <v>33.025641025641029</v>
      </c>
      <c r="Q3180" t="str">
        <f t="shared" si="336"/>
        <v>theater</v>
      </c>
      <c r="R3180" s="6" t="str">
        <f t="shared" si="333"/>
        <v>plays</v>
      </c>
      <c r="S3180" s="13">
        <f t="shared" si="337"/>
        <v>41806.605034722219</v>
      </c>
      <c r="T3180" s="13">
        <f t="shared" si="33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7">
        <f t="shared" si="334"/>
        <v>1.1416238095238094</v>
      </c>
      <c r="P3181" s="5">
        <f t="shared" si="335"/>
        <v>77.335806451612896</v>
      </c>
      <c r="Q3181" t="str">
        <f t="shared" si="336"/>
        <v>theater</v>
      </c>
      <c r="R3181" s="6" t="str">
        <f t="shared" si="333"/>
        <v>plays</v>
      </c>
      <c r="S3181" s="13">
        <f t="shared" si="337"/>
        <v>41375.702210648145</v>
      </c>
      <c r="T3181" s="13">
        <f t="shared" si="33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7">
        <f t="shared" si="334"/>
        <v>1.1975</v>
      </c>
      <c r="P3182" s="5">
        <f t="shared" si="335"/>
        <v>31.933333333333334</v>
      </c>
      <c r="Q3182" t="str">
        <f t="shared" si="336"/>
        <v>theater</v>
      </c>
      <c r="R3182" s="6" t="str">
        <f t="shared" si="333"/>
        <v>plays</v>
      </c>
      <c r="S3182" s="13">
        <f t="shared" si="337"/>
        <v>41780.412604166668</v>
      </c>
      <c r="T3182" s="13">
        <f t="shared" si="33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7">
        <f t="shared" si="334"/>
        <v>1.0900000000000001</v>
      </c>
      <c r="P3183" s="5">
        <f t="shared" si="335"/>
        <v>36.333333333333336</v>
      </c>
      <c r="Q3183" t="str">
        <f t="shared" si="336"/>
        <v>theater</v>
      </c>
      <c r="R3183" s="6" t="str">
        <f t="shared" si="333"/>
        <v>plays</v>
      </c>
      <c r="S3183" s="13">
        <f t="shared" si="337"/>
        <v>41779.310034722221</v>
      </c>
      <c r="T3183" s="13">
        <f t="shared" si="33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7">
        <f t="shared" si="334"/>
        <v>1.0088571428571429</v>
      </c>
      <c r="P3184" s="5">
        <f t="shared" si="335"/>
        <v>46.768211920529801</v>
      </c>
      <c r="Q3184" t="str">
        <f t="shared" si="336"/>
        <v>theater</v>
      </c>
      <c r="R3184" s="6" t="str">
        <f t="shared" si="333"/>
        <v>plays</v>
      </c>
      <c r="S3184" s="13">
        <f t="shared" si="337"/>
        <v>40883.949317129627</v>
      </c>
      <c r="T3184" s="13">
        <f t="shared" si="33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7">
        <f t="shared" si="334"/>
        <v>1.0900000000000001</v>
      </c>
      <c r="P3185" s="5">
        <f t="shared" si="335"/>
        <v>40.073529411764703</v>
      </c>
      <c r="Q3185" t="str">
        <f t="shared" si="336"/>
        <v>theater</v>
      </c>
      <c r="R3185" s="6" t="str">
        <f t="shared" si="333"/>
        <v>plays</v>
      </c>
      <c r="S3185" s="13">
        <f t="shared" si="337"/>
        <v>41491.79478009259</v>
      </c>
      <c r="T3185" s="13">
        <f t="shared" si="33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7">
        <f t="shared" si="334"/>
        <v>1.0720930232558139</v>
      </c>
      <c r="P3186" s="5">
        <f t="shared" si="335"/>
        <v>100.21739130434783</v>
      </c>
      <c r="Q3186" t="str">
        <f t="shared" si="336"/>
        <v>theater</v>
      </c>
      <c r="R3186" s="6" t="str">
        <f t="shared" si="333"/>
        <v>plays</v>
      </c>
      <c r="S3186" s="13">
        <f t="shared" si="337"/>
        <v>41791.993414351848</v>
      </c>
      <c r="T3186" s="13">
        <f t="shared" si="33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7">
        <f t="shared" si="334"/>
        <v>1</v>
      </c>
      <c r="P3187" s="5">
        <f t="shared" si="335"/>
        <v>41.666666666666664</v>
      </c>
      <c r="Q3187" t="str">
        <f t="shared" si="336"/>
        <v>theater</v>
      </c>
      <c r="R3187" s="6" t="str">
        <f t="shared" si="333"/>
        <v>plays</v>
      </c>
      <c r="S3187" s="13">
        <f t="shared" si="337"/>
        <v>41829.977326388893</v>
      </c>
      <c r="T3187" s="13">
        <f t="shared" si="33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7">
        <f t="shared" si="334"/>
        <v>1.0218750000000001</v>
      </c>
      <c r="P3188" s="5">
        <f t="shared" si="335"/>
        <v>46.714285714285715</v>
      </c>
      <c r="Q3188" t="str">
        <f t="shared" si="336"/>
        <v>theater</v>
      </c>
      <c r="R3188" s="6" t="str">
        <f t="shared" si="333"/>
        <v>plays</v>
      </c>
      <c r="S3188" s="13">
        <f t="shared" si="337"/>
        <v>41868.924050925925</v>
      </c>
      <c r="T3188" s="13">
        <f t="shared" si="33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7">
        <f t="shared" si="334"/>
        <v>1.1629333333333334</v>
      </c>
      <c r="P3189" s="5">
        <f t="shared" si="335"/>
        <v>71.491803278688522</v>
      </c>
      <c r="Q3189" t="str">
        <f t="shared" si="336"/>
        <v>theater</v>
      </c>
      <c r="R3189" s="6" t="str">
        <f t="shared" si="333"/>
        <v>plays</v>
      </c>
      <c r="S3189" s="13">
        <f t="shared" si="337"/>
        <v>41835.666354166664</v>
      </c>
      <c r="T3189" s="13">
        <f t="shared" si="33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7">
        <f t="shared" si="334"/>
        <v>0.65</v>
      </c>
      <c r="P3190" s="5">
        <f t="shared" si="335"/>
        <v>14.444444444444445</v>
      </c>
      <c r="Q3190" t="str">
        <f t="shared" si="336"/>
        <v>theater</v>
      </c>
      <c r="R3190" s="6" t="str">
        <f t="shared" ref="R3190:R3209" si="339">RIGHT(N3190,7)</f>
        <v>musical</v>
      </c>
      <c r="S3190" s="13">
        <f t="shared" si="337"/>
        <v>42144.415532407409</v>
      </c>
      <c r="T3190" s="13">
        <f t="shared" si="33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7">
        <f t="shared" si="334"/>
        <v>0.12327272727272727</v>
      </c>
      <c r="P3191" s="5">
        <f t="shared" si="335"/>
        <v>356.84210526315792</v>
      </c>
      <c r="Q3191" t="str">
        <f t="shared" si="336"/>
        <v>theater</v>
      </c>
      <c r="R3191" s="6" t="str">
        <f t="shared" si="339"/>
        <v>musical</v>
      </c>
      <c r="S3191" s="13">
        <f t="shared" si="337"/>
        <v>42118.346435185187</v>
      </c>
      <c r="T3191" s="13">
        <f t="shared" si="33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7">
        <f t="shared" si="334"/>
        <v>0</v>
      </c>
      <c r="P3192" s="5" t="e">
        <f t="shared" si="335"/>
        <v>#DIV/0!</v>
      </c>
      <c r="Q3192" t="str">
        <f t="shared" si="336"/>
        <v>theater</v>
      </c>
      <c r="R3192" s="6" t="str">
        <f t="shared" si="339"/>
        <v>musical</v>
      </c>
      <c r="S3192" s="13">
        <f t="shared" si="337"/>
        <v>42683.151331018518</v>
      </c>
      <c r="T3192" s="13">
        <f t="shared" si="33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7">
        <f t="shared" si="334"/>
        <v>4.0266666666666666E-2</v>
      </c>
      <c r="P3193" s="5">
        <f t="shared" si="335"/>
        <v>37.75</v>
      </c>
      <c r="Q3193" t="str">
        <f t="shared" si="336"/>
        <v>theater</v>
      </c>
      <c r="R3193" s="6" t="str">
        <f t="shared" si="339"/>
        <v>musical</v>
      </c>
      <c r="S3193" s="13">
        <f t="shared" si="337"/>
        <v>42538.755428240736</v>
      </c>
      <c r="T3193" s="13">
        <f t="shared" si="33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7">
        <f t="shared" si="334"/>
        <v>1.0200000000000001E-2</v>
      </c>
      <c r="P3194" s="5">
        <f t="shared" si="335"/>
        <v>12.75</v>
      </c>
      <c r="Q3194" t="str">
        <f t="shared" si="336"/>
        <v>theater</v>
      </c>
      <c r="R3194" s="6" t="str">
        <f t="shared" si="339"/>
        <v>musical</v>
      </c>
      <c r="S3194" s="13">
        <f t="shared" si="337"/>
        <v>42018.94049768518</v>
      </c>
      <c r="T3194" s="13">
        <f t="shared" si="33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7">
        <f t="shared" si="334"/>
        <v>0.1174</v>
      </c>
      <c r="P3195" s="5">
        <f t="shared" si="335"/>
        <v>24.458333333333332</v>
      </c>
      <c r="Q3195" t="str">
        <f t="shared" si="336"/>
        <v>theater</v>
      </c>
      <c r="R3195" s="6" t="str">
        <f t="shared" si="339"/>
        <v>musical</v>
      </c>
      <c r="S3195" s="13">
        <f t="shared" si="337"/>
        <v>42010.968240740738</v>
      </c>
      <c r="T3195" s="13">
        <f t="shared" si="33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7">
        <f t="shared" si="334"/>
        <v>0</v>
      </c>
      <c r="P3196" s="5" t="e">
        <f t="shared" si="335"/>
        <v>#DIV/0!</v>
      </c>
      <c r="Q3196" t="str">
        <f t="shared" si="336"/>
        <v>theater</v>
      </c>
      <c r="R3196" s="6" t="str">
        <f t="shared" si="339"/>
        <v>musical</v>
      </c>
      <c r="S3196" s="13">
        <f t="shared" si="337"/>
        <v>42182.062476851846</v>
      </c>
      <c r="T3196" s="13">
        <f t="shared" si="33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7">
        <f t="shared" si="334"/>
        <v>0.59142857142857141</v>
      </c>
      <c r="P3197" s="5">
        <f t="shared" si="335"/>
        <v>53.07692307692308</v>
      </c>
      <c r="Q3197" t="str">
        <f t="shared" si="336"/>
        <v>theater</v>
      </c>
      <c r="R3197" s="6" t="str">
        <f t="shared" si="339"/>
        <v>musical</v>
      </c>
      <c r="S3197" s="13">
        <f t="shared" si="337"/>
        <v>42017.594236111108</v>
      </c>
      <c r="T3197" s="13">
        <f t="shared" si="33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7">
        <f t="shared" si="334"/>
        <v>5.9999999999999995E-4</v>
      </c>
      <c r="P3198" s="5">
        <f t="shared" si="335"/>
        <v>300</v>
      </c>
      <c r="Q3198" t="str">
        <f t="shared" si="336"/>
        <v>theater</v>
      </c>
      <c r="R3198" s="6" t="str">
        <f t="shared" si="339"/>
        <v>musical</v>
      </c>
      <c r="S3198" s="13">
        <f t="shared" si="337"/>
        <v>42157.598090277781</v>
      </c>
      <c r="T3198" s="13">
        <f t="shared" si="33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7">
        <f t="shared" si="334"/>
        <v>0.1145</v>
      </c>
      <c r="P3199" s="5">
        <f t="shared" si="335"/>
        <v>286.25</v>
      </c>
      <c r="Q3199" t="str">
        <f t="shared" si="336"/>
        <v>theater</v>
      </c>
      <c r="R3199" s="6" t="str">
        <f t="shared" si="339"/>
        <v>musical</v>
      </c>
      <c r="S3199" s="13">
        <f t="shared" si="337"/>
        <v>42009.493263888886</v>
      </c>
      <c r="T3199" s="13">
        <f t="shared" si="33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7">
        <f t="shared" si="334"/>
        <v>3.6666666666666666E-3</v>
      </c>
      <c r="P3200" s="5">
        <f t="shared" si="335"/>
        <v>36.666666666666664</v>
      </c>
      <c r="Q3200" t="str">
        <f t="shared" si="336"/>
        <v>theater</v>
      </c>
      <c r="R3200" s="6" t="str">
        <f t="shared" si="339"/>
        <v>musical</v>
      </c>
      <c r="S3200" s="13">
        <f t="shared" si="337"/>
        <v>42013.424502314811</v>
      </c>
      <c r="T3200" s="13">
        <f t="shared" si="33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7">
        <f t="shared" si="334"/>
        <v>0.52159999999999995</v>
      </c>
      <c r="P3201" s="5">
        <f t="shared" si="335"/>
        <v>49.20754716981132</v>
      </c>
      <c r="Q3201" t="str">
        <f t="shared" si="336"/>
        <v>theater</v>
      </c>
      <c r="R3201" s="6" t="str">
        <f t="shared" si="339"/>
        <v>musical</v>
      </c>
      <c r="S3201" s="13">
        <f t="shared" si="337"/>
        <v>41858.761782407404</v>
      </c>
      <c r="T3201" s="13">
        <f t="shared" si="33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7">
        <f t="shared" si="334"/>
        <v>2.0000000000000002E-5</v>
      </c>
      <c r="P3202" s="5">
        <f t="shared" si="335"/>
        <v>1</v>
      </c>
      <c r="Q3202" t="str">
        <f t="shared" si="336"/>
        <v>theater</v>
      </c>
      <c r="R3202" s="6" t="str">
        <f t="shared" si="339"/>
        <v>musical</v>
      </c>
      <c r="S3202" s="13">
        <f t="shared" si="337"/>
        <v>42460.320613425924</v>
      </c>
      <c r="T3202" s="13">
        <f t="shared" si="33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7">
        <f t="shared" ref="O3203:O3266" si="340">E3203/D3203</f>
        <v>1.2500000000000001E-2</v>
      </c>
      <c r="P3203" s="5">
        <f t="shared" ref="P3203:P3266" si="341">AVERAGE(E3203/L3203)</f>
        <v>12.5</v>
      </c>
      <c r="Q3203" t="str">
        <f t="shared" ref="Q3203:Q3266" si="342">LEFT(N3203, SEARCH("/",N3203,1)-1)</f>
        <v>theater</v>
      </c>
      <c r="R3203" s="6" t="str">
        <f t="shared" si="339"/>
        <v>musical</v>
      </c>
      <c r="S3203" s="13">
        <f t="shared" ref="S3203:S3266" si="343">(((J3203/60)/60)/24)+DATE(1970,1,1)</f>
        <v>41861.767094907409</v>
      </c>
      <c r="T3203" s="13">
        <f t="shared" ref="T3203:T3266" si="34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7">
        <f t="shared" si="340"/>
        <v>0.54520000000000002</v>
      </c>
      <c r="P3204" s="5">
        <f t="shared" si="341"/>
        <v>109.04</v>
      </c>
      <c r="Q3204" t="str">
        <f t="shared" si="342"/>
        <v>theater</v>
      </c>
      <c r="R3204" s="6" t="str">
        <f t="shared" si="339"/>
        <v>musical</v>
      </c>
      <c r="S3204" s="13">
        <f t="shared" si="343"/>
        <v>42293.853541666671</v>
      </c>
      <c r="T3204" s="13">
        <f t="shared" si="34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7">
        <f t="shared" si="340"/>
        <v>0.25</v>
      </c>
      <c r="P3205" s="5">
        <f t="shared" si="341"/>
        <v>41.666666666666664</v>
      </c>
      <c r="Q3205" t="str">
        <f t="shared" si="342"/>
        <v>theater</v>
      </c>
      <c r="R3205" s="6" t="str">
        <f t="shared" si="339"/>
        <v>musical</v>
      </c>
      <c r="S3205" s="13">
        <f t="shared" si="343"/>
        <v>42242.988680555558</v>
      </c>
      <c r="T3205" s="13">
        <f t="shared" si="34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7">
        <f t="shared" si="340"/>
        <v>0</v>
      </c>
      <c r="P3206" s="5" t="e">
        <f t="shared" si="341"/>
        <v>#DIV/0!</v>
      </c>
      <c r="Q3206" t="str">
        <f t="shared" si="342"/>
        <v>theater</v>
      </c>
      <c r="R3206" s="6" t="str">
        <f t="shared" si="339"/>
        <v>musical</v>
      </c>
      <c r="S3206" s="13">
        <f t="shared" si="343"/>
        <v>42172.686099537037</v>
      </c>
      <c r="T3206" s="13">
        <f t="shared" si="34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7">
        <f t="shared" si="340"/>
        <v>3.4125000000000003E-2</v>
      </c>
      <c r="P3207" s="5">
        <f t="shared" si="341"/>
        <v>22.75</v>
      </c>
      <c r="Q3207" t="str">
        <f t="shared" si="342"/>
        <v>theater</v>
      </c>
      <c r="R3207" s="6" t="str">
        <f t="shared" si="339"/>
        <v>musical</v>
      </c>
      <c r="S3207" s="13">
        <f t="shared" si="343"/>
        <v>42095.374675925923</v>
      </c>
      <c r="T3207" s="13">
        <f t="shared" si="34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7">
        <f t="shared" si="340"/>
        <v>0</v>
      </c>
      <c r="P3208" s="5" t="e">
        <f t="shared" si="341"/>
        <v>#DIV/0!</v>
      </c>
      <c r="Q3208" t="str">
        <f t="shared" si="342"/>
        <v>theater</v>
      </c>
      <c r="R3208" s="6" t="str">
        <f t="shared" si="339"/>
        <v>musical</v>
      </c>
      <c r="S3208" s="13">
        <f t="shared" si="343"/>
        <v>42236.276053240741</v>
      </c>
      <c r="T3208" s="13">
        <f t="shared" si="34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7">
        <f t="shared" si="340"/>
        <v>0.46363636363636362</v>
      </c>
      <c r="P3209" s="5">
        <f t="shared" si="341"/>
        <v>70.833333333333329</v>
      </c>
      <c r="Q3209" t="str">
        <f t="shared" si="342"/>
        <v>theater</v>
      </c>
      <c r="R3209" s="6" t="str">
        <f t="shared" si="339"/>
        <v>musical</v>
      </c>
      <c r="S3209" s="13">
        <f t="shared" si="343"/>
        <v>42057.277858796297</v>
      </c>
      <c r="T3209" s="13">
        <f t="shared" si="34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7">
        <f t="shared" si="340"/>
        <v>1.0349999999999999</v>
      </c>
      <c r="P3210" s="5">
        <f t="shared" si="341"/>
        <v>63.109756097560975</v>
      </c>
      <c r="Q3210" t="str">
        <f t="shared" si="342"/>
        <v>theater</v>
      </c>
      <c r="R3210" s="6" t="str">
        <f>RIGHT(N3210,5)</f>
        <v>plays</v>
      </c>
      <c r="S3210" s="13">
        <f t="shared" si="343"/>
        <v>41827.605057870373</v>
      </c>
      <c r="T3210" s="13">
        <f t="shared" si="34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7">
        <f t="shared" si="340"/>
        <v>1.1932315789473684</v>
      </c>
      <c r="P3211" s="5">
        <f t="shared" si="341"/>
        <v>50.157964601769912</v>
      </c>
      <c r="Q3211" t="str">
        <f t="shared" si="342"/>
        <v>theater</v>
      </c>
      <c r="R3211" s="6" t="str">
        <f t="shared" ref="R3211:R3274" si="345">RIGHT(N3211,5)</f>
        <v>plays</v>
      </c>
      <c r="S3211" s="13">
        <f t="shared" si="343"/>
        <v>41778.637245370373</v>
      </c>
      <c r="T3211" s="13">
        <f t="shared" si="34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7">
        <f t="shared" si="340"/>
        <v>1.2576666666666667</v>
      </c>
      <c r="P3212" s="5">
        <f t="shared" si="341"/>
        <v>62.883333333333333</v>
      </c>
      <c r="Q3212" t="str">
        <f t="shared" si="342"/>
        <v>theater</v>
      </c>
      <c r="R3212" s="6" t="str">
        <f t="shared" si="345"/>
        <v>plays</v>
      </c>
      <c r="S3212" s="13">
        <f t="shared" si="343"/>
        <v>41013.936562499999</v>
      </c>
      <c r="T3212" s="13">
        <f t="shared" si="34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7">
        <f t="shared" si="340"/>
        <v>1.1974347826086957</v>
      </c>
      <c r="P3213" s="5">
        <f t="shared" si="341"/>
        <v>85.531055900621112</v>
      </c>
      <c r="Q3213" t="str">
        <f t="shared" si="342"/>
        <v>theater</v>
      </c>
      <c r="R3213" s="6" t="str">
        <f t="shared" si="345"/>
        <v>plays</v>
      </c>
      <c r="S3213" s="13">
        <f t="shared" si="343"/>
        <v>41834.586574074077</v>
      </c>
      <c r="T3213" s="13">
        <f t="shared" si="34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7">
        <f t="shared" si="340"/>
        <v>1.2625</v>
      </c>
      <c r="P3214" s="5">
        <f t="shared" si="341"/>
        <v>53.723404255319146</v>
      </c>
      <c r="Q3214" t="str">
        <f t="shared" si="342"/>
        <v>theater</v>
      </c>
      <c r="R3214" s="6" t="str">
        <f t="shared" si="345"/>
        <v>plays</v>
      </c>
      <c r="S3214" s="13">
        <f t="shared" si="343"/>
        <v>41829.795729166668</v>
      </c>
      <c r="T3214" s="13">
        <f t="shared" si="34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7">
        <f t="shared" si="340"/>
        <v>1.0011666666666668</v>
      </c>
      <c r="P3215" s="5">
        <f t="shared" si="341"/>
        <v>127.80851063829788</v>
      </c>
      <c r="Q3215" t="str">
        <f t="shared" si="342"/>
        <v>theater</v>
      </c>
      <c r="R3215" s="6" t="str">
        <f t="shared" si="345"/>
        <v>plays</v>
      </c>
      <c r="S3215" s="13">
        <f t="shared" si="343"/>
        <v>42171.763414351852</v>
      </c>
      <c r="T3215" s="13">
        <f t="shared" si="34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7">
        <f t="shared" si="340"/>
        <v>1.0213333333333334</v>
      </c>
      <c r="P3216" s="5">
        <f t="shared" si="341"/>
        <v>106.57391304347826</v>
      </c>
      <c r="Q3216" t="str">
        <f t="shared" si="342"/>
        <v>theater</v>
      </c>
      <c r="R3216" s="6" t="str">
        <f t="shared" si="345"/>
        <v>plays</v>
      </c>
      <c r="S3216" s="13">
        <f t="shared" si="343"/>
        <v>42337.792511574073</v>
      </c>
      <c r="T3216" s="13">
        <f t="shared" si="34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7">
        <f t="shared" si="340"/>
        <v>1.0035142857142858</v>
      </c>
      <c r="P3217" s="5">
        <f t="shared" si="341"/>
        <v>262.11194029850748</v>
      </c>
      <c r="Q3217" t="str">
        <f t="shared" si="342"/>
        <v>theater</v>
      </c>
      <c r="R3217" s="6" t="str">
        <f t="shared" si="345"/>
        <v>plays</v>
      </c>
      <c r="S3217" s="13">
        <f t="shared" si="343"/>
        <v>42219.665173611109</v>
      </c>
      <c r="T3217" s="13">
        <f t="shared" si="34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7">
        <f t="shared" si="340"/>
        <v>1.0004999999999999</v>
      </c>
      <c r="P3218" s="5">
        <f t="shared" si="341"/>
        <v>57.171428571428571</v>
      </c>
      <c r="Q3218" t="str">
        <f t="shared" si="342"/>
        <v>theater</v>
      </c>
      <c r="R3218" s="6" t="str">
        <f t="shared" si="345"/>
        <v>plays</v>
      </c>
      <c r="S3218" s="13">
        <f t="shared" si="343"/>
        <v>42165.462627314817</v>
      </c>
      <c r="T3218" s="13">
        <f t="shared" si="34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7">
        <f t="shared" si="340"/>
        <v>1.1602222222222223</v>
      </c>
      <c r="P3219" s="5">
        <f t="shared" si="341"/>
        <v>50.20192307692308</v>
      </c>
      <c r="Q3219" t="str">
        <f t="shared" si="342"/>
        <v>theater</v>
      </c>
      <c r="R3219" s="6" t="str">
        <f t="shared" si="345"/>
        <v>plays</v>
      </c>
      <c r="S3219" s="13">
        <f t="shared" si="343"/>
        <v>42648.546111111107</v>
      </c>
      <c r="T3219" s="13">
        <f t="shared" si="34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7">
        <f t="shared" si="340"/>
        <v>1.0209999999999999</v>
      </c>
      <c r="P3220" s="5">
        <f t="shared" si="341"/>
        <v>66.586956521739125</v>
      </c>
      <c r="Q3220" t="str">
        <f t="shared" si="342"/>
        <v>theater</v>
      </c>
      <c r="R3220" s="6" t="str">
        <f t="shared" si="345"/>
        <v>plays</v>
      </c>
      <c r="S3220" s="13">
        <f t="shared" si="343"/>
        <v>41971.002152777779</v>
      </c>
      <c r="T3220" s="13">
        <f t="shared" si="34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7">
        <f t="shared" si="340"/>
        <v>1.0011000000000001</v>
      </c>
      <c r="P3221" s="5">
        <f t="shared" si="341"/>
        <v>168.25210084033614</v>
      </c>
      <c r="Q3221" t="str">
        <f t="shared" si="342"/>
        <v>theater</v>
      </c>
      <c r="R3221" s="6" t="str">
        <f t="shared" si="345"/>
        <v>plays</v>
      </c>
      <c r="S3221" s="13">
        <f t="shared" si="343"/>
        <v>42050.983182870375</v>
      </c>
      <c r="T3221" s="13">
        <f t="shared" si="34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7">
        <f t="shared" si="340"/>
        <v>1.0084</v>
      </c>
      <c r="P3222" s="5">
        <f t="shared" si="341"/>
        <v>256.37288135593218</v>
      </c>
      <c r="Q3222" t="str">
        <f t="shared" si="342"/>
        <v>theater</v>
      </c>
      <c r="R3222" s="6" t="str">
        <f t="shared" si="345"/>
        <v>plays</v>
      </c>
      <c r="S3222" s="13">
        <f t="shared" si="343"/>
        <v>42772.833379629628</v>
      </c>
      <c r="T3222" s="13">
        <f t="shared" si="34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7">
        <f t="shared" si="340"/>
        <v>1.0342499999999999</v>
      </c>
      <c r="P3223" s="5">
        <f t="shared" si="341"/>
        <v>36.610619469026545</v>
      </c>
      <c r="Q3223" t="str">
        <f t="shared" si="342"/>
        <v>theater</v>
      </c>
      <c r="R3223" s="6" t="str">
        <f t="shared" si="345"/>
        <v>plays</v>
      </c>
      <c r="S3223" s="13">
        <f t="shared" si="343"/>
        <v>42155.696793981479</v>
      </c>
      <c r="T3223" s="13">
        <f t="shared" si="34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7">
        <f t="shared" si="340"/>
        <v>1.248</v>
      </c>
      <c r="P3224" s="5">
        <f t="shared" si="341"/>
        <v>37.142857142857146</v>
      </c>
      <c r="Q3224" t="str">
        <f t="shared" si="342"/>
        <v>theater</v>
      </c>
      <c r="R3224" s="6" t="str">
        <f t="shared" si="345"/>
        <v>plays</v>
      </c>
      <c r="S3224" s="13">
        <f t="shared" si="343"/>
        <v>42270.582141203704</v>
      </c>
      <c r="T3224" s="13">
        <f t="shared" si="34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7">
        <f t="shared" si="340"/>
        <v>1.0951612903225807</v>
      </c>
      <c r="P3225" s="5">
        <f t="shared" si="341"/>
        <v>45.878378378378379</v>
      </c>
      <c r="Q3225" t="str">
        <f t="shared" si="342"/>
        <v>theater</v>
      </c>
      <c r="R3225" s="6" t="str">
        <f t="shared" si="345"/>
        <v>plays</v>
      </c>
      <c r="S3225" s="13">
        <f t="shared" si="343"/>
        <v>42206.835370370376</v>
      </c>
      <c r="T3225" s="13">
        <f t="shared" si="34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7">
        <f t="shared" si="340"/>
        <v>1.0203333333333333</v>
      </c>
      <c r="P3226" s="5">
        <f t="shared" si="341"/>
        <v>141.71296296296296</v>
      </c>
      <c r="Q3226" t="str">
        <f t="shared" si="342"/>
        <v>theater</v>
      </c>
      <c r="R3226" s="6" t="str">
        <f t="shared" si="345"/>
        <v>plays</v>
      </c>
      <c r="S3226" s="13">
        <f t="shared" si="343"/>
        <v>42697.850844907407</v>
      </c>
      <c r="T3226" s="13">
        <f t="shared" si="34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7">
        <f t="shared" si="340"/>
        <v>1.0235000000000001</v>
      </c>
      <c r="P3227" s="5">
        <f t="shared" si="341"/>
        <v>52.487179487179489</v>
      </c>
      <c r="Q3227" t="str">
        <f t="shared" si="342"/>
        <v>theater</v>
      </c>
      <c r="R3227" s="6" t="str">
        <f t="shared" si="345"/>
        <v>plays</v>
      </c>
      <c r="S3227" s="13">
        <f t="shared" si="343"/>
        <v>42503.559467592597</v>
      </c>
      <c r="T3227" s="13">
        <f t="shared" si="34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7">
        <f t="shared" si="340"/>
        <v>1.0416666666666667</v>
      </c>
      <c r="P3228" s="5">
        <f t="shared" si="341"/>
        <v>59.523809523809526</v>
      </c>
      <c r="Q3228" t="str">
        <f t="shared" si="342"/>
        <v>theater</v>
      </c>
      <c r="R3228" s="6" t="str">
        <f t="shared" si="345"/>
        <v>plays</v>
      </c>
      <c r="S3228" s="13">
        <f t="shared" si="343"/>
        <v>42277.583472222221</v>
      </c>
      <c r="T3228" s="13">
        <f t="shared" si="34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7">
        <f t="shared" si="340"/>
        <v>1.25</v>
      </c>
      <c r="P3229" s="5">
        <f t="shared" si="341"/>
        <v>50</v>
      </c>
      <c r="Q3229" t="str">
        <f t="shared" si="342"/>
        <v>theater</v>
      </c>
      <c r="R3229" s="6" t="str">
        <f t="shared" si="345"/>
        <v>plays</v>
      </c>
      <c r="S3229" s="13">
        <f t="shared" si="343"/>
        <v>42722.882361111115</v>
      </c>
      <c r="T3229" s="13">
        <f t="shared" si="34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7">
        <f t="shared" si="340"/>
        <v>1.0234285714285714</v>
      </c>
      <c r="P3230" s="5">
        <f t="shared" si="341"/>
        <v>193.62162162162161</v>
      </c>
      <c r="Q3230" t="str">
        <f t="shared" si="342"/>
        <v>theater</v>
      </c>
      <c r="R3230" s="6" t="str">
        <f t="shared" si="345"/>
        <v>plays</v>
      </c>
      <c r="S3230" s="13">
        <f t="shared" si="343"/>
        <v>42323.70930555556</v>
      </c>
      <c r="T3230" s="13">
        <f t="shared" si="34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7">
        <f t="shared" si="340"/>
        <v>1.0786500000000001</v>
      </c>
      <c r="P3231" s="5">
        <f t="shared" si="341"/>
        <v>106.79702970297029</v>
      </c>
      <c r="Q3231" t="str">
        <f t="shared" si="342"/>
        <v>theater</v>
      </c>
      <c r="R3231" s="6" t="str">
        <f t="shared" si="345"/>
        <v>plays</v>
      </c>
      <c r="S3231" s="13">
        <f t="shared" si="343"/>
        <v>41933.291643518518</v>
      </c>
      <c r="T3231" s="13">
        <f t="shared" si="34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7">
        <f t="shared" si="340"/>
        <v>1.0988461538461538</v>
      </c>
      <c r="P3232" s="5">
        <f t="shared" si="341"/>
        <v>77.21621621621621</v>
      </c>
      <c r="Q3232" t="str">
        <f t="shared" si="342"/>
        <v>theater</v>
      </c>
      <c r="R3232" s="6" t="str">
        <f t="shared" si="345"/>
        <v>plays</v>
      </c>
      <c r="S3232" s="13">
        <f t="shared" si="343"/>
        <v>41898.168125000004</v>
      </c>
      <c r="T3232" s="13">
        <f t="shared" si="34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7">
        <f t="shared" si="340"/>
        <v>1.61</v>
      </c>
      <c r="P3233" s="5">
        <f t="shared" si="341"/>
        <v>57.5</v>
      </c>
      <c r="Q3233" t="str">
        <f t="shared" si="342"/>
        <v>theater</v>
      </c>
      <c r="R3233" s="6" t="str">
        <f t="shared" si="345"/>
        <v>plays</v>
      </c>
      <c r="S3233" s="13">
        <f t="shared" si="343"/>
        <v>42446.943831018521</v>
      </c>
      <c r="T3233" s="13">
        <f t="shared" si="34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7">
        <f t="shared" si="340"/>
        <v>1.3120000000000001</v>
      </c>
      <c r="P3234" s="5">
        <f t="shared" si="341"/>
        <v>50.46153846153846</v>
      </c>
      <c r="Q3234" t="str">
        <f t="shared" si="342"/>
        <v>theater</v>
      </c>
      <c r="R3234" s="6" t="str">
        <f t="shared" si="345"/>
        <v>plays</v>
      </c>
      <c r="S3234" s="13">
        <f t="shared" si="343"/>
        <v>42463.81385416667</v>
      </c>
      <c r="T3234" s="13">
        <f t="shared" si="34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7">
        <f t="shared" si="340"/>
        <v>1.1879999999999999</v>
      </c>
      <c r="P3235" s="5">
        <f t="shared" si="341"/>
        <v>97.377049180327873</v>
      </c>
      <c r="Q3235" t="str">
        <f t="shared" si="342"/>
        <v>theater</v>
      </c>
      <c r="R3235" s="6" t="str">
        <f t="shared" si="345"/>
        <v>plays</v>
      </c>
      <c r="S3235" s="13">
        <f t="shared" si="343"/>
        <v>42766.805034722223</v>
      </c>
      <c r="T3235" s="13">
        <f t="shared" si="34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7">
        <f t="shared" si="340"/>
        <v>1.0039275000000001</v>
      </c>
      <c r="P3236" s="5">
        <f t="shared" si="341"/>
        <v>34.91921739130435</v>
      </c>
      <c r="Q3236" t="str">
        <f t="shared" si="342"/>
        <v>theater</v>
      </c>
      <c r="R3236" s="6" t="str">
        <f t="shared" si="345"/>
        <v>plays</v>
      </c>
      <c r="S3236" s="13">
        <f t="shared" si="343"/>
        <v>42734.789444444439</v>
      </c>
      <c r="T3236" s="13">
        <f t="shared" si="34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7">
        <f t="shared" si="340"/>
        <v>1.0320666666666667</v>
      </c>
      <c r="P3237" s="5">
        <f t="shared" si="341"/>
        <v>85.530386740331494</v>
      </c>
      <c r="Q3237" t="str">
        <f t="shared" si="342"/>
        <v>theater</v>
      </c>
      <c r="R3237" s="6" t="str">
        <f t="shared" si="345"/>
        <v>plays</v>
      </c>
      <c r="S3237" s="13">
        <f t="shared" si="343"/>
        <v>42522.347812499997</v>
      </c>
      <c r="T3237" s="13">
        <f t="shared" si="34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7">
        <f t="shared" si="340"/>
        <v>1.006</v>
      </c>
      <c r="P3238" s="5">
        <f t="shared" si="341"/>
        <v>182.90909090909091</v>
      </c>
      <c r="Q3238" t="str">
        <f t="shared" si="342"/>
        <v>theater</v>
      </c>
      <c r="R3238" s="6" t="str">
        <f t="shared" si="345"/>
        <v>plays</v>
      </c>
      <c r="S3238" s="13">
        <f t="shared" si="343"/>
        <v>42702.917048611111</v>
      </c>
      <c r="T3238" s="13">
        <f t="shared" si="34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7">
        <f t="shared" si="340"/>
        <v>1.0078754285714286</v>
      </c>
      <c r="P3239" s="5">
        <f t="shared" si="341"/>
        <v>131.13620817843866</v>
      </c>
      <c r="Q3239" t="str">
        <f t="shared" si="342"/>
        <v>theater</v>
      </c>
      <c r="R3239" s="6" t="str">
        <f t="shared" si="345"/>
        <v>plays</v>
      </c>
      <c r="S3239" s="13">
        <f t="shared" si="343"/>
        <v>42252.474351851852</v>
      </c>
      <c r="T3239" s="13">
        <f t="shared" si="34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7">
        <f t="shared" si="340"/>
        <v>1.1232142857142857</v>
      </c>
      <c r="P3240" s="5">
        <f t="shared" si="341"/>
        <v>39.810126582278478</v>
      </c>
      <c r="Q3240" t="str">
        <f t="shared" si="342"/>
        <v>theater</v>
      </c>
      <c r="R3240" s="6" t="str">
        <f t="shared" si="345"/>
        <v>plays</v>
      </c>
      <c r="S3240" s="13">
        <f t="shared" si="343"/>
        <v>42156.510393518518</v>
      </c>
      <c r="T3240" s="13">
        <f t="shared" si="34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7">
        <f t="shared" si="340"/>
        <v>1.0591914022517912</v>
      </c>
      <c r="P3241" s="5">
        <f t="shared" si="341"/>
        <v>59.701730769230764</v>
      </c>
      <c r="Q3241" t="str">
        <f t="shared" si="342"/>
        <v>theater</v>
      </c>
      <c r="R3241" s="6" t="str">
        <f t="shared" si="345"/>
        <v>plays</v>
      </c>
      <c r="S3241" s="13">
        <f t="shared" si="343"/>
        <v>42278.089039351849</v>
      </c>
      <c r="T3241" s="13">
        <f t="shared" si="34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7">
        <f t="shared" si="340"/>
        <v>1.0056666666666667</v>
      </c>
      <c r="P3242" s="5">
        <f t="shared" si="341"/>
        <v>88.735294117647058</v>
      </c>
      <c r="Q3242" t="str">
        <f t="shared" si="342"/>
        <v>theater</v>
      </c>
      <c r="R3242" s="6" t="str">
        <f t="shared" si="345"/>
        <v>plays</v>
      </c>
      <c r="S3242" s="13">
        <f t="shared" si="343"/>
        <v>42754.693842592591</v>
      </c>
      <c r="T3242" s="13">
        <f t="shared" si="34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7">
        <f t="shared" si="340"/>
        <v>1.1530588235294117</v>
      </c>
      <c r="P3243" s="5">
        <f t="shared" si="341"/>
        <v>58.688622754491021</v>
      </c>
      <c r="Q3243" t="str">
        <f t="shared" si="342"/>
        <v>theater</v>
      </c>
      <c r="R3243" s="6" t="str">
        <f t="shared" si="345"/>
        <v>plays</v>
      </c>
      <c r="S3243" s="13">
        <f t="shared" si="343"/>
        <v>41893.324884259258</v>
      </c>
      <c r="T3243" s="13">
        <f t="shared" si="34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7">
        <f t="shared" si="340"/>
        <v>1.273042</v>
      </c>
      <c r="P3244" s="5">
        <f t="shared" si="341"/>
        <v>69.56513661202186</v>
      </c>
      <c r="Q3244" t="str">
        <f t="shared" si="342"/>
        <v>theater</v>
      </c>
      <c r="R3244" s="6" t="str">
        <f t="shared" si="345"/>
        <v>plays</v>
      </c>
      <c r="S3244" s="13">
        <f t="shared" si="343"/>
        <v>41871.755694444444</v>
      </c>
      <c r="T3244" s="13">
        <f t="shared" si="34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7">
        <f t="shared" si="340"/>
        <v>1.028375</v>
      </c>
      <c r="P3245" s="5">
        <f t="shared" si="341"/>
        <v>115.87323943661971</v>
      </c>
      <c r="Q3245" t="str">
        <f t="shared" si="342"/>
        <v>theater</v>
      </c>
      <c r="R3245" s="6" t="str">
        <f t="shared" si="345"/>
        <v>plays</v>
      </c>
      <c r="S3245" s="13">
        <f t="shared" si="343"/>
        <v>42262.096782407403</v>
      </c>
      <c r="T3245" s="13">
        <f t="shared" si="34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7">
        <f t="shared" si="340"/>
        <v>1.0293749999999999</v>
      </c>
      <c r="P3246" s="5">
        <f t="shared" si="341"/>
        <v>23.869565217391305</v>
      </c>
      <c r="Q3246" t="str">
        <f t="shared" si="342"/>
        <v>theater</v>
      </c>
      <c r="R3246" s="6" t="str">
        <f t="shared" si="345"/>
        <v>plays</v>
      </c>
      <c r="S3246" s="13">
        <f t="shared" si="343"/>
        <v>42675.694236111114</v>
      </c>
      <c r="T3246" s="13">
        <f t="shared" si="34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7">
        <f t="shared" si="340"/>
        <v>1.043047619047619</v>
      </c>
      <c r="P3247" s="5">
        <f t="shared" si="341"/>
        <v>81.125925925925927</v>
      </c>
      <c r="Q3247" t="str">
        <f t="shared" si="342"/>
        <v>theater</v>
      </c>
      <c r="R3247" s="6" t="str">
        <f t="shared" si="345"/>
        <v>plays</v>
      </c>
      <c r="S3247" s="13">
        <f t="shared" si="343"/>
        <v>42135.60020833333</v>
      </c>
      <c r="T3247" s="13">
        <f t="shared" si="34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7">
        <f t="shared" si="340"/>
        <v>1.1122000000000001</v>
      </c>
      <c r="P3248" s="5">
        <f t="shared" si="341"/>
        <v>57.626943005181346</v>
      </c>
      <c r="Q3248" t="str">
        <f t="shared" si="342"/>
        <v>theater</v>
      </c>
      <c r="R3248" s="6" t="str">
        <f t="shared" si="345"/>
        <v>plays</v>
      </c>
      <c r="S3248" s="13">
        <f t="shared" si="343"/>
        <v>42230.472222222219</v>
      </c>
      <c r="T3248" s="13">
        <f t="shared" si="34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7">
        <f t="shared" si="340"/>
        <v>1.0586</v>
      </c>
      <c r="P3249" s="5">
        <f t="shared" si="341"/>
        <v>46.429824561403507</v>
      </c>
      <c r="Q3249" t="str">
        <f t="shared" si="342"/>
        <v>theater</v>
      </c>
      <c r="R3249" s="6" t="str">
        <f t="shared" si="345"/>
        <v>plays</v>
      </c>
      <c r="S3249" s="13">
        <f t="shared" si="343"/>
        <v>42167.434166666666</v>
      </c>
      <c r="T3249" s="13">
        <f t="shared" si="34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7">
        <f t="shared" si="340"/>
        <v>1.0079166666666666</v>
      </c>
      <c r="P3250" s="5">
        <f t="shared" si="341"/>
        <v>60.475000000000001</v>
      </c>
      <c r="Q3250" t="str">
        <f t="shared" si="342"/>
        <v>theater</v>
      </c>
      <c r="R3250" s="6" t="str">
        <f t="shared" si="345"/>
        <v>plays</v>
      </c>
      <c r="S3250" s="13">
        <f t="shared" si="343"/>
        <v>42068.888391203705</v>
      </c>
      <c r="T3250" s="13">
        <f t="shared" si="34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7">
        <f t="shared" si="340"/>
        <v>1.0492727272727274</v>
      </c>
      <c r="P3251" s="5">
        <f t="shared" si="341"/>
        <v>65.579545454545453</v>
      </c>
      <c r="Q3251" t="str">
        <f t="shared" si="342"/>
        <v>theater</v>
      </c>
      <c r="R3251" s="6" t="str">
        <f t="shared" si="345"/>
        <v>plays</v>
      </c>
      <c r="S3251" s="13">
        <f t="shared" si="343"/>
        <v>42145.746689814812</v>
      </c>
      <c r="T3251" s="13">
        <f t="shared" si="34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7">
        <f t="shared" si="340"/>
        <v>1.01552</v>
      </c>
      <c r="P3252" s="5">
        <f t="shared" si="341"/>
        <v>119.1924882629108</v>
      </c>
      <c r="Q3252" t="str">
        <f t="shared" si="342"/>
        <v>theater</v>
      </c>
      <c r="R3252" s="6" t="str">
        <f t="shared" si="345"/>
        <v>plays</v>
      </c>
      <c r="S3252" s="13">
        <f t="shared" si="343"/>
        <v>41918.742175925923</v>
      </c>
      <c r="T3252" s="13">
        <f t="shared" si="34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7">
        <f t="shared" si="340"/>
        <v>1.1073333333333333</v>
      </c>
      <c r="P3253" s="5">
        <f t="shared" si="341"/>
        <v>83.05</v>
      </c>
      <c r="Q3253" t="str">
        <f t="shared" si="342"/>
        <v>theater</v>
      </c>
      <c r="R3253" s="6" t="str">
        <f t="shared" si="345"/>
        <v>plays</v>
      </c>
      <c r="S3253" s="13">
        <f t="shared" si="343"/>
        <v>42146.731087962966</v>
      </c>
      <c r="T3253" s="13">
        <f t="shared" si="34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7">
        <f t="shared" si="340"/>
        <v>1.2782222222222221</v>
      </c>
      <c r="P3254" s="5">
        <f t="shared" si="341"/>
        <v>57.52</v>
      </c>
      <c r="Q3254" t="str">
        <f t="shared" si="342"/>
        <v>theater</v>
      </c>
      <c r="R3254" s="6" t="str">
        <f t="shared" si="345"/>
        <v>plays</v>
      </c>
      <c r="S3254" s="13">
        <f t="shared" si="343"/>
        <v>42590.472685185188</v>
      </c>
      <c r="T3254" s="13">
        <f t="shared" si="34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7">
        <f t="shared" si="340"/>
        <v>1.0182500000000001</v>
      </c>
      <c r="P3255" s="5">
        <f t="shared" si="341"/>
        <v>177.08695652173913</v>
      </c>
      <c r="Q3255" t="str">
        <f t="shared" si="342"/>
        <v>theater</v>
      </c>
      <c r="R3255" s="6" t="str">
        <f t="shared" si="345"/>
        <v>plays</v>
      </c>
      <c r="S3255" s="13">
        <f t="shared" si="343"/>
        <v>42602.576712962968</v>
      </c>
      <c r="T3255" s="13">
        <f t="shared" si="34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7">
        <f t="shared" si="340"/>
        <v>1.012576923076923</v>
      </c>
      <c r="P3256" s="5">
        <f t="shared" si="341"/>
        <v>70.771505376344081</v>
      </c>
      <c r="Q3256" t="str">
        <f t="shared" si="342"/>
        <v>theater</v>
      </c>
      <c r="R3256" s="6" t="str">
        <f t="shared" si="345"/>
        <v>plays</v>
      </c>
      <c r="S3256" s="13">
        <f t="shared" si="343"/>
        <v>42059.085752314815</v>
      </c>
      <c r="T3256" s="13">
        <f t="shared" si="34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7">
        <f t="shared" si="340"/>
        <v>1.75</v>
      </c>
      <c r="P3257" s="5">
        <f t="shared" si="341"/>
        <v>29.166666666666668</v>
      </c>
      <c r="Q3257" t="str">
        <f t="shared" si="342"/>
        <v>theater</v>
      </c>
      <c r="R3257" s="6" t="str">
        <f t="shared" si="345"/>
        <v>plays</v>
      </c>
      <c r="S3257" s="13">
        <f t="shared" si="343"/>
        <v>41889.768229166664</v>
      </c>
      <c r="T3257" s="13">
        <f t="shared" si="34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7">
        <f t="shared" si="340"/>
        <v>1.2806</v>
      </c>
      <c r="P3258" s="5">
        <f t="shared" si="341"/>
        <v>72.76136363636364</v>
      </c>
      <c r="Q3258" t="str">
        <f t="shared" si="342"/>
        <v>theater</v>
      </c>
      <c r="R3258" s="6" t="str">
        <f t="shared" si="345"/>
        <v>plays</v>
      </c>
      <c r="S3258" s="13">
        <f t="shared" si="343"/>
        <v>42144.573807870373</v>
      </c>
      <c r="T3258" s="13">
        <f t="shared" si="34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7">
        <f t="shared" si="340"/>
        <v>1.0629949999999999</v>
      </c>
      <c r="P3259" s="5">
        <f t="shared" si="341"/>
        <v>51.853414634146333</v>
      </c>
      <c r="Q3259" t="str">
        <f t="shared" si="342"/>
        <v>theater</v>
      </c>
      <c r="R3259" s="6" t="str">
        <f t="shared" si="345"/>
        <v>plays</v>
      </c>
      <c r="S3259" s="13">
        <f t="shared" si="343"/>
        <v>42758.559629629628</v>
      </c>
      <c r="T3259" s="13">
        <f t="shared" si="34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7">
        <f t="shared" si="340"/>
        <v>1.052142857142857</v>
      </c>
      <c r="P3260" s="5">
        <f t="shared" si="341"/>
        <v>98.2</v>
      </c>
      <c r="Q3260" t="str">
        <f t="shared" si="342"/>
        <v>theater</v>
      </c>
      <c r="R3260" s="6" t="str">
        <f t="shared" si="345"/>
        <v>plays</v>
      </c>
      <c r="S3260" s="13">
        <f t="shared" si="343"/>
        <v>41982.887280092589</v>
      </c>
      <c r="T3260" s="13">
        <f t="shared" si="34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7">
        <f t="shared" si="340"/>
        <v>1.0616782608695652</v>
      </c>
      <c r="P3261" s="5">
        <f t="shared" si="341"/>
        <v>251.7381443298969</v>
      </c>
      <c r="Q3261" t="str">
        <f t="shared" si="342"/>
        <v>theater</v>
      </c>
      <c r="R3261" s="6" t="str">
        <f t="shared" si="345"/>
        <v>plays</v>
      </c>
      <c r="S3261" s="13">
        <f t="shared" si="343"/>
        <v>42614.760937500003</v>
      </c>
      <c r="T3261" s="13">
        <f t="shared" si="34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7">
        <f t="shared" si="340"/>
        <v>1.0924</v>
      </c>
      <c r="P3262" s="5">
        <f t="shared" si="341"/>
        <v>74.821917808219183</v>
      </c>
      <c r="Q3262" t="str">
        <f t="shared" si="342"/>
        <v>theater</v>
      </c>
      <c r="R3262" s="6" t="str">
        <f t="shared" si="345"/>
        <v>plays</v>
      </c>
      <c r="S3262" s="13">
        <f t="shared" si="343"/>
        <v>42303.672662037032</v>
      </c>
      <c r="T3262" s="13">
        <f t="shared" si="34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7">
        <f t="shared" si="340"/>
        <v>1.0045454545454546</v>
      </c>
      <c r="P3263" s="5">
        <f t="shared" si="341"/>
        <v>67.65306122448979</v>
      </c>
      <c r="Q3263" t="str">
        <f t="shared" si="342"/>
        <v>theater</v>
      </c>
      <c r="R3263" s="6" t="str">
        <f t="shared" si="345"/>
        <v>plays</v>
      </c>
      <c r="S3263" s="13">
        <f t="shared" si="343"/>
        <v>42171.725416666668</v>
      </c>
      <c r="T3263" s="13">
        <f t="shared" si="34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7">
        <f t="shared" si="340"/>
        <v>1.0304098360655738</v>
      </c>
      <c r="P3264" s="5">
        <f t="shared" si="341"/>
        <v>93.81343283582089</v>
      </c>
      <c r="Q3264" t="str">
        <f t="shared" si="342"/>
        <v>theater</v>
      </c>
      <c r="R3264" s="6" t="str">
        <f t="shared" si="345"/>
        <v>plays</v>
      </c>
      <c r="S3264" s="13">
        <f t="shared" si="343"/>
        <v>41964.315532407403</v>
      </c>
      <c r="T3264" s="13">
        <f t="shared" si="34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7">
        <f t="shared" si="340"/>
        <v>1.121664</v>
      </c>
      <c r="P3265" s="5">
        <f t="shared" si="341"/>
        <v>41.237647058823526</v>
      </c>
      <c r="Q3265" t="str">
        <f t="shared" si="342"/>
        <v>theater</v>
      </c>
      <c r="R3265" s="6" t="str">
        <f t="shared" si="345"/>
        <v>plays</v>
      </c>
      <c r="S3265" s="13">
        <f t="shared" si="343"/>
        <v>42284.516064814816</v>
      </c>
      <c r="T3265" s="13">
        <f t="shared" si="34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7">
        <f t="shared" si="340"/>
        <v>1.03</v>
      </c>
      <c r="P3266" s="5">
        <f t="shared" si="341"/>
        <v>52.551020408163268</v>
      </c>
      <c r="Q3266" t="str">
        <f t="shared" si="342"/>
        <v>theater</v>
      </c>
      <c r="R3266" s="6" t="str">
        <f t="shared" si="345"/>
        <v>plays</v>
      </c>
      <c r="S3266" s="13">
        <f t="shared" si="343"/>
        <v>42016.800208333334</v>
      </c>
      <c r="T3266" s="13">
        <f t="shared" si="34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7">
        <f t="shared" ref="O3267:O3330" si="346">E3267/D3267</f>
        <v>1.64</v>
      </c>
      <c r="P3267" s="5">
        <f t="shared" ref="P3267:P3330" si="347">AVERAGE(E3267/L3267)</f>
        <v>70.285714285714292</v>
      </c>
      <c r="Q3267" t="str">
        <f t="shared" ref="Q3267:Q3330" si="348">LEFT(N3267, SEARCH("/",N3267,1)-1)</f>
        <v>theater</v>
      </c>
      <c r="R3267" s="6" t="str">
        <f t="shared" si="345"/>
        <v>plays</v>
      </c>
      <c r="S3267" s="13">
        <f t="shared" ref="S3267:S3330" si="349">(((J3267/60)/60)/24)+DATE(1970,1,1)</f>
        <v>42311.711979166663</v>
      </c>
      <c r="T3267" s="13">
        <f t="shared" ref="T3267:T3330" si="35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7">
        <f t="shared" si="346"/>
        <v>1.3128333333333333</v>
      </c>
      <c r="P3268" s="5">
        <f t="shared" si="347"/>
        <v>48.325153374233132</v>
      </c>
      <c r="Q3268" t="str">
        <f t="shared" si="348"/>
        <v>theater</v>
      </c>
      <c r="R3268" s="6" t="str">
        <f t="shared" si="345"/>
        <v>plays</v>
      </c>
      <c r="S3268" s="13">
        <f t="shared" si="349"/>
        <v>42136.536134259266</v>
      </c>
      <c r="T3268" s="13">
        <f t="shared" si="35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7">
        <f t="shared" si="346"/>
        <v>1.0209999999999999</v>
      </c>
      <c r="P3269" s="5">
        <f t="shared" si="347"/>
        <v>53.177083333333336</v>
      </c>
      <c r="Q3269" t="str">
        <f t="shared" si="348"/>
        <v>theater</v>
      </c>
      <c r="R3269" s="6" t="str">
        <f t="shared" si="345"/>
        <v>plays</v>
      </c>
      <c r="S3269" s="13">
        <f t="shared" si="349"/>
        <v>42172.757638888885</v>
      </c>
      <c r="T3269" s="13">
        <f t="shared" si="35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7">
        <f t="shared" si="346"/>
        <v>1.28</v>
      </c>
      <c r="P3270" s="5">
        <f t="shared" si="347"/>
        <v>60.952380952380949</v>
      </c>
      <c r="Q3270" t="str">
        <f t="shared" si="348"/>
        <v>theater</v>
      </c>
      <c r="R3270" s="6" t="str">
        <f t="shared" si="345"/>
        <v>plays</v>
      </c>
      <c r="S3270" s="13">
        <f t="shared" si="349"/>
        <v>42590.90425925926</v>
      </c>
      <c r="T3270" s="13">
        <f t="shared" si="35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7">
        <f t="shared" si="346"/>
        <v>1.0149999999999999</v>
      </c>
      <c r="P3271" s="5">
        <f t="shared" si="347"/>
        <v>116</v>
      </c>
      <c r="Q3271" t="str">
        <f t="shared" si="348"/>
        <v>theater</v>
      </c>
      <c r="R3271" s="6" t="str">
        <f t="shared" si="345"/>
        <v>plays</v>
      </c>
      <c r="S3271" s="13">
        <f t="shared" si="349"/>
        <v>42137.395798611105</v>
      </c>
      <c r="T3271" s="13">
        <f t="shared" si="35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7">
        <f t="shared" si="346"/>
        <v>1.0166666666666666</v>
      </c>
      <c r="P3272" s="5">
        <f t="shared" si="347"/>
        <v>61</v>
      </c>
      <c r="Q3272" t="str">
        <f t="shared" si="348"/>
        <v>theater</v>
      </c>
      <c r="R3272" s="6" t="str">
        <f t="shared" si="345"/>
        <v>plays</v>
      </c>
      <c r="S3272" s="13">
        <f t="shared" si="349"/>
        <v>42167.533159722225</v>
      </c>
      <c r="T3272" s="13">
        <f t="shared" si="35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7">
        <f t="shared" si="346"/>
        <v>1.3</v>
      </c>
      <c r="P3273" s="5">
        <f t="shared" si="347"/>
        <v>38.235294117647058</v>
      </c>
      <c r="Q3273" t="str">
        <f t="shared" si="348"/>
        <v>theater</v>
      </c>
      <c r="R3273" s="6" t="str">
        <f t="shared" si="345"/>
        <v>plays</v>
      </c>
      <c r="S3273" s="13">
        <f t="shared" si="349"/>
        <v>41915.437210648146</v>
      </c>
      <c r="T3273" s="13">
        <f t="shared" si="35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7">
        <f t="shared" si="346"/>
        <v>1.5443</v>
      </c>
      <c r="P3274" s="5">
        <f t="shared" si="347"/>
        <v>106.50344827586207</v>
      </c>
      <c r="Q3274" t="str">
        <f t="shared" si="348"/>
        <v>theater</v>
      </c>
      <c r="R3274" s="6" t="str">
        <f t="shared" si="345"/>
        <v>plays</v>
      </c>
      <c r="S3274" s="13">
        <f t="shared" si="349"/>
        <v>42284.500104166669</v>
      </c>
      <c r="T3274" s="13">
        <f t="shared" si="35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7">
        <f t="shared" si="346"/>
        <v>1.0740000000000001</v>
      </c>
      <c r="P3275" s="5">
        <f t="shared" si="347"/>
        <v>204.57142857142858</v>
      </c>
      <c r="Q3275" t="str">
        <f t="shared" si="348"/>
        <v>theater</v>
      </c>
      <c r="R3275" s="6" t="str">
        <f t="shared" ref="R3275:R3338" si="351">RIGHT(N3275,5)</f>
        <v>plays</v>
      </c>
      <c r="S3275" s="13">
        <f t="shared" si="349"/>
        <v>42611.801412037035</v>
      </c>
      <c r="T3275" s="13">
        <f t="shared" si="35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7">
        <f t="shared" si="346"/>
        <v>1.0132258064516129</v>
      </c>
      <c r="P3276" s="5">
        <f t="shared" si="347"/>
        <v>54.912587412587413</v>
      </c>
      <c r="Q3276" t="str">
        <f t="shared" si="348"/>
        <v>theater</v>
      </c>
      <c r="R3276" s="6" t="str">
        <f t="shared" si="351"/>
        <v>plays</v>
      </c>
      <c r="S3276" s="13">
        <f t="shared" si="349"/>
        <v>42400.704537037032</v>
      </c>
      <c r="T3276" s="13">
        <f t="shared" si="35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7">
        <f t="shared" si="346"/>
        <v>1.0027777777777778</v>
      </c>
      <c r="P3277" s="5">
        <f t="shared" si="347"/>
        <v>150.41666666666666</v>
      </c>
      <c r="Q3277" t="str">
        <f t="shared" si="348"/>
        <v>theater</v>
      </c>
      <c r="R3277" s="6" t="str">
        <f t="shared" si="351"/>
        <v>plays</v>
      </c>
      <c r="S3277" s="13">
        <f t="shared" si="349"/>
        <v>42017.88045138889</v>
      </c>
      <c r="T3277" s="13">
        <f t="shared" si="35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7">
        <f t="shared" si="346"/>
        <v>1.1684444444444444</v>
      </c>
      <c r="P3278" s="5">
        <f t="shared" si="347"/>
        <v>52.58</v>
      </c>
      <c r="Q3278" t="str">
        <f t="shared" si="348"/>
        <v>theater</v>
      </c>
      <c r="R3278" s="6" t="str">
        <f t="shared" si="351"/>
        <v>plays</v>
      </c>
      <c r="S3278" s="13">
        <f t="shared" si="349"/>
        <v>42426.949988425928</v>
      </c>
      <c r="T3278" s="13">
        <f t="shared" si="35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7">
        <f t="shared" si="346"/>
        <v>1.0860000000000001</v>
      </c>
      <c r="P3279" s="5">
        <f t="shared" si="347"/>
        <v>54.3</v>
      </c>
      <c r="Q3279" t="str">
        <f t="shared" si="348"/>
        <v>theater</v>
      </c>
      <c r="R3279" s="6" t="str">
        <f t="shared" si="351"/>
        <v>plays</v>
      </c>
      <c r="S3279" s="13">
        <f t="shared" si="349"/>
        <v>41931.682939814818</v>
      </c>
      <c r="T3279" s="13">
        <f t="shared" si="35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7">
        <f t="shared" si="346"/>
        <v>1.034</v>
      </c>
      <c r="P3280" s="5">
        <f t="shared" si="347"/>
        <v>76.029411764705884</v>
      </c>
      <c r="Q3280" t="str">
        <f t="shared" si="348"/>
        <v>theater</v>
      </c>
      <c r="R3280" s="6" t="str">
        <f t="shared" si="351"/>
        <v>plays</v>
      </c>
      <c r="S3280" s="13">
        <f t="shared" si="349"/>
        <v>42124.848414351851</v>
      </c>
      <c r="T3280" s="13">
        <f t="shared" si="35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7">
        <f t="shared" si="346"/>
        <v>1.1427586206896552</v>
      </c>
      <c r="P3281" s="5">
        <f t="shared" si="347"/>
        <v>105.2063492063492</v>
      </c>
      <c r="Q3281" t="str">
        <f t="shared" si="348"/>
        <v>theater</v>
      </c>
      <c r="R3281" s="6" t="str">
        <f t="shared" si="351"/>
        <v>plays</v>
      </c>
      <c r="S3281" s="13">
        <f t="shared" si="349"/>
        <v>42431.102534722217</v>
      </c>
      <c r="T3281" s="13">
        <f t="shared" si="35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7">
        <f t="shared" si="346"/>
        <v>1.03</v>
      </c>
      <c r="P3282" s="5">
        <f t="shared" si="347"/>
        <v>68.666666666666671</v>
      </c>
      <c r="Q3282" t="str">
        <f t="shared" si="348"/>
        <v>theater</v>
      </c>
      <c r="R3282" s="6" t="str">
        <f t="shared" si="351"/>
        <v>plays</v>
      </c>
      <c r="S3282" s="13">
        <f t="shared" si="349"/>
        <v>42121.756921296299</v>
      </c>
      <c r="T3282" s="13">
        <f t="shared" si="35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7">
        <f t="shared" si="346"/>
        <v>1.216</v>
      </c>
      <c r="P3283" s="5">
        <f t="shared" si="347"/>
        <v>129.36170212765958</v>
      </c>
      <c r="Q3283" t="str">
        <f t="shared" si="348"/>
        <v>theater</v>
      </c>
      <c r="R3283" s="6" t="str">
        <f t="shared" si="351"/>
        <v>plays</v>
      </c>
      <c r="S3283" s="13">
        <f t="shared" si="349"/>
        <v>42219.019733796296</v>
      </c>
      <c r="T3283" s="13">
        <f t="shared" si="35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7">
        <f t="shared" si="346"/>
        <v>1.026467741935484</v>
      </c>
      <c r="P3284" s="5">
        <f t="shared" si="347"/>
        <v>134.26371308016877</v>
      </c>
      <c r="Q3284" t="str">
        <f t="shared" si="348"/>
        <v>theater</v>
      </c>
      <c r="R3284" s="6" t="str">
        <f t="shared" si="351"/>
        <v>plays</v>
      </c>
      <c r="S3284" s="13">
        <f t="shared" si="349"/>
        <v>42445.19430555556</v>
      </c>
      <c r="T3284" s="13">
        <f t="shared" si="35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7">
        <f t="shared" si="346"/>
        <v>1.0475000000000001</v>
      </c>
      <c r="P3285" s="5">
        <f t="shared" si="347"/>
        <v>17.829787234042552</v>
      </c>
      <c r="Q3285" t="str">
        <f t="shared" si="348"/>
        <v>theater</v>
      </c>
      <c r="R3285" s="6" t="str">
        <f t="shared" si="351"/>
        <v>plays</v>
      </c>
      <c r="S3285" s="13">
        <f t="shared" si="349"/>
        <v>42379.74418981481</v>
      </c>
      <c r="T3285" s="13">
        <f t="shared" si="35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7">
        <f t="shared" si="346"/>
        <v>1.016</v>
      </c>
      <c r="P3286" s="5">
        <f t="shared" si="347"/>
        <v>203.2</v>
      </c>
      <c r="Q3286" t="str">
        <f t="shared" si="348"/>
        <v>theater</v>
      </c>
      <c r="R3286" s="6" t="str">
        <f t="shared" si="351"/>
        <v>plays</v>
      </c>
      <c r="S3286" s="13">
        <f t="shared" si="349"/>
        <v>42380.884872685187</v>
      </c>
      <c r="T3286" s="13">
        <f t="shared" si="35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7">
        <f t="shared" si="346"/>
        <v>1.1210242048409682</v>
      </c>
      <c r="P3287" s="5">
        <f t="shared" si="347"/>
        <v>69.18518518518519</v>
      </c>
      <c r="Q3287" t="str">
        <f t="shared" si="348"/>
        <v>theater</v>
      </c>
      <c r="R3287" s="6" t="str">
        <f t="shared" si="351"/>
        <v>plays</v>
      </c>
      <c r="S3287" s="13">
        <f t="shared" si="349"/>
        <v>42762.942430555559</v>
      </c>
      <c r="T3287" s="13">
        <f t="shared" si="35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7">
        <f t="shared" si="346"/>
        <v>1.0176666666666667</v>
      </c>
      <c r="P3288" s="5">
        <f t="shared" si="347"/>
        <v>125.12295081967213</v>
      </c>
      <c r="Q3288" t="str">
        <f t="shared" si="348"/>
        <v>theater</v>
      </c>
      <c r="R3288" s="6" t="str">
        <f t="shared" si="351"/>
        <v>plays</v>
      </c>
      <c r="S3288" s="13">
        <f t="shared" si="349"/>
        <v>42567.840069444443</v>
      </c>
      <c r="T3288" s="13">
        <f t="shared" si="35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7">
        <f t="shared" si="346"/>
        <v>1</v>
      </c>
      <c r="P3289" s="5">
        <f t="shared" si="347"/>
        <v>73.529411764705884</v>
      </c>
      <c r="Q3289" t="str">
        <f t="shared" si="348"/>
        <v>theater</v>
      </c>
      <c r="R3289" s="6" t="str">
        <f t="shared" si="351"/>
        <v>plays</v>
      </c>
      <c r="S3289" s="13">
        <f t="shared" si="349"/>
        <v>42311.750324074077</v>
      </c>
      <c r="T3289" s="13">
        <f t="shared" si="35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7">
        <f t="shared" si="346"/>
        <v>1.0026489999999999</v>
      </c>
      <c r="P3290" s="5">
        <f t="shared" si="347"/>
        <v>48.437149758454105</v>
      </c>
      <c r="Q3290" t="str">
        <f t="shared" si="348"/>
        <v>theater</v>
      </c>
      <c r="R3290" s="6" t="str">
        <f t="shared" si="351"/>
        <v>plays</v>
      </c>
      <c r="S3290" s="13">
        <f t="shared" si="349"/>
        <v>42505.774479166663</v>
      </c>
      <c r="T3290" s="13">
        <f t="shared" si="35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7">
        <f t="shared" si="346"/>
        <v>1.3304200000000002</v>
      </c>
      <c r="P3291" s="5">
        <f t="shared" si="347"/>
        <v>26.608400000000003</v>
      </c>
      <c r="Q3291" t="str">
        <f t="shared" si="348"/>
        <v>theater</v>
      </c>
      <c r="R3291" s="6" t="str">
        <f t="shared" si="351"/>
        <v>plays</v>
      </c>
      <c r="S3291" s="13">
        <f t="shared" si="349"/>
        <v>42758.368078703701</v>
      </c>
      <c r="T3291" s="13">
        <f t="shared" si="35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7">
        <f t="shared" si="346"/>
        <v>1.212</v>
      </c>
      <c r="P3292" s="5">
        <f t="shared" si="347"/>
        <v>33.666666666666664</v>
      </c>
      <c r="Q3292" t="str">
        <f t="shared" si="348"/>
        <v>theater</v>
      </c>
      <c r="R3292" s="6" t="str">
        <f t="shared" si="351"/>
        <v>plays</v>
      </c>
      <c r="S3292" s="13">
        <f t="shared" si="349"/>
        <v>42775.51494212963</v>
      </c>
      <c r="T3292" s="13">
        <f t="shared" si="35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7">
        <f t="shared" si="346"/>
        <v>1.1399999999999999</v>
      </c>
      <c r="P3293" s="5">
        <f t="shared" si="347"/>
        <v>40.714285714285715</v>
      </c>
      <c r="Q3293" t="str">
        <f t="shared" si="348"/>
        <v>theater</v>
      </c>
      <c r="R3293" s="6" t="str">
        <f t="shared" si="351"/>
        <v>plays</v>
      </c>
      <c r="S3293" s="13">
        <f t="shared" si="349"/>
        <v>42232.702546296292</v>
      </c>
      <c r="T3293" s="13">
        <f t="shared" si="35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7">
        <f t="shared" si="346"/>
        <v>2.8613861386138613</v>
      </c>
      <c r="P3294" s="5">
        <f t="shared" si="347"/>
        <v>19.266666666666666</v>
      </c>
      <c r="Q3294" t="str">
        <f t="shared" si="348"/>
        <v>theater</v>
      </c>
      <c r="R3294" s="6" t="str">
        <f t="shared" si="351"/>
        <v>plays</v>
      </c>
      <c r="S3294" s="13">
        <f t="shared" si="349"/>
        <v>42282.770231481481</v>
      </c>
      <c r="T3294" s="13">
        <f t="shared" si="35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7">
        <f t="shared" si="346"/>
        <v>1.7044444444444444</v>
      </c>
      <c r="P3295" s="5">
        <f t="shared" si="347"/>
        <v>84.285714285714292</v>
      </c>
      <c r="Q3295" t="str">
        <f t="shared" si="348"/>
        <v>theater</v>
      </c>
      <c r="R3295" s="6" t="str">
        <f t="shared" si="351"/>
        <v>plays</v>
      </c>
      <c r="S3295" s="13">
        <f t="shared" si="349"/>
        <v>42768.425370370373</v>
      </c>
      <c r="T3295" s="13">
        <f t="shared" si="35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7">
        <f t="shared" si="346"/>
        <v>1.1833333333333333</v>
      </c>
      <c r="P3296" s="5">
        <f t="shared" si="347"/>
        <v>29.583333333333332</v>
      </c>
      <c r="Q3296" t="str">
        <f t="shared" si="348"/>
        <v>theater</v>
      </c>
      <c r="R3296" s="6" t="str">
        <f t="shared" si="351"/>
        <v>plays</v>
      </c>
      <c r="S3296" s="13">
        <f t="shared" si="349"/>
        <v>42141.541134259256</v>
      </c>
      <c r="T3296" s="13">
        <f t="shared" si="35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7">
        <f t="shared" si="346"/>
        <v>1.0285857142857142</v>
      </c>
      <c r="P3297" s="5">
        <f t="shared" si="347"/>
        <v>26.667037037037037</v>
      </c>
      <c r="Q3297" t="str">
        <f t="shared" si="348"/>
        <v>theater</v>
      </c>
      <c r="R3297" s="6" t="str">
        <f t="shared" si="351"/>
        <v>plays</v>
      </c>
      <c r="S3297" s="13">
        <f t="shared" si="349"/>
        <v>42609.442465277782</v>
      </c>
      <c r="T3297" s="13">
        <f t="shared" si="35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7">
        <f t="shared" si="346"/>
        <v>1.4406666666666668</v>
      </c>
      <c r="P3298" s="5">
        <f t="shared" si="347"/>
        <v>45.978723404255319</v>
      </c>
      <c r="Q3298" t="str">
        <f t="shared" si="348"/>
        <v>theater</v>
      </c>
      <c r="R3298" s="6" t="str">
        <f t="shared" si="351"/>
        <v>plays</v>
      </c>
      <c r="S3298" s="13">
        <f t="shared" si="349"/>
        <v>42309.756620370375</v>
      </c>
      <c r="T3298" s="13">
        <f t="shared" si="35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7">
        <f t="shared" si="346"/>
        <v>1.0007272727272727</v>
      </c>
      <c r="P3299" s="5">
        <f t="shared" si="347"/>
        <v>125.09090909090909</v>
      </c>
      <c r="Q3299" t="str">
        <f t="shared" si="348"/>
        <v>theater</v>
      </c>
      <c r="R3299" s="6" t="str">
        <f t="shared" si="351"/>
        <v>plays</v>
      </c>
      <c r="S3299" s="13">
        <f t="shared" si="349"/>
        <v>42193.771481481483</v>
      </c>
      <c r="T3299" s="13">
        <f t="shared" si="35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7">
        <f t="shared" si="346"/>
        <v>1.0173000000000001</v>
      </c>
      <c r="P3300" s="5">
        <f t="shared" si="347"/>
        <v>141.29166666666666</v>
      </c>
      <c r="Q3300" t="str">
        <f t="shared" si="348"/>
        <v>theater</v>
      </c>
      <c r="R3300" s="6" t="str">
        <f t="shared" si="351"/>
        <v>plays</v>
      </c>
      <c r="S3300" s="13">
        <f t="shared" si="349"/>
        <v>42239.957962962959</v>
      </c>
      <c r="T3300" s="13">
        <f t="shared" si="35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7">
        <f t="shared" si="346"/>
        <v>1.1619999999999999</v>
      </c>
      <c r="P3301" s="5">
        <f t="shared" si="347"/>
        <v>55.333333333333336</v>
      </c>
      <c r="Q3301" t="str">
        <f t="shared" si="348"/>
        <v>theater</v>
      </c>
      <c r="R3301" s="6" t="str">
        <f t="shared" si="351"/>
        <v>plays</v>
      </c>
      <c r="S3301" s="13">
        <f t="shared" si="349"/>
        <v>42261.917395833334</v>
      </c>
      <c r="T3301" s="13">
        <f t="shared" si="35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7">
        <f t="shared" si="346"/>
        <v>1.3616666666666666</v>
      </c>
      <c r="P3302" s="5">
        <f t="shared" si="347"/>
        <v>46.420454545454547</v>
      </c>
      <c r="Q3302" t="str">
        <f t="shared" si="348"/>
        <v>theater</v>
      </c>
      <c r="R3302" s="6" t="str">
        <f t="shared" si="351"/>
        <v>plays</v>
      </c>
      <c r="S3302" s="13">
        <f t="shared" si="349"/>
        <v>42102.743773148148</v>
      </c>
      <c r="T3302" s="13">
        <f t="shared" si="35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7">
        <f t="shared" si="346"/>
        <v>1.3346666666666667</v>
      </c>
      <c r="P3303" s="5">
        <f t="shared" si="347"/>
        <v>57.2</v>
      </c>
      <c r="Q3303" t="str">
        <f t="shared" si="348"/>
        <v>theater</v>
      </c>
      <c r="R3303" s="6" t="str">
        <f t="shared" si="351"/>
        <v>plays</v>
      </c>
      <c r="S3303" s="13">
        <f t="shared" si="349"/>
        <v>42538.73583333334</v>
      </c>
      <c r="T3303" s="13">
        <f t="shared" si="35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7">
        <f t="shared" si="346"/>
        <v>1.0339285714285715</v>
      </c>
      <c r="P3304" s="5">
        <f t="shared" si="347"/>
        <v>173.7</v>
      </c>
      <c r="Q3304" t="str">
        <f t="shared" si="348"/>
        <v>theater</v>
      </c>
      <c r="R3304" s="6" t="str">
        <f t="shared" si="351"/>
        <v>plays</v>
      </c>
      <c r="S3304" s="13">
        <f t="shared" si="349"/>
        <v>42681.35157407407</v>
      </c>
      <c r="T3304" s="13">
        <f t="shared" si="35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7">
        <f t="shared" si="346"/>
        <v>1.1588888888888889</v>
      </c>
      <c r="P3305" s="5">
        <f t="shared" si="347"/>
        <v>59.6</v>
      </c>
      <c r="Q3305" t="str">
        <f t="shared" si="348"/>
        <v>theater</v>
      </c>
      <c r="R3305" s="6" t="str">
        <f t="shared" si="351"/>
        <v>plays</v>
      </c>
      <c r="S3305" s="13">
        <f t="shared" si="349"/>
        <v>42056.65143518518</v>
      </c>
      <c r="T3305" s="13">
        <f t="shared" si="35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7">
        <f t="shared" si="346"/>
        <v>1.0451666666666666</v>
      </c>
      <c r="P3306" s="5">
        <f t="shared" si="347"/>
        <v>89.585714285714289</v>
      </c>
      <c r="Q3306" t="str">
        <f t="shared" si="348"/>
        <v>theater</v>
      </c>
      <c r="R3306" s="6" t="str">
        <f t="shared" si="351"/>
        <v>plays</v>
      </c>
      <c r="S3306" s="13">
        <f t="shared" si="349"/>
        <v>42696.624444444446</v>
      </c>
      <c r="T3306" s="13">
        <f t="shared" si="35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7">
        <f t="shared" si="346"/>
        <v>1.0202500000000001</v>
      </c>
      <c r="P3307" s="5">
        <f t="shared" si="347"/>
        <v>204.05</v>
      </c>
      <c r="Q3307" t="str">
        <f t="shared" si="348"/>
        <v>theater</v>
      </c>
      <c r="R3307" s="6" t="str">
        <f t="shared" si="351"/>
        <v>plays</v>
      </c>
      <c r="S3307" s="13">
        <f t="shared" si="349"/>
        <v>42186.855879629627</v>
      </c>
      <c r="T3307" s="13">
        <f t="shared" si="35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7">
        <f t="shared" si="346"/>
        <v>1.7533333333333334</v>
      </c>
      <c r="P3308" s="5">
        <f t="shared" si="347"/>
        <v>48.703703703703702</v>
      </c>
      <c r="Q3308" t="str">
        <f t="shared" si="348"/>
        <v>theater</v>
      </c>
      <c r="R3308" s="6" t="str">
        <f t="shared" si="351"/>
        <v>plays</v>
      </c>
      <c r="S3308" s="13">
        <f t="shared" si="349"/>
        <v>42493.219236111108</v>
      </c>
      <c r="T3308" s="13">
        <f t="shared" si="35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7">
        <f t="shared" si="346"/>
        <v>1.0668</v>
      </c>
      <c r="P3309" s="5">
        <f t="shared" si="347"/>
        <v>53.339999999999996</v>
      </c>
      <c r="Q3309" t="str">
        <f t="shared" si="348"/>
        <v>theater</v>
      </c>
      <c r="R3309" s="6" t="str">
        <f t="shared" si="351"/>
        <v>plays</v>
      </c>
      <c r="S3309" s="13">
        <f t="shared" si="349"/>
        <v>42475.057164351849</v>
      </c>
      <c r="T3309" s="13">
        <f t="shared" si="35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7">
        <f t="shared" si="346"/>
        <v>1.2228571428571429</v>
      </c>
      <c r="P3310" s="5">
        <f t="shared" si="347"/>
        <v>75.087719298245617</v>
      </c>
      <c r="Q3310" t="str">
        <f t="shared" si="348"/>
        <v>theater</v>
      </c>
      <c r="R3310" s="6" t="str">
        <f t="shared" si="351"/>
        <v>plays</v>
      </c>
      <c r="S3310" s="13">
        <f t="shared" si="349"/>
        <v>42452.876909722225</v>
      </c>
      <c r="T3310" s="13">
        <f t="shared" si="35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7">
        <f t="shared" si="346"/>
        <v>1.5942857142857143</v>
      </c>
      <c r="P3311" s="5">
        <f t="shared" si="347"/>
        <v>18</v>
      </c>
      <c r="Q3311" t="str">
        <f t="shared" si="348"/>
        <v>theater</v>
      </c>
      <c r="R3311" s="6" t="str">
        <f t="shared" si="351"/>
        <v>plays</v>
      </c>
      <c r="S3311" s="13">
        <f t="shared" si="349"/>
        <v>42628.650208333333</v>
      </c>
      <c r="T3311" s="13">
        <f t="shared" si="35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7">
        <f t="shared" si="346"/>
        <v>1.0007692307692309</v>
      </c>
      <c r="P3312" s="5">
        <f t="shared" si="347"/>
        <v>209.83870967741936</v>
      </c>
      <c r="Q3312" t="str">
        <f t="shared" si="348"/>
        <v>theater</v>
      </c>
      <c r="R3312" s="6" t="str">
        <f t="shared" si="351"/>
        <v>plays</v>
      </c>
      <c r="S3312" s="13">
        <f t="shared" si="349"/>
        <v>42253.928530092591</v>
      </c>
      <c r="T3312" s="13">
        <f t="shared" si="35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7">
        <f t="shared" si="346"/>
        <v>1.0984</v>
      </c>
      <c r="P3313" s="5">
        <f t="shared" si="347"/>
        <v>61.022222222222226</v>
      </c>
      <c r="Q3313" t="str">
        <f t="shared" si="348"/>
        <v>theater</v>
      </c>
      <c r="R3313" s="6" t="str">
        <f t="shared" si="351"/>
        <v>plays</v>
      </c>
      <c r="S3313" s="13">
        <f t="shared" si="349"/>
        <v>42264.29178240741</v>
      </c>
      <c r="T3313" s="13">
        <f t="shared" si="35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7">
        <f t="shared" si="346"/>
        <v>1.0004</v>
      </c>
      <c r="P3314" s="5">
        <f t="shared" si="347"/>
        <v>61</v>
      </c>
      <c r="Q3314" t="str">
        <f t="shared" si="348"/>
        <v>theater</v>
      </c>
      <c r="R3314" s="6" t="str">
        <f t="shared" si="351"/>
        <v>plays</v>
      </c>
      <c r="S3314" s="13">
        <f t="shared" si="349"/>
        <v>42664.809560185182</v>
      </c>
      <c r="T3314" s="13">
        <f t="shared" si="35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7">
        <f t="shared" si="346"/>
        <v>1.1605000000000001</v>
      </c>
      <c r="P3315" s="5">
        <f t="shared" si="347"/>
        <v>80.034482758620683</v>
      </c>
      <c r="Q3315" t="str">
        <f t="shared" si="348"/>
        <v>theater</v>
      </c>
      <c r="R3315" s="6" t="str">
        <f t="shared" si="351"/>
        <v>plays</v>
      </c>
      <c r="S3315" s="13">
        <f t="shared" si="349"/>
        <v>42382.244409722218</v>
      </c>
      <c r="T3315" s="13">
        <f t="shared" si="35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7">
        <f t="shared" si="346"/>
        <v>2.1074999999999999</v>
      </c>
      <c r="P3316" s="5">
        <f t="shared" si="347"/>
        <v>29.068965517241381</v>
      </c>
      <c r="Q3316" t="str">
        <f t="shared" si="348"/>
        <v>theater</v>
      </c>
      <c r="R3316" s="6" t="str">
        <f t="shared" si="351"/>
        <v>plays</v>
      </c>
      <c r="S3316" s="13">
        <f t="shared" si="349"/>
        <v>42105.267488425925</v>
      </c>
      <c r="T3316" s="13">
        <f t="shared" si="35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7">
        <f t="shared" si="346"/>
        <v>1.1000000000000001</v>
      </c>
      <c r="P3317" s="5">
        <f t="shared" si="347"/>
        <v>49.438202247191015</v>
      </c>
      <c r="Q3317" t="str">
        <f t="shared" si="348"/>
        <v>theater</v>
      </c>
      <c r="R3317" s="6" t="str">
        <f t="shared" si="351"/>
        <v>plays</v>
      </c>
      <c r="S3317" s="13">
        <f t="shared" si="349"/>
        <v>42466.303715277783</v>
      </c>
      <c r="T3317" s="13">
        <f t="shared" si="35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7">
        <f t="shared" si="346"/>
        <v>1.0008673425918038</v>
      </c>
      <c r="P3318" s="5">
        <f t="shared" si="347"/>
        <v>93.977440000000001</v>
      </c>
      <c r="Q3318" t="str">
        <f t="shared" si="348"/>
        <v>theater</v>
      </c>
      <c r="R3318" s="6" t="str">
        <f t="shared" si="351"/>
        <v>plays</v>
      </c>
      <c r="S3318" s="13">
        <f t="shared" si="349"/>
        <v>41826.871238425927</v>
      </c>
      <c r="T3318" s="13">
        <f t="shared" si="35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7">
        <f t="shared" si="346"/>
        <v>1.0619047619047619</v>
      </c>
      <c r="P3319" s="5">
        <f t="shared" si="347"/>
        <v>61.944444444444443</v>
      </c>
      <c r="Q3319" t="str">
        <f t="shared" si="348"/>
        <v>theater</v>
      </c>
      <c r="R3319" s="6" t="str">
        <f t="shared" si="351"/>
        <v>plays</v>
      </c>
      <c r="S3319" s="13">
        <f t="shared" si="349"/>
        <v>42499.039629629624</v>
      </c>
      <c r="T3319" s="13">
        <f t="shared" si="35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7">
        <f t="shared" si="346"/>
        <v>1.256</v>
      </c>
      <c r="P3320" s="5">
        <f t="shared" si="347"/>
        <v>78.5</v>
      </c>
      <c r="Q3320" t="str">
        <f t="shared" si="348"/>
        <v>theater</v>
      </c>
      <c r="R3320" s="6" t="str">
        <f t="shared" si="351"/>
        <v>plays</v>
      </c>
      <c r="S3320" s="13">
        <f t="shared" si="349"/>
        <v>42431.302002314813</v>
      </c>
      <c r="T3320" s="13">
        <f t="shared" si="35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7">
        <f t="shared" si="346"/>
        <v>1.08</v>
      </c>
      <c r="P3321" s="5">
        <f t="shared" si="347"/>
        <v>33.75</v>
      </c>
      <c r="Q3321" t="str">
        <f t="shared" si="348"/>
        <v>theater</v>
      </c>
      <c r="R3321" s="6" t="str">
        <f t="shared" si="351"/>
        <v>plays</v>
      </c>
      <c r="S3321" s="13">
        <f t="shared" si="349"/>
        <v>41990.585486111115</v>
      </c>
      <c r="T3321" s="13">
        <f t="shared" si="35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7">
        <f t="shared" si="346"/>
        <v>1.01</v>
      </c>
      <c r="P3322" s="5">
        <f t="shared" si="347"/>
        <v>66.44736842105263</v>
      </c>
      <c r="Q3322" t="str">
        <f t="shared" si="348"/>
        <v>theater</v>
      </c>
      <c r="R3322" s="6" t="str">
        <f t="shared" si="351"/>
        <v>plays</v>
      </c>
      <c r="S3322" s="13">
        <f t="shared" si="349"/>
        <v>42513.045798611114</v>
      </c>
      <c r="T3322" s="13">
        <f t="shared" si="35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7">
        <f t="shared" si="346"/>
        <v>1.0740000000000001</v>
      </c>
      <c r="P3323" s="5">
        <f t="shared" si="347"/>
        <v>35.799999999999997</v>
      </c>
      <c r="Q3323" t="str">
        <f t="shared" si="348"/>
        <v>theater</v>
      </c>
      <c r="R3323" s="6" t="str">
        <f t="shared" si="351"/>
        <v>plays</v>
      </c>
      <c r="S3323" s="13">
        <f t="shared" si="349"/>
        <v>41914.100289351853</v>
      </c>
      <c r="T3323" s="13">
        <f t="shared" si="35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7">
        <f t="shared" si="346"/>
        <v>1.0151515151515151</v>
      </c>
      <c r="P3324" s="5">
        <f t="shared" si="347"/>
        <v>145.65217391304347</v>
      </c>
      <c r="Q3324" t="str">
        <f t="shared" si="348"/>
        <v>theater</v>
      </c>
      <c r="R3324" s="6" t="str">
        <f t="shared" si="351"/>
        <v>plays</v>
      </c>
      <c r="S3324" s="13">
        <f t="shared" si="349"/>
        <v>42521.010370370372</v>
      </c>
      <c r="T3324" s="13">
        <f t="shared" si="35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7">
        <f t="shared" si="346"/>
        <v>1.2589999999999999</v>
      </c>
      <c r="P3325" s="5">
        <f t="shared" si="347"/>
        <v>25.693877551020407</v>
      </c>
      <c r="Q3325" t="str">
        <f t="shared" si="348"/>
        <v>theater</v>
      </c>
      <c r="R3325" s="6" t="str">
        <f t="shared" si="351"/>
        <v>plays</v>
      </c>
      <c r="S3325" s="13">
        <f t="shared" si="349"/>
        <v>42608.36583333333</v>
      </c>
      <c r="T3325" s="13">
        <f t="shared" si="35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7">
        <f t="shared" si="346"/>
        <v>1.0166666666666666</v>
      </c>
      <c r="P3326" s="5">
        <f t="shared" si="347"/>
        <v>152.5</v>
      </c>
      <c r="Q3326" t="str">
        <f t="shared" si="348"/>
        <v>theater</v>
      </c>
      <c r="R3326" s="6" t="str">
        <f t="shared" si="351"/>
        <v>plays</v>
      </c>
      <c r="S3326" s="13">
        <f t="shared" si="349"/>
        <v>42512.58321759259</v>
      </c>
      <c r="T3326" s="13">
        <f t="shared" si="35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7">
        <f t="shared" si="346"/>
        <v>1.125</v>
      </c>
      <c r="P3327" s="5">
        <f t="shared" si="347"/>
        <v>30</v>
      </c>
      <c r="Q3327" t="str">
        <f t="shared" si="348"/>
        <v>theater</v>
      </c>
      <c r="R3327" s="6" t="str">
        <f t="shared" si="351"/>
        <v>plays</v>
      </c>
      <c r="S3327" s="13">
        <f t="shared" si="349"/>
        <v>42064.785613425927</v>
      </c>
      <c r="T3327" s="13">
        <f t="shared" si="35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7">
        <f t="shared" si="346"/>
        <v>1.0137499999999999</v>
      </c>
      <c r="P3328" s="5">
        <f t="shared" si="347"/>
        <v>142.28070175438597</v>
      </c>
      <c r="Q3328" t="str">
        <f t="shared" si="348"/>
        <v>theater</v>
      </c>
      <c r="R3328" s="6" t="str">
        <f t="shared" si="351"/>
        <v>plays</v>
      </c>
      <c r="S3328" s="13">
        <f t="shared" si="349"/>
        <v>42041.714178240742</v>
      </c>
      <c r="T3328" s="13">
        <f t="shared" si="35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7">
        <f t="shared" si="346"/>
        <v>1.0125</v>
      </c>
      <c r="P3329" s="5">
        <f t="shared" si="347"/>
        <v>24.545454545454547</v>
      </c>
      <c r="Q3329" t="str">
        <f t="shared" si="348"/>
        <v>theater</v>
      </c>
      <c r="R3329" s="6" t="str">
        <f t="shared" si="351"/>
        <v>plays</v>
      </c>
      <c r="S3329" s="13">
        <f t="shared" si="349"/>
        <v>42468.374606481477</v>
      </c>
      <c r="T3329" s="13">
        <f t="shared" si="35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7">
        <f t="shared" si="346"/>
        <v>1.4638888888888888</v>
      </c>
      <c r="P3330" s="5">
        <f t="shared" si="347"/>
        <v>292.77777777777777</v>
      </c>
      <c r="Q3330" t="str">
        <f t="shared" si="348"/>
        <v>theater</v>
      </c>
      <c r="R3330" s="6" t="str">
        <f t="shared" si="351"/>
        <v>plays</v>
      </c>
      <c r="S3330" s="13">
        <f t="shared" si="349"/>
        <v>41822.57503472222</v>
      </c>
      <c r="T3330" s="13">
        <f t="shared" si="35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7">
        <f t="shared" ref="O3331:O3394" si="352">E3331/D3331</f>
        <v>1.1679999999999999</v>
      </c>
      <c r="P3331" s="5">
        <f t="shared" ref="P3331:P3394" si="353">AVERAGE(E3331/L3331)</f>
        <v>44.92307692307692</v>
      </c>
      <c r="Q3331" t="str">
        <f t="shared" ref="Q3331:Q3394" si="354">LEFT(N3331, SEARCH("/",N3331,1)-1)</f>
        <v>theater</v>
      </c>
      <c r="R3331" s="6" t="str">
        <f t="shared" si="351"/>
        <v>plays</v>
      </c>
      <c r="S3331" s="13">
        <f t="shared" ref="S3331:S3394" si="355">(((J3331/60)/60)/24)+DATE(1970,1,1)</f>
        <v>41837.323009259257</v>
      </c>
      <c r="T3331" s="13">
        <f t="shared" ref="T3331:T3394" si="35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7">
        <f t="shared" si="352"/>
        <v>1.0626666666666666</v>
      </c>
      <c r="P3332" s="5">
        <f t="shared" si="353"/>
        <v>23.10144927536232</v>
      </c>
      <c r="Q3332" t="str">
        <f t="shared" si="354"/>
        <v>theater</v>
      </c>
      <c r="R3332" s="6" t="str">
        <f t="shared" si="351"/>
        <v>plays</v>
      </c>
      <c r="S3332" s="13">
        <f t="shared" si="355"/>
        <v>42065.887361111112</v>
      </c>
      <c r="T3332" s="13">
        <f t="shared" si="35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7">
        <f t="shared" si="352"/>
        <v>1.0451999999999999</v>
      </c>
      <c r="P3333" s="5">
        <f t="shared" si="353"/>
        <v>80.400000000000006</v>
      </c>
      <c r="Q3333" t="str">
        <f t="shared" si="354"/>
        <v>theater</v>
      </c>
      <c r="R3333" s="6" t="str">
        <f t="shared" si="351"/>
        <v>plays</v>
      </c>
      <c r="S3333" s="13">
        <f t="shared" si="355"/>
        <v>42248.697754629626</v>
      </c>
      <c r="T3333" s="13">
        <f t="shared" si="35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7">
        <f t="shared" si="352"/>
        <v>1</v>
      </c>
      <c r="P3334" s="5">
        <f t="shared" si="353"/>
        <v>72.289156626506028</v>
      </c>
      <c r="Q3334" t="str">
        <f t="shared" si="354"/>
        <v>theater</v>
      </c>
      <c r="R3334" s="6" t="str">
        <f t="shared" si="351"/>
        <v>plays</v>
      </c>
      <c r="S3334" s="13">
        <f t="shared" si="355"/>
        <v>41809.860300925924</v>
      </c>
      <c r="T3334" s="13">
        <f t="shared" si="35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7">
        <f t="shared" si="352"/>
        <v>1.0457142857142858</v>
      </c>
      <c r="P3335" s="5">
        <f t="shared" si="353"/>
        <v>32.972972972972975</v>
      </c>
      <c r="Q3335" t="str">
        <f t="shared" si="354"/>
        <v>theater</v>
      </c>
      <c r="R3335" s="6" t="str">
        <f t="shared" si="351"/>
        <v>plays</v>
      </c>
      <c r="S3335" s="13">
        <f t="shared" si="355"/>
        <v>42148.676851851851</v>
      </c>
      <c r="T3335" s="13">
        <f t="shared" si="35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7">
        <f t="shared" si="352"/>
        <v>1.3862051149573753</v>
      </c>
      <c r="P3336" s="5">
        <f t="shared" si="353"/>
        <v>116.65217391304348</v>
      </c>
      <c r="Q3336" t="str">
        <f t="shared" si="354"/>
        <v>theater</v>
      </c>
      <c r="R3336" s="6" t="str">
        <f t="shared" si="351"/>
        <v>plays</v>
      </c>
      <c r="S3336" s="13">
        <f t="shared" si="355"/>
        <v>42185.521087962959</v>
      </c>
      <c r="T3336" s="13">
        <f t="shared" si="35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7">
        <f t="shared" si="352"/>
        <v>1.0032000000000001</v>
      </c>
      <c r="P3337" s="5">
        <f t="shared" si="353"/>
        <v>79.61904761904762</v>
      </c>
      <c r="Q3337" t="str">
        <f t="shared" si="354"/>
        <v>theater</v>
      </c>
      <c r="R3337" s="6" t="str">
        <f t="shared" si="351"/>
        <v>plays</v>
      </c>
      <c r="S3337" s="13">
        <f t="shared" si="355"/>
        <v>41827.674143518518</v>
      </c>
      <c r="T3337" s="13">
        <f t="shared" si="35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7">
        <f t="shared" si="352"/>
        <v>1</v>
      </c>
      <c r="P3338" s="5">
        <f t="shared" si="353"/>
        <v>27.777777777777779</v>
      </c>
      <c r="Q3338" t="str">
        <f t="shared" si="354"/>
        <v>theater</v>
      </c>
      <c r="R3338" s="6" t="str">
        <f t="shared" si="351"/>
        <v>plays</v>
      </c>
      <c r="S3338" s="13">
        <f t="shared" si="355"/>
        <v>42437.398680555561</v>
      </c>
      <c r="T3338" s="13">
        <f t="shared" si="35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7">
        <f t="shared" si="352"/>
        <v>1.1020000000000001</v>
      </c>
      <c r="P3339" s="5">
        <f t="shared" si="353"/>
        <v>81.029411764705884</v>
      </c>
      <c r="Q3339" t="str">
        <f t="shared" si="354"/>
        <v>theater</v>
      </c>
      <c r="R3339" s="6" t="str">
        <f t="shared" ref="R3339:R3402" si="357">RIGHT(N3339,5)</f>
        <v>plays</v>
      </c>
      <c r="S3339" s="13">
        <f t="shared" si="355"/>
        <v>41901.282025462962</v>
      </c>
      <c r="T3339" s="13">
        <f t="shared" si="35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7">
        <f t="shared" si="352"/>
        <v>1.0218</v>
      </c>
      <c r="P3340" s="5">
        <f t="shared" si="353"/>
        <v>136.84821428571428</v>
      </c>
      <c r="Q3340" t="str">
        <f t="shared" si="354"/>
        <v>theater</v>
      </c>
      <c r="R3340" s="6" t="str">
        <f t="shared" si="357"/>
        <v>plays</v>
      </c>
      <c r="S3340" s="13">
        <f t="shared" si="355"/>
        <v>42769.574999999997</v>
      </c>
      <c r="T3340" s="13">
        <f t="shared" si="35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7">
        <f t="shared" si="352"/>
        <v>1.0435000000000001</v>
      </c>
      <c r="P3341" s="5">
        <f t="shared" si="353"/>
        <v>177.61702127659575</v>
      </c>
      <c r="Q3341" t="str">
        <f t="shared" si="354"/>
        <v>theater</v>
      </c>
      <c r="R3341" s="6" t="str">
        <f t="shared" si="357"/>
        <v>plays</v>
      </c>
      <c r="S3341" s="13">
        <f t="shared" si="355"/>
        <v>42549.665717592594</v>
      </c>
      <c r="T3341" s="13">
        <f t="shared" si="35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7">
        <f t="shared" si="352"/>
        <v>1.3816666666666666</v>
      </c>
      <c r="P3342" s="5">
        <f t="shared" si="353"/>
        <v>109.07894736842105</v>
      </c>
      <c r="Q3342" t="str">
        <f t="shared" si="354"/>
        <v>theater</v>
      </c>
      <c r="R3342" s="6" t="str">
        <f t="shared" si="357"/>
        <v>plays</v>
      </c>
      <c r="S3342" s="13">
        <f t="shared" si="355"/>
        <v>42685.974004629628</v>
      </c>
      <c r="T3342" s="13">
        <f t="shared" si="35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7">
        <f t="shared" si="352"/>
        <v>1</v>
      </c>
      <c r="P3343" s="5">
        <f t="shared" si="353"/>
        <v>119.64285714285714</v>
      </c>
      <c r="Q3343" t="str">
        <f t="shared" si="354"/>
        <v>theater</v>
      </c>
      <c r="R3343" s="6" t="str">
        <f t="shared" si="357"/>
        <v>plays</v>
      </c>
      <c r="S3343" s="13">
        <f t="shared" si="355"/>
        <v>42510.798854166671</v>
      </c>
      <c r="T3343" s="13">
        <f t="shared" si="35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7">
        <f t="shared" si="352"/>
        <v>1.0166666666666666</v>
      </c>
      <c r="P3344" s="5">
        <f t="shared" si="353"/>
        <v>78.205128205128204</v>
      </c>
      <c r="Q3344" t="str">
        <f t="shared" si="354"/>
        <v>theater</v>
      </c>
      <c r="R3344" s="6" t="str">
        <f t="shared" si="357"/>
        <v>plays</v>
      </c>
      <c r="S3344" s="13">
        <f t="shared" si="355"/>
        <v>42062.296412037031</v>
      </c>
      <c r="T3344" s="13">
        <f t="shared" si="35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7">
        <f t="shared" si="352"/>
        <v>1.7142857142857142</v>
      </c>
      <c r="P3345" s="5">
        <f t="shared" si="353"/>
        <v>52.173913043478258</v>
      </c>
      <c r="Q3345" t="str">
        <f t="shared" si="354"/>
        <v>theater</v>
      </c>
      <c r="R3345" s="6" t="str">
        <f t="shared" si="357"/>
        <v>plays</v>
      </c>
      <c r="S3345" s="13">
        <f t="shared" si="355"/>
        <v>42452.916481481487</v>
      </c>
      <c r="T3345" s="13">
        <f t="shared" si="35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7">
        <f t="shared" si="352"/>
        <v>1.0144444444444445</v>
      </c>
      <c r="P3346" s="5">
        <f t="shared" si="353"/>
        <v>114.125</v>
      </c>
      <c r="Q3346" t="str">
        <f t="shared" si="354"/>
        <v>theater</v>
      </c>
      <c r="R3346" s="6" t="str">
        <f t="shared" si="357"/>
        <v>plays</v>
      </c>
      <c r="S3346" s="13">
        <f t="shared" si="355"/>
        <v>41851.200150462959</v>
      </c>
      <c r="T3346" s="13">
        <f t="shared" si="35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7">
        <f t="shared" si="352"/>
        <v>1.3</v>
      </c>
      <c r="P3347" s="5">
        <f t="shared" si="353"/>
        <v>50</v>
      </c>
      <c r="Q3347" t="str">
        <f t="shared" si="354"/>
        <v>theater</v>
      </c>
      <c r="R3347" s="6" t="str">
        <f t="shared" si="357"/>
        <v>plays</v>
      </c>
      <c r="S3347" s="13">
        <f t="shared" si="355"/>
        <v>42053.106111111112</v>
      </c>
      <c r="T3347" s="13">
        <f t="shared" si="35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7">
        <f t="shared" si="352"/>
        <v>1.1000000000000001</v>
      </c>
      <c r="P3348" s="5">
        <f t="shared" si="353"/>
        <v>91.666666666666671</v>
      </c>
      <c r="Q3348" t="str">
        <f t="shared" si="354"/>
        <v>theater</v>
      </c>
      <c r="R3348" s="6" t="str">
        <f t="shared" si="357"/>
        <v>plays</v>
      </c>
      <c r="S3348" s="13">
        <f t="shared" si="355"/>
        <v>42054.024421296301</v>
      </c>
      <c r="T3348" s="13">
        <f t="shared" si="35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7">
        <f t="shared" si="352"/>
        <v>1.1944999999999999</v>
      </c>
      <c r="P3349" s="5">
        <f t="shared" si="353"/>
        <v>108.59090909090909</v>
      </c>
      <c r="Q3349" t="str">
        <f t="shared" si="354"/>
        <v>theater</v>
      </c>
      <c r="R3349" s="6" t="str">
        <f t="shared" si="357"/>
        <v>plays</v>
      </c>
      <c r="S3349" s="13">
        <f t="shared" si="355"/>
        <v>42484.551550925928</v>
      </c>
      <c r="T3349" s="13">
        <f t="shared" si="35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7">
        <f t="shared" si="352"/>
        <v>1.002909090909091</v>
      </c>
      <c r="P3350" s="5">
        <f t="shared" si="353"/>
        <v>69.822784810126578</v>
      </c>
      <c r="Q3350" t="str">
        <f t="shared" si="354"/>
        <v>theater</v>
      </c>
      <c r="R3350" s="6" t="str">
        <f t="shared" si="357"/>
        <v>plays</v>
      </c>
      <c r="S3350" s="13">
        <f t="shared" si="355"/>
        <v>42466.558796296296</v>
      </c>
      <c r="T3350" s="13">
        <f t="shared" si="35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7">
        <f t="shared" si="352"/>
        <v>1.534</v>
      </c>
      <c r="P3351" s="5">
        <f t="shared" si="353"/>
        <v>109.57142857142857</v>
      </c>
      <c r="Q3351" t="str">
        <f t="shared" si="354"/>
        <v>theater</v>
      </c>
      <c r="R3351" s="6" t="str">
        <f t="shared" si="357"/>
        <v>plays</v>
      </c>
      <c r="S3351" s="13">
        <f t="shared" si="355"/>
        <v>42513.110787037032</v>
      </c>
      <c r="T3351" s="13">
        <f t="shared" si="35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7">
        <f t="shared" si="352"/>
        <v>1.0442857142857143</v>
      </c>
      <c r="P3352" s="5">
        <f t="shared" si="353"/>
        <v>71.666666666666671</v>
      </c>
      <c r="Q3352" t="str">
        <f t="shared" si="354"/>
        <v>theater</v>
      </c>
      <c r="R3352" s="6" t="str">
        <f t="shared" si="357"/>
        <v>plays</v>
      </c>
      <c r="S3352" s="13">
        <f t="shared" si="355"/>
        <v>42302.701516203699</v>
      </c>
      <c r="T3352" s="13">
        <f t="shared" si="35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7">
        <f t="shared" si="352"/>
        <v>1.0109999999999999</v>
      </c>
      <c r="P3353" s="5">
        <f t="shared" si="353"/>
        <v>93.611111111111114</v>
      </c>
      <c r="Q3353" t="str">
        <f t="shared" si="354"/>
        <v>theater</v>
      </c>
      <c r="R3353" s="6" t="str">
        <f t="shared" si="357"/>
        <v>plays</v>
      </c>
      <c r="S3353" s="13">
        <f t="shared" si="355"/>
        <v>41806.395428240743</v>
      </c>
      <c r="T3353" s="13">
        <f t="shared" si="35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7">
        <f t="shared" si="352"/>
        <v>1.0751999999999999</v>
      </c>
      <c r="P3354" s="5">
        <f t="shared" si="353"/>
        <v>76.8</v>
      </c>
      <c r="Q3354" t="str">
        <f t="shared" si="354"/>
        <v>theater</v>
      </c>
      <c r="R3354" s="6" t="str">
        <f t="shared" si="357"/>
        <v>plays</v>
      </c>
      <c r="S3354" s="13">
        <f t="shared" si="355"/>
        <v>42495.992800925931</v>
      </c>
      <c r="T3354" s="13">
        <f t="shared" si="35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7">
        <f t="shared" si="352"/>
        <v>3.15</v>
      </c>
      <c r="P3355" s="5">
        <f t="shared" si="353"/>
        <v>35.795454545454547</v>
      </c>
      <c r="Q3355" t="str">
        <f t="shared" si="354"/>
        <v>theater</v>
      </c>
      <c r="R3355" s="6" t="str">
        <f t="shared" si="357"/>
        <v>plays</v>
      </c>
      <c r="S3355" s="13">
        <f t="shared" si="355"/>
        <v>42479.432291666672</v>
      </c>
      <c r="T3355" s="13">
        <f t="shared" si="35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7">
        <f t="shared" si="352"/>
        <v>1.0193333333333334</v>
      </c>
      <c r="P3356" s="5">
        <f t="shared" si="353"/>
        <v>55.6</v>
      </c>
      <c r="Q3356" t="str">
        <f t="shared" si="354"/>
        <v>theater</v>
      </c>
      <c r="R3356" s="6" t="str">
        <f t="shared" si="357"/>
        <v>plays</v>
      </c>
      <c r="S3356" s="13">
        <f t="shared" si="355"/>
        <v>42270.7269212963</v>
      </c>
      <c r="T3356" s="13">
        <f t="shared" si="35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7">
        <f t="shared" si="352"/>
        <v>1.2628571428571429</v>
      </c>
      <c r="P3357" s="5">
        <f t="shared" si="353"/>
        <v>147.33333333333334</v>
      </c>
      <c r="Q3357" t="str">
        <f t="shared" si="354"/>
        <v>theater</v>
      </c>
      <c r="R3357" s="6" t="str">
        <f t="shared" si="357"/>
        <v>plays</v>
      </c>
      <c r="S3357" s="13">
        <f t="shared" si="355"/>
        <v>42489.619525462964</v>
      </c>
      <c r="T3357" s="13">
        <f t="shared" si="35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7">
        <f t="shared" si="352"/>
        <v>1.014</v>
      </c>
      <c r="P3358" s="5">
        <f t="shared" si="353"/>
        <v>56.333333333333336</v>
      </c>
      <c r="Q3358" t="str">
        <f t="shared" si="354"/>
        <v>theater</v>
      </c>
      <c r="R3358" s="6" t="str">
        <f t="shared" si="357"/>
        <v>plays</v>
      </c>
      <c r="S3358" s="13">
        <f t="shared" si="355"/>
        <v>42536.815648148149</v>
      </c>
      <c r="T3358" s="13">
        <f t="shared" si="35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7">
        <f t="shared" si="352"/>
        <v>1.01</v>
      </c>
      <c r="P3359" s="5">
        <f t="shared" si="353"/>
        <v>96.19047619047619</v>
      </c>
      <c r="Q3359" t="str">
        <f t="shared" si="354"/>
        <v>theater</v>
      </c>
      <c r="R3359" s="6" t="str">
        <f t="shared" si="357"/>
        <v>plays</v>
      </c>
      <c r="S3359" s="13">
        <f t="shared" si="355"/>
        <v>41822.417939814812</v>
      </c>
      <c r="T3359" s="13">
        <f t="shared" si="35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7">
        <f t="shared" si="352"/>
        <v>1.0299</v>
      </c>
      <c r="P3360" s="5">
        <f t="shared" si="353"/>
        <v>63.574074074074076</v>
      </c>
      <c r="Q3360" t="str">
        <f t="shared" si="354"/>
        <v>theater</v>
      </c>
      <c r="R3360" s="6" t="str">
        <f t="shared" si="357"/>
        <v>plays</v>
      </c>
      <c r="S3360" s="13">
        <f t="shared" si="355"/>
        <v>41932.311099537037</v>
      </c>
      <c r="T3360" s="13">
        <f t="shared" si="35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7">
        <f t="shared" si="352"/>
        <v>1.0625</v>
      </c>
      <c r="P3361" s="5">
        <f t="shared" si="353"/>
        <v>184.78260869565219</v>
      </c>
      <c r="Q3361" t="str">
        <f t="shared" si="354"/>
        <v>theater</v>
      </c>
      <c r="R3361" s="6" t="str">
        <f t="shared" si="357"/>
        <v>plays</v>
      </c>
      <c r="S3361" s="13">
        <f t="shared" si="355"/>
        <v>42746.057106481487</v>
      </c>
      <c r="T3361" s="13">
        <f t="shared" si="35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7">
        <f t="shared" si="352"/>
        <v>1.0137777777777779</v>
      </c>
      <c r="P3362" s="5">
        <f t="shared" si="353"/>
        <v>126.72222222222223</v>
      </c>
      <c r="Q3362" t="str">
        <f t="shared" si="354"/>
        <v>theater</v>
      </c>
      <c r="R3362" s="6" t="str">
        <f t="shared" si="357"/>
        <v>plays</v>
      </c>
      <c r="S3362" s="13">
        <f t="shared" si="355"/>
        <v>42697.082673611112</v>
      </c>
      <c r="T3362" s="13">
        <f t="shared" si="35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7">
        <f t="shared" si="352"/>
        <v>1.1346000000000001</v>
      </c>
      <c r="P3363" s="5">
        <f t="shared" si="353"/>
        <v>83.42647058823529</v>
      </c>
      <c r="Q3363" t="str">
        <f t="shared" si="354"/>
        <v>theater</v>
      </c>
      <c r="R3363" s="6" t="str">
        <f t="shared" si="357"/>
        <v>plays</v>
      </c>
      <c r="S3363" s="13">
        <f t="shared" si="355"/>
        <v>41866.025347222225</v>
      </c>
      <c r="T3363" s="13">
        <f t="shared" si="35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7">
        <f t="shared" si="352"/>
        <v>2.1800000000000002</v>
      </c>
      <c r="P3364" s="5">
        <f t="shared" si="353"/>
        <v>54.5</v>
      </c>
      <c r="Q3364" t="str">
        <f t="shared" si="354"/>
        <v>theater</v>
      </c>
      <c r="R3364" s="6" t="str">
        <f t="shared" si="357"/>
        <v>plays</v>
      </c>
      <c r="S3364" s="13">
        <f t="shared" si="355"/>
        <v>42056.091631944444</v>
      </c>
      <c r="T3364" s="13">
        <f t="shared" si="35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7">
        <f t="shared" si="352"/>
        <v>1.0141935483870967</v>
      </c>
      <c r="P3365" s="5">
        <f t="shared" si="353"/>
        <v>302.30769230769232</v>
      </c>
      <c r="Q3365" t="str">
        <f t="shared" si="354"/>
        <v>theater</v>
      </c>
      <c r="R3365" s="6" t="str">
        <f t="shared" si="357"/>
        <v>plays</v>
      </c>
      <c r="S3365" s="13">
        <f t="shared" si="355"/>
        <v>41851.771354166667</v>
      </c>
      <c r="T3365" s="13">
        <f t="shared" si="35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7">
        <f t="shared" si="352"/>
        <v>1.0593333333333332</v>
      </c>
      <c r="P3366" s="5">
        <f t="shared" si="353"/>
        <v>44.138888888888886</v>
      </c>
      <c r="Q3366" t="str">
        <f t="shared" si="354"/>
        <v>theater</v>
      </c>
      <c r="R3366" s="6" t="str">
        <f t="shared" si="357"/>
        <v>plays</v>
      </c>
      <c r="S3366" s="13">
        <f t="shared" si="355"/>
        <v>42422.977418981478</v>
      </c>
      <c r="T3366" s="13">
        <f t="shared" si="35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7">
        <f t="shared" si="352"/>
        <v>1.04</v>
      </c>
      <c r="P3367" s="5">
        <f t="shared" si="353"/>
        <v>866.66666666666663</v>
      </c>
      <c r="Q3367" t="str">
        <f t="shared" si="354"/>
        <v>theater</v>
      </c>
      <c r="R3367" s="6" t="str">
        <f t="shared" si="357"/>
        <v>plays</v>
      </c>
      <c r="S3367" s="13">
        <f t="shared" si="355"/>
        <v>42321.101759259262</v>
      </c>
      <c r="T3367" s="13">
        <f t="shared" si="35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7">
        <f t="shared" si="352"/>
        <v>2.21</v>
      </c>
      <c r="P3368" s="5">
        <f t="shared" si="353"/>
        <v>61.388888888888886</v>
      </c>
      <c r="Q3368" t="str">
        <f t="shared" si="354"/>
        <v>theater</v>
      </c>
      <c r="R3368" s="6" t="str">
        <f t="shared" si="357"/>
        <v>plays</v>
      </c>
      <c r="S3368" s="13">
        <f t="shared" si="355"/>
        <v>42107.067557870367</v>
      </c>
      <c r="T3368" s="13">
        <f t="shared" si="35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7">
        <f t="shared" si="352"/>
        <v>1.1866666666666668</v>
      </c>
      <c r="P3369" s="5">
        <f t="shared" si="353"/>
        <v>29.666666666666668</v>
      </c>
      <c r="Q3369" t="str">
        <f t="shared" si="354"/>
        <v>theater</v>
      </c>
      <c r="R3369" s="6" t="str">
        <f t="shared" si="357"/>
        <v>plays</v>
      </c>
      <c r="S3369" s="13">
        <f t="shared" si="355"/>
        <v>42192.933958333335</v>
      </c>
      <c r="T3369" s="13">
        <f t="shared" si="35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7">
        <f t="shared" si="352"/>
        <v>1.046</v>
      </c>
      <c r="P3370" s="5">
        <f t="shared" si="353"/>
        <v>45.478260869565219</v>
      </c>
      <c r="Q3370" t="str">
        <f t="shared" si="354"/>
        <v>theater</v>
      </c>
      <c r="R3370" s="6" t="str">
        <f t="shared" si="357"/>
        <v>plays</v>
      </c>
      <c r="S3370" s="13">
        <f t="shared" si="355"/>
        <v>41969.199756944443</v>
      </c>
      <c r="T3370" s="13">
        <f t="shared" si="35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7">
        <f t="shared" si="352"/>
        <v>1.0389999999999999</v>
      </c>
      <c r="P3371" s="5">
        <f t="shared" si="353"/>
        <v>96.203703703703709</v>
      </c>
      <c r="Q3371" t="str">
        <f t="shared" si="354"/>
        <v>theater</v>
      </c>
      <c r="R3371" s="6" t="str">
        <f t="shared" si="357"/>
        <v>plays</v>
      </c>
      <c r="S3371" s="13">
        <f t="shared" si="355"/>
        <v>42690.041435185187</v>
      </c>
      <c r="T3371" s="13">
        <f t="shared" si="35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7">
        <f t="shared" si="352"/>
        <v>1.1773333333333333</v>
      </c>
      <c r="P3372" s="5">
        <f t="shared" si="353"/>
        <v>67.92307692307692</v>
      </c>
      <c r="Q3372" t="str">
        <f t="shared" si="354"/>
        <v>theater</v>
      </c>
      <c r="R3372" s="6" t="str">
        <f t="shared" si="357"/>
        <v>plays</v>
      </c>
      <c r="S3372" s="13">
        <f t="shared" si="355"/>
        <v>42690.334317129629</v>
      </c>
      <c r="T3372" s="13">
        <f t="shared" si="35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7">
        <f t="shared" si="352"/>
        <v>1.385</v>
      </c>
      <c r="P3373" s="5">
        <f t="shared" si="353"/>
        <v>30.777777777777779</v>
      </c>
      <c r="Q3373" t="str">
        <f t="shared" si="354"/>
        <v>theater</v>
      </c>
      <c r="R3373" s="6" t="str">
        <f t="shared" si="357"/>
        <v>plays</v>
      </c>
      <c r="S3373" s="13">
        <f t="shared" si="355"/>
        <v>42312.874594907407</v>
      </c>
      <c r="T3373" s="13">
        <f t="shared" si="35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7">
        <f t="shared" si="352"/>
        <v>1.0349999999999999</v>
      </c>
      <c r="P3374" s="5">
        <f t="shared" si="353"/>
        <v>38.333333333333336</v>
      </c>
      <c r="Q3374" t="str">
        <f t="shared" si="354"/>
        <v>theater</v>
      </c>
      <c r="R3374" s="6" t="str">
        <f t="shared" si="357"/>
        <v>plays</v>
      </c>
      <c r="S3374" s="13">
        <f t="shared" si="355"/>
        <v>41855.548101851848</v>
      </c>
      <c r="T3374" s="13">
        <f t="shared" si="35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7">
        <f t="shared" si="352"/>
        <v>1.0024999999999999</v>
      </c>
      <c r="P3375" s="5">
        <f t="shared" si="353"/>
        <v>66.833333333333329</v>
      </c>
      <c r="Q3375" t="str">
        <f t="shared" si="354"/>
        <v>theater</v>
      </c>
      <c r="R3375" s="6" t="str">
        <f t="shared" si="357"/>
        <v>plays</v>
      </c>
      <c r="S3375" s="13">
        <f t="shared" si="355"/>
        <v>42179.854629629626</v>
      </c>
      <c r="T3375" s="13">
        <f t="shared" si="35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7">
        <f t="shared" si="352"/>
        <v>1.0657142857142856</v>
      </c>
      <c r="P3376" s="5">
        <f t="shared" si="353"/>
        <v>71.730769230769226</v>
      </c>
      <c r="Q3376" t="str">
        <f t="shared" si="354"/>
        <v>theater</v>
      </c>
      <c r="R3376" s="6" t="str">
        <f t="shared" si="357"/>
        <v>plays</v>
      </c>
      <c r="S3376" s="13">
        <f t="shared" si="355"/>
        <v>42275.731666666667</v>
      </c>
      <c r="T3376" s="13">
        <f t="shared" si="35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7">
        <f t="shared" si="352"/>
        <v>1</v>
      </c>
      <c r="P3377" s="5">
        <f t="shared" si="353"/>
        <v>176.47058823529412</v>
      </c>
      <c r="Q3377" t="str">
        <f t="shared" si="354"/>
        <v>theater</v>
      </c>
      <c r="R3377" s="6" t="str">
        <f t="shared" si="357"/>
        <v>plays</v>
      </c>
      <c r="S3377" s="13">
        <f t="shared" si="355"/>
        <v>41765.610798611109</v>
      </c>
      <c r="T3377" s="13">
        <f t="shared" si="35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7">
        <f t="shared" si="352"/>
        <v>1.0001249999999999</v>
      </c>
      <c r="P3378" s="5">
        <f t="shared" si="353"/>
        <v>421.10526315789474</v>
      </c>
      <c r="Q3378" t="str">
        <f t="shared" si="354"/>
        <v>theater</v>
      </c>
      <c r="R3378" s="6" t="str">
        <f t="shared" si="357"/>
        <v>plays</v>
      </c>
      <c r="S3378" s="13">
        <f t="shared" si="355"/>
        <v>42059.701319444444</v>
      </c>
      <c r="T3378" s="13">
        <f t="shared" si="35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7">
        <f t="shared" si="352"/>
        <v>1.0105</v>
      </c>
      <c r="P3379" s="5">
        <f t="shared" si="353"/>
        <v>104.98701298701299</v>
      </c>
      <c r="Q3379" t="str">
        <f t="shared" si="354"/>
        <v>theater</v>
      </c>
      <c r="R3379" s="6" t="str">
        <f t="shared" si="357"/>
        <v>plays</v>
      </c>
      <c r="S3379" s="13">
        <f t="shared" si="355"/>
        <v>42053.732627314821</v>
      </c>
      <c r="T3379" s="13">
        <f t="shared" si="35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7">
        <f t="shared" si="352"/>
        <v>1.0763636363636364</v>
      </c>
      <c r="P3380" s="5">
        <f t="shared" si="353"/>
        <v>28.19047619047619</v>
      </c>
      <c r="Q3380" t="str">
        <f t="shared" si="354"/>
        <v>theater</v>
      </c>
      <c r="R3380" s="6" t="str">
        <f t="shared" si="357"/>
        <v>plays</v>
      </c>
      <c r="S3380" s="13">
        <f t="shared" si="355"/>
        <v>41858.355393518519</v>
      </c>
      <c r="T3380" s="13">
        <f t="shared" si="35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7">
        <f t="shared" si="352"/>
        <v>1.0365</v>
      </c>
      <c r="P3381" s="5">
        <f t="shared" si="353"/>
        <v>54.55263157894737</v>
      </c>
      <c r="Q3381" t="str">
        <f t="shared" si="354"/>
        <v>theater</v>
      </c>
      <c r="R3381" s="6" t="str">
        <f t="shared" si="357"/>
        <v>plays</v>
      </c>
      <c r="S3381" s="13">
        <f t="shared" si="355"/>
        <v>42225.513888888891</v>
      </c>
      <c r="T3381" s="13">
        <f t="shared" si="35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7">
        <f t="shared" si="352"/>
        <v>1.0443333333333333</v>
      </c>
      <c r="P3382" s="5">
        <f t="shared" si="353"/>
        <v>111.89285714285714</v>
      </c>
      <c r="Q3382" t="str">
        <f t="shared" si="354"/>
        <v>theater</v>
      </c>
      <c r="R3382" s="6" t="str">
        <f t="shared" si="357"/>
        <v>plays</v>
      </c>
      <c r="S3382" s="13">
        <f t="shared" si="355"/>
        <v>41937.95344907407</v>
      </c>
      <c r="T3382" s="13">
        <f t="shared" si="35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7">
        <f t="shared" si="352"/>
        <v>1.0225</v>
      </c>
      <c r="P3383" s="5">
        <f t="shared" si="353"/>
        <v>85.208333333333329</v>
      </c>
      <c r="Q3383" t="str">
        <f t="shared" si="354"/>
        <v>theater</v>
      </c>
      <c r="R3383" s="6" t="str">
        <f t="shared" si="357"/>
        <v>plays</v>
      </c>
      <c r="S3383" s="13">
        <f t="shared" si="355"/>
        <v>42044.184988425928</v>
      </c>
      <c r="T3383" s="13">
        <f t="shared" si="35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7">
        <f t="shared" si="352"/>
        <v>1.0074285714285713</v>
      </c>
      <c r="P3384" s="5">
        <f t="shared" si="353"/>
        <v>76.652173913043484</v>
      </c>
      <c r="Q3384" t="str">
        <f t="shared" si="354"/>
        <v>theater</v>
      </c>
      <c r="R3384" s="6" t="str">
        <f t="shared" si="357"/>
        <v>plays</v>
      </c>
      <c r="S3384" s="13">
        <f t="shared" si="355"/>
        <v>42559.431203703702</v>
      </c>
      <c r="T3384" s="13">
        <f t="shared" si="35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7">
        <f t="shared" si="352"/>
        <v>1.1171428571428572</v>
      </c>
      <c r="P3385" s="5">
        <f t="shared" si="353"/>
        <v>65.166666666666671</v>
      </c>
      <c r="Q3385" t="str">
        <f t="shared" si="354"/>
        <v>theater</v>
      </c>
      <c r="R3385" s="6" t="str">
        <f t="shared" si="357"/>
        <v>plays</v>
      </c>
      <c r="S3385" s="13">
        <f t="shared" si="355"/>
        <v>42524.782638888893</v>
      </c>
      <c r="T3385" s="13">
        <f t="shared" si="35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7">
        <f t="shared" si="352"/>
        <v>1.0001100000000001</v>
      </c>
      <c r="P3386" s="5">
        <f t="shared" si="353"/>
        <v>93.760312499999998</v>
      </c>
      <c r="Q3386" t="str">
        <f t="shared" si="354"/>
        <v>theater</v>
      </c>
      <c r="R3386" s="6" t="str">
        <f t="shared" si="357"/>
        <v>plays</v>
      </c>
      <c r="S3386" s="13">
        <f t="shared" si="355"/>
        <v>42292.087592592594</v>
      </c>
      <c r="T3386" s="13">
        <f t="shared" si="35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7">
        <f t="shared" si="352"/>
        <v>1</v>
      </c>
      <c r="P3387" s="5">
        <f t="shared" si="353"/>
        <v>133.33333333333334</v>
      </c>
      <c r="Q3387" t="str">
        <f t="shared" si="354"/>
        <v>theater</v>
      </c>
      <c r="R3387" s="6" t="str">
        <f t="shared" si="357"/>
        <v>plays</v>
      </c>
      <c r="S3387" s="13">
        <f t="shared" si="355"/>
        <v>41953.8675</v>
      </c>
      <c r="T3387" s="13">
        <f t="shared" si="35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7">
        <f t="shared" si="352"/>
        <v>1.05</v>
      </c>
      <c r="P3388" s="5">
        <f t="shared" si="353"/>
        <v>51.219512195121951</v>
      </c>
      <c r="Q3388" t="str">
        <f t="shared" si="354"/>
        <v>theater</v>
      </c>
      <c r="R3388" s="6" t="str">
        <f t="shared" si="357"/>
        <v>plays</v>
      </c>
      <c r="S3388" s="13">
        <f t="shared" si="355"/>
        <v>41946.644745370373</v>
      </c>
      <c r="T3388" s="13">
        <f t="shared" si="35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7">
        <f t="shared" si="352"/>
        <v>1.1686666666666667</v>
      </c>
      <c r="P3389" s="5">
        <f t="shared" si="353"/>
        <v>100.17142857142858</v>
      </c>
      <c r="Q3389" t="str">
        <f t="shared" si="354"/>
        <v>theater</v>
      </c>
      <c r="R3389" s="6" t="str">
        <f t="shared" si="357"/>
        <v>plays</v>
      </c>
      <c r="S3389" s="13">
        <f t="shared" si="355"/>
        <v>41947.762592592589</v>
      </c>
      <c r="T3389" s="13">
        <f t="shared" si="35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7">
        <f t="shared" si="352"/>
        <v>1.038</v>
      </c>
      <c r="P3390" s="5">
        <f t="shared" si="353"/>
        <v>34.6</v>
      </c>
      <c r="Q3390" t="str">
        <f t="shared" si="354"/>
        <v>theater</v>
      </c>
      <c r="R3390" s="6" t="str">
        <f t="shared" si="357"/>
        <v>plays</v>
      </c>
      <c r="S3390" s="13">
        <f t="shared" si="355"/>
        <v>42143.461122685185</v>
      </c>
      <c r="T3390" s="13">
        <f t="shared" si="35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7">
        <f t="shared" si="352"/>
        <v>1.145</v>
      </c>
      <c r="P3391" s="5">
        <f t="shared" si="353"/>
        <v>184.67741935483872</v>
      </c>
      <c r="Q3391" t="str">
        <f t="shared" si="354"/>
        <v>theater</v>
      </c>
      <c r="R3391" s="6" t="str">
        <f t="shared" si="357"/>
        <v>plays</v>
      </c>
      <c r="S3391" s="13">
        <f t="shared" si="355"/>
        <v>42494.563449074078</v>
      </c>
      <c r="T3391" s="13">
        <f t="shared" si="35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7">
        <f t="shared" si="352"/>
        <v>1.024</v>
      </c>
      <c r="P3392" s="5">
        <f t="shared" si="353"/>
        <v>69.818181818181813</v>
      </c>
      <c r="Q3392" t="str">
        <f t="shared" si="354"/>
        <v>theater</v>
      </c>
      <c r="R3392" s="6" t="str">
        <f t="shared" si="357"/>
        <v>plays</v>
      </c>
      <c r="S3392" s="13">
        <f t="shared" si="355"/>
        <v>41815.774826388886</v>
      </c>
      <c r="T3392" s="13">
        <f t="shared" si="35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7">
        <f t="shared" si="352"/>
        <v>2.23</v>
      </c>
      <c r="P3393" s="5">
        <f t="shared" si="353"/>
        <v>61.944444444444443</v>
      </c>
      <c r="Q3393" t="str">
        <f t="shared" si="354"/>
        <v>theater</v>
      </c>
      <c r="R3393" s="6" t="str">
        <f t="shared" si="357"/>
        <v>plays</v>
      </c>
      <c r="S3393" s="13">
        <f t="shared" si="355"/>
        <v>41830.545694444445</v>
      </c>
      <c r="T3393" s="13">
        <f t="shared" si="35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7">
        <f t="shared" si="352"/>
        <v>1</v>
      </c>
      <c r="P3394" s="5">
        <f t="shared" si="353"/>
        <v>41.666666666666664</v>
      </c>
      <c r="Q3394" t="str">
        <f t="shared" si="354"/>
        <v>theater</v>
      </c>
      <c r="R3394" s="6" t="str">
        <f t="shared" si="357"/>
        <v>plays</v>
      </c>
      <c r="S3394" s="13">
        <f t="shared" si="355"/>
        <v>42446.845543981486</v>
      </c>
      <c r="T3394" s="13">
        <f t="shared" si="35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7">
        <f t="shared" ref="O3395:O3458" si="358">E3395/D3395</f>
        <v>1.0580000000000001</v>
      </c>
      <c r="P3395" s="5">
        <f t="shared" ref="P3395:P3458" si="359">AVERAGE(E3395/L3395)</f>
        <v>36.06818181818182</v>
      </c>
      <c r="Q3395" t="str">
        <f t="shared" ref="Q3395:Q3458" si="360">LEFT(N3395, SEARCH("/",N3395,1)-1)</f>
        <v>theater</v>
      </c>
      <c r="R3395" s="6" t="str">
        <f t="shared" si="357"/>
        <v>plays</v>
      </c>
      <c r="S3395" s="13">
        <f t="shared" ref="S3395:S3458" si="361">(((J3395/60)/60)/24)+DATE(1970,1,1)</f>
        <v>41923.921643518523</v>
      </c>
      <c r="T3395" s="13">
        <f t="shared" ref="T3395:T3458" si="3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7">
        <f t="shared" si="358"/>
        <v>1.4236363636363636</v>
      </c>
      <c r="P3396" s="5">
        <f t="shared" si="359"/>
        <v>29</v>
      </c>
      <c r="Q3396" t="str">
        <f t="shared" si="360"/>
        <v>theater</v>
      </c>
      <c r="R3396" s="6" t="str">
        <f t="shared" si="357"/>
        <v>plays</v>
      </c>
      <c r="S3396" s="13">
        <f t="shared" si="361"/>
        <v>41817.59542824074</v>
      </c>
      <c r="T3396" s="13">
        <f t="shared" si="3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7">
        <f t="shared" si="358"/>
        <v>1.84</v>
      </c>
      <c r="P3397" s="5">
        <f t="shared" si="359"/>
        <v>24.210526315789473</v>
      </c>
      <c r="Q3397" t="str">
        <f t="shared" si="360"/>
        <v>theater</v>
      </c>
      <c r="R3397" s="6" t="str">
        <f t="shared" si="357"/>
        <v>plays</v>
      </c>
      <c r="S3397" s="13">
        <f t="shared" si="361"/>
        <v>42140.712314814817</v>
      </c>
      <c r="T3397" s="13">
        <f t="shared" si="3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7">
        <f t="shared" si="358"/>
        <v>1.0433333333333332</v>
      </c>
      <c r="P3398" s="5">
        <f t="shared" si="359"/>
        <v>55.892857142857146</v>
      </c>
      <c r="Q3398" t="str">
        <f t="shared" si="360"/>
        <v>theater</v>
      </c>
      <c r="R3398" s="6" t="str">
        <f t="shared" si="357"/>
        <v>plays</v>
      </c>
      <c r="S3398" s="13">
        <f t="shared" si="361"/>
        <v>41764.44663194444</v>
      </c>
      <c r="T3398" s="13">
        <f t="shared" si="3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7">
        <f t="shared" si="358"/>
        <v>1.1200000000000001</v>
      </c>
      <c r="P3399" s="5">
        <f t="shared" si="359"/>
        <v>11.666666666666666</v>
      </c>
      <c r="Q3399" t="str">
        <f t="shared" si="360"/>
        <v>theater</v>
      </c>
      <c r="R3399" s="6" t="str">
        <f t="shared" si="357"/>
        <v>plays</v>
      </c>
      <c r="S3399" s="13">
        <f t="shared" si="361"/>
        <v>42378.478344907402</v>
      </c>
      <c r="T3399" s="13">
        <f t="shared" si="3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7">
        <f t="shared" si="358"/>
        <v>1.1107499999999999</v>
      </c>
      <c r="P3400" s="5">
        <f t="shared" si="359"/>
        <v>68.353846153846149</v>
      </c>
      <c r="Q3400" t="str">
        <f t="shared" si="360"/>
        <v>theater</v>
      </c>
      <c r="R3400" s="6" t="str">
        <f t="shared" si="357"/>
        <v>plays</v>
      </c>
      <c r="S3400" s="13">
        <f t="shared" si="361"/>
        <v>41941.75203703704</v>
      </c>
      <c r="T3400" s="13">
        <f t="shared" si="3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7">
        <f t="shared" si="358"/>
        <v>1.0375000000000001</v>
      </c>
      <c r="P3401" s="5">
        <f t="shared" si="359"/>
        <v>27.065217391304348</v>
      </c>
      <c r="Q3401" t="str">
        <f t="shared" si="360"/>
        <v>theater</v>
      </c>
      <c r="R3401" s="6" t="str">
        <f t="shared" si="357"/>
        <v>plays</v>
      </c>
      <c r="S3401" s="13">
        <f t="shared" si="361"/>
        <v>42026.920428240745</v>
      </c>
      <c r="T3401" s="13">
        <f t="shared" si="3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7">
        <f t="shared" si="358"/>
        <v>1.0041</v>
      </c>
      <c r="P3402" s="5">
        <f t="shared" si="359"/>
        <v>118.12941176470588</v>
      </c>
      <c r="Q3402" t="str">
        <f t="shared" si="360"/>
        <v>theater</v>
      </c>
      <c r="R3402" s="6" t="str">
        <f t="shared" si="357"/>
        <v>plays</v>
      </c>
      <c r="S3402" s="13">
        <f t="shared" si="361"/>
        <v>41834.953865740739</v>
      </c>
      <c r="T3402" s="13">
        <f t="shared" si="3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7">
        <f t="shared" si="358"/>
        <v>1.0186206896551724</v>
      </c>
      <c r="P3403" s="5">
        <f t="shared" si="359"/>
        <v>44.757575757575758</v>
      </c>
      <c r="Q3403" t="str">
        <f t="shared" si="360"/>
        <v>theater</v>
      </c>
      <c r="R3403" s="6" t="str">
        <f t="shared" ref="R3403:R3466" si="363">RIGHT(N3403,5)</f>
        <v>plays</v>
      </c>
      <c r="S3403" s="13">
        <f t="shared" si="361"/>
        <v>42193.723912037036</v>
      </c>
      <c r="T3403" s="13">
        <f t="shared" si="3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7">
        <f t="shared" si="358"/>
        <v>1.0976666666666666</v>
      </c>
      <c r="P3404" s="5">
        <f t="shared" si="359"/>
        <v>99.787878787878782</v>
      </c>
      <c r="Q3404" t="str">
        <f t="shared" si="360"/>
        <v>theater</v>
      </c>
      <c r="R3404" s="6" t="str">
        <f t="shared" si="363"/>
        <v>plays</v>
      </c>
      <c r="S3404" s="13">
        <f t="shared" si="361"/>
        <v>42290.61855324074</v>
      </c>
      <c r="T3404" s="13">
        <f t="shared" si="3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7">
        <f t="shared" si="358"/>
        <v>1</v>
      </c>
      <c r="P3405" s="5">
        <f t="shared" si="359"/>
        <v>117.64705882352941</v>
      </c>
      <c r="Q3405" t="str">
        <f t="shared" si="360"/>
        <v>theater</v>
      </c>
      <c r="R3405" s="6" t="str">
        <f t="shared" si="363"/>
        <v>plays</v>
      </c>
      <c r="S3405" s="13">
        <f t="shared" si="361"/>
        <v>42150.462083333332</v>
      </c>
      <c r="T3405" s="13">
        <f t="shared" si="3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7">
        <f t="shared" si="358"/>
        <v>1.22</v>
      </c>
      <c r="P3406" s="5">
        <f t="shared" si="359"/>
        <v>203.33333333333334</v>
      </c>
      <c r="Q3406" t="str">
        <f t="shared" si="360"/>
        <v>theater</v>
      </c>
      <c r="R3406" s="6" t="str">
        <f t="shared" si="363"/>
        <v>plays</v>
      </c>
      <c r="S3406" s="13">
        <f t="shared" si="361"/>
        <v>42152.503495370373</v>
      </c>
      <c r="T3406" s="13">
        <f t="shared" si="3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7">
        <f t="shared" si="358"/>
        <v>1.3757142857142857</v>
      </c>
      <c r="P3407" s="5">
        <f t="shared" si="359"/>
        <v>28.323529411764707</v>
      </c>
      <c r="Q3407" t="str">
        <f t="shared" si="360"/>
        <v>theater</v>
      </c>
      <c r="R3407" s="6" t="str">
        <f t="shared" si="363"/>
        <v>plays</v>
      </c>
      <c r="S3407" s="13">
        <f t="shared" si="361"/>
        <v>42410.017199074078</v>
      </c>
      <c r="T3407" s="13">
        <f t="shared" si="3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7">
        <f t="shared" si="358"/>
        <v>1.0031000000000001</v>
      </c>
      <c r="P3408" s="5">
        <f t="shared" si="359"/>
        <v>110.23076923076923</v>
      </c>
      <c r="Q3408" t="str">
        <f t="shared" si="360"/>
        <v>theater</v>
      </c>
      <c r="R3408" s="6" t="str">
        <f t="shared" si="363"/>
        <v>plays</v>
      </c>
      <c r="S3408" s="13">
        <f t="shared" si="361"/>
        <v>41791.492777777778</v>
      </c>
      <c r="T3408" s="13">
        <f t="shared" si="3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7">
        <f t="shared" si="358"/>
        <v>1.071</v>
      </c>
      <c r="P3409" s="5">
        <f t="shared" si="359"/>
        <v>31.970149253731343</v>
      </c>
      <c r="Q3409" t="str">
        <f t="shared" si="360"/>
        <v>theater</v>
      </c>
      <c r="R3409" s="6" t="str">
        <f t="shared" si="363"/>
        <v>plays</v>
      </c>
      <c r="S3409" s="13">
        <f t="shared" si="361"/>
        <v>41796.422326388885</v>
      </c>
      <c r="T3409" s="13">
        <f t="shared" si="3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7">
        <f t="shared" si="358"/>
        <v>2.11</v>
      </c>
      <c r="P3410" s="5">
        <f t="shared" si="359"/>
        <v>58.611111111111114</v>
      </c>
      <c r="Q3410" t="str">
        <f t="shared" si="360"/>
        <v>theater</v>
      </c>
      <c r="R3410" s="6" t="str">
        <f t="shared" si="363"/>
        <v>plays</v>
      </c>
      <c r="S3410" s="13">
        <f t="shared" si="361"/>
        <v>41808.991944444446</v>
      </c>
      <c r="T3410" s="13">
        <f t="shared" si="3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7">
        <f t="shared" si="358"/>
        <v>1.236</v>
      </c>
      <c r="P3411" s="5">
        <f t="shared" si="359"/>
        <v>29.428571428571427</v>
      </c>
      <c r="Q3411" t="str">
        <f t="shared" si="360"/>
        <v>theater</v>
      </c>
      <c r="R3411" s="6" t="str">
        <f t="shared" si="363"/>
        <v>plays</v>
      </c>
      <c r="S3411" s="13">
        <f t="shared" si="361"/>
        <v>42544.814328703709</v>
      </c>
      <c r="T3411" s="13">
        <f t="shared" si="3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7">
        <f t="shared" si="358"/>
        <v>1.085</v>
      </c>
      <c r="P3412" s="5">
        <f t="shared" si="359"/>
        <v>81.375</v>
      </c>
      <c r="Q3412" t="str">
        <f t="shared" si="360"/>
        <v>theater</v>
      </c>
      <c r="R3412" s="6" t="str">
        <f t="shared" si="363"/>
        <v>plays</v>
      </c>
      <c r="S3412" s="13">
        <f t="shared" si="361"/>
        <v>42500.041550925926</v>
      </c>
      <c r="T3412" s="13">
        <f t="shared" si="3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7">
        <f t="shared" si="358"/>
        <v>1.0356666666666667</v>
      </c>
      <c r="P3413" s="5">
        <f t="shared" si="359"/>
        <v>199.16666666666666</v>
      </c>
      <c r="Q3413" t="str">
        <f t="shared" si="360"/>
        <v>theater</v>
      </c>
      <c r="R3413" s="6" t="str">
        <f t="shared" si="363"/>
        <v>plays</v>
      </c>
      <c r="S3413" s="13">
        <f t="shared" si="361"/>
        <v>42265.022824074069</v>
      </c>
      <c r="T3413" s="13">
        <f t="shared" si="3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7">
        <f t="shared" si="358"/>
        <v>1</v>
      </c>
      <c r="P3414" s="5">
        <f t="shared" si="359"/>
        <v>115.38461538461539</v>
      </c>
      <c r="Q3414" t="str">
        <f t="shared" si="360"/>
        <v>theater</v>
      </c>
      <c r="R3414" s="6" t="str">
        <f t="shared" si="363"/>
        <v>plays</v>
      </c>
      <c r="S3414" s="13">
        <f t="shared" si="361"/>
        <v>41879.959050925929</v>
      </c>
      <c r="T3414" s="13">
        <f t="shared" si="3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7">
        <f t="shared" si="358"/>
        <v>1.3</v>
      </c>
      <c r="P3415" s="5">
        <f t="shared" si="359"/>
        <v>46.428571428571431</v>
      </c>
      <c r="Q3415" t="str">
        <f t="shared" si="360"/>
        <v>theater</v>
      </c>
      <c r="R3415" s="6" t="str">
        <f t="shared" si="363"/>
        <v>plays</v>
      </c>
      <c r="S3415" s="13">
        <f t="shared" si="361"/>
        <v>42053.733078703706</v>
      </c>
      <c r="T3415" s="13">
        <f t="shared" si="3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7">
        <f t="shared" si="358"/>
        <v>1.0349999999999999</v>
      </c>
      <c r="P3416" s="5">
        <f t="shared" si="359"/>
        <v>70.568181818181813</v>
      </c>
      <c r="Q3416" t="str">
        <f t="shared" si="360"/>
        <v>theater</v>
      </c>
      <c r="R3416" s="6" t="str">
        <f t="shared" si="363"/>
        <v>plays</v>
      </c>
      <c r="S3416" s="13">
        <f t="shared" si="361"/>
        <v>42675.832465277781</v>
      </c>
      <c r="T3416" s="13">
        <f t="shared" si="3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7">
        <f t="shared" si="358"/>
        <v>1</v>
      </c>
      <c r="P3417" s="5">
        <f t="shared" si="359"/>
        <v>22.222222222222221</v>
      </c>
      <c r="Q3417" t="str">
        <f t="shared" si="360"/>
        <v>theater</v>
      </c>
      <c r="R3417" s="6" t="str">
        <f t="shared" si="363"/>
        <v>plays</v>
      </c>
      <c r="S3417" s="13">
        <f t="shared" si="361"/>
        <v>42467.144166666665</v>
      </c>
      <c r="T3417" s="13">
        <f t="shared" si="3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7">
        <f t="shared" si="358"/>
        <v>1.196</v>
      </c>
      <c r="P3418" s="5">
        <f t="shared" si="359"/>
        <v>159.46666666666667</v>
      </c>
      <c r="Q3418" t="str">
        <f t="shared" si="360"/>
        <v>theater</v>
      </c>
      <c r="R3418" s="6" t="str">
        <f t="shared" si="363"/>
        <v>plays</v>
      </c>
      <c r="S3418" s="13">
        <f t="shared" si="361"/>
        <v>42089.412557870368</v>
      </c>
      <c r="T3418" s="13">
        <f t="shared" si="3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7">
        <f t="shared" si="358"/>
        <v>1.0000058823529412</v>
      </c>
      <c r="P3419" s="5">
        <f t="shared" si="359"/>
        <v>37.777999999999999</v>
      </c>
      <c r="Q3419" t="str">
        <f t="shared" si="360"/>
        <v>theater</v>
      </c>
      <c r="R3419" s="6" t="str">
        <f t="shared" si="363"/>
        <v>plays</v>
      </c>
      <c r="S3419" s="13">
        <f t="shared" si="361"/>
        <v>41894.91375</v>
      </c>
      <c r="T3419" s="13">
        <f t="shared" si="3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7">
        <f t="shared" si="358"/>
        <v>1.00875</v>
      </c>
      <c r="P3420" s="5">
        <f t="shared" si="359"/>
        <v>72.053571428571431</v>
      </c>
      <c r="Q3420" t="str">
        <f t="shared" si="360"/>
        <v>theater</v>
      </c>
      <c r="R3420" s="6" t="str">
        <f t="shared" si="363"/>
        <v>plays</v>
      </c>
      <c r="S3420" s="13">
        <f t="shared" si="361"/>
        <v>41752.83457175926</v>
      </c>
      <c r="T3420" s="13">
        <f t="shared" si="3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7">
        <f t="shared" si="358"/>
        <v>1.0654545454545454</v>
      </c>
      <c r="P3421" s="5">
        <f t="shared" si="359"/>
        <v>63.695652173913047</v>
      </c>
      <c r="Q3421" t="str">
        <f t="shared" si="360"/>
        <v>theater</v>
      </c>
      <c r="R3421" s="6" t="str">
        <f t="shared" si="363"/>
        <v>plays</v>
      </c>
      <c r="S3421" s="13">
        <f t="shared" si="361"/>
        <v>42448.821585648147</v>
      </c>
      <c r="T3421" s="13">
        <f t="shared" si="3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7">
        <f t="shared" si="358"/>
        <v>1.38</v>
      </c>
      <c r="P3422" s="5">
        <f t="shared" si="359"/>
        <v>28.411764705882351</v>
      </c>
      <c r="Q3422" t="str">
        <f t="shared" si="360"/>
        <v>theater</v>
      </c>
      <c r="R3422" s="6" t="str">
        <f t="shared" si="363"/>
        <v>plays</v>
      </c>
      <c r="S3422" s="13">
        <f t="shared" si="361"/>
        <v>42405.090300925927</v>
      </c>
      <c r="T3422" s="13">
        <f t="shared" si="3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7">
        <f t="shared" si="358"/>
        <v>1.0115000000000001</v>
      </c>
      <c r="P3423" s="5">
        <f t="shared" si="359"/>
        <v>103.21428571428571</v>
      </c>
      <c r="Q3423" t="str">
        <f t="shared" si="360"/>
        <v>theater</v>
      </c>
      <c r="R3423" s="6" t="str">
        <f t="shared" si="363"/>
        <v>plays</v>
      </c>
      <c r="S3423" s="13">
        <f t="shared" si="361"/>
        <v>42037.791238425925</v>
      </c>
      <c r="T3423" s="13">
        <f t="shared" si="3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7">
        <f t="shared" si="358"/>
        <v>1.091</v>
      </c>
      <c r="P3424" s="5">
        <f t="shared" si="359"/>
        <v>71.152173913043484</v>
      </c>
      <c r="Q3424" t="str">
        <f t="shared" si="360"/>
        <v>theater</v>
      </c>
      <c r="R3424" s="6" t="str">
        <f t="shared" si="363"/>
        <v>plays</v>
      </c>
      <c r="S3424" s="13">
        <f t="shared" si="361"/>
        <v>42323.562222222223</v>
      </c>
      <c r="T3424" s="13">
        <f t="shared" si="3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7">
        <f t="shared" si="358"/>
        <v>1.4</v>
      </c>
      <c r="P3425" s="5">
        <f t="shared" si="359"/>
        <v>35</v>
      </c>
      <c r="Q3425" t="str">
        <f t="shared" si="360"/>
        <v>theater</v>
      </c>
      <c r="R3425" s="6" t="str">
        <f t="shared" si="363"/>
        <v>plays</v>
      </c>
      <c r="S3425" s="13">
        <f t="shared" si="361"/>
        <v>42088.911354166667</v>
      </c>
      <c r="T3425" s="13">
        <f t="shared" si="3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7">
        <f t="shared" si="358"/>
        <v>1.0358333333333334</v>
      </c>
      <c r="P3426" s="5">
        <f t="shared" si="359"/>
        <v>81.776315789473685</v>
      </c>
      <c r="Q3426" t="str">
        <f t="shared" si="360"/>
        <v>theater</v>
      </c>
      <c r="R3426" s="6" t="str">
        <f t="shared" si="363"/>
        <v>plays</v>
      </c>
      <c r="S3426" s="13">
        <f t="shared" si="361"/>
        <v>42018.676898148144</v>
      </c>
      <c r="T3426" s="13">
        <f t="shared" si="3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7">
        <f t="shared" si="358"/>
        <v>1.0297033333333332</v>
      </c>
      <c r="P3427" s="5">
        <f t="shared" si="359"/>
        <v>297.02980769230766</v>
      </c>
      <c r="Q3427" t="str">
        <f t="shared" si="360"/>
        <v>theater</v>
      </c>
      <c r="R3427" s="6" t="str">
        <f t="shared" si="363"/>
        <v>plays</v>
      </c>
      <c r="S3427" s="13">
        <f t="shared" si="361"/>
        <v>41884.617314814815</v>
      </c>
      <c r="T3427" s="13">
        <f t="shared" si="3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7">
        <f t="shared" si="358"/>
        <v>1.0813333333333333</v>
      </c>
      <c r="P3428" s="5">
        <f t="shared" si="359"/>
        <v>46.609195402298852</v>
      </c>
      <c r="Q3428" t="str">
        <f t="shared" si="360"/>
        <v>theater</v>
      </c>
      <c r="R3428" s="6" t="str">
        <f t="shared" si="363"/>
        <v>plays</v>
      </c>
      <c r="S3428" s="13">
        <f t="shared" si="361"/>
        <v>41884.056747685187</v>
      </c>
      <c r="T3428" s="13">
        <f t="shared" si="3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7">
        <f t="shared" si="358"/>
        <v>1</v>
      </c>
      <c r="P3429" s="5">
        <f t="shared" si="359"/>
        <v>51.724137931034484</v>
      </c>
      <c r="Q3429" t="str">
        <f t="shared" si="360"/>
        <v>theater</v>
      </c>
      <c r="R3429" s="6" t="str">
        <f t="shared" si="363"/>
        <v>plays</v>
      </c>
      <c r="S3429" s="13">
        <f t="shared" si="361"/>
        <v>41792.645277777774</v>
      </c>
      <c r="T3429" s="13">
        <f t="shared" si="3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7">
        <f t="shared" si="358"/>
        <v>1.0275000000000001</v>
      </c>
      <c r="P3430" s="5">
        <f t="shared" si="359"/>
        <v>40.294117647058826</v>
      </c>
      <c r="Q3430" t="str">
        <f t="shared" si="360"/>
        <v>theater</v>
      </c>
      <c r="R3430" s="6" t="str">
        <f t="shared" si="363"/>
        <v>plays</v>
      </c>
      <c r="S3430" s="13">
        <f t="shared" si="361"/>
        <v>42038.720451388886</v>
      </c>
      <c r="T3430" s="13">
        <f t="shared" si="3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7">
        <f t="shared" si="358"/>
        <v>1.3</v>
      </c>
      <c r="P3431" s="5">
        <f t="shared" si="359"/>
        <v>16.25</v>
      </c>
      <c r="Q3431" t="str">
        <f t="shared" si="360"/>
        <v>theater</v>
      </c>
      <c r="R3431" s="6" t="str">
        <f t="shared" si="363"/>
        <v>plays</v>
      </c>
      <c r="S3431" s="13">
        <f t="shared" si="361"/>
        <v>42662.021539351852</v>
      </c>
      <c r="T3431" s="13">
        <f t="shared" si="3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7">
        <f t="shared" si="358"/>
        <v>1.0854949999999999</v>
      </c>
      <c r="P3432" s="5">
        <f t="shared" si="359"/>
        <v>30.152638888888887</v>
      </c>
      <c r="Q3432" t="str">
        <f t="shared" si="360"/>
        <v>theater</v>
      </c>
      <c r="R3432" s="6" t="str">
        <f t="shared" si="363"/>
        <v>plays</v>
      </c>
      <c r="S3432" s="13">
        <f t="shared" si="361"/>
        <v>41820.945613425924</v>
      </c>
      <c r="T3432" s="13">
        <f t="shared" si="3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7">
        <f t="shared" si="358"/>
        <v>1</v>
      </c>
      <c r="P3433" s="5">
        <f t="shared" si="359"/>
        <v>95.238095238095241</v>
      </c>
      <c r="Q3433" t="str">
        <f t="shared" si="360"/>
        <v>theater</v>
      </c>
      <c r="R3433" s="6" t="str">
        <f t="shared" si="363"/>
        <v>plays</v>
      </c>
      <c r="S3433" s="13">
        <f t="shared" si="361"/>
        <v>41839.730937500004</v>
      </c>
      <c r="T3433" s="13">
        <f t="shared" si="3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7">
        <f t="shared" si="358"/>
        <v>1.0965</v>
      </c>
      <c r="P3434" s="5">
        <f t="shared" si="359"/>
        <v>52.214285714285715</v>
      </c>
      <c r="Q3434" t="str">
        <f t="shared" si="360"/>
        <v>theater</v>
      </c>
      <c r="R3434" s="6" t="str">
        <f t="shared" si="363"/>
        <v>plays</v>
      </c>
      <c r="S3434" s="13">
        <f t="shared" si="361"/>
        <v>42380.581180555557</v>
      </c>
      <c r="T3434" s="13">
        <f t="shared" si="3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7">
        <f t="shared" si="358"/>
        <v>1.0026315789473683</v>
      </c>
      <c r="P3435" s="5">
        <f t="shared" si="359"/>
        <v>134.1549295774648</v>
      </c>
      <c r="Q3435" t="str">
        <f t="shared" si="360"/>
        <v>theater</v>
      </c>
      <c r="R3435" s="6" t="str">
        <f t="shared" si="363"/>
        <v>plays</v>
      </c>
      <c r="S3435" s="13">
        <f t="shared" si="361"/>
        <v>41776.063136574077</v>
      </c>
      <c r="T3435" s="13">
        <f t="shared" si="3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7">
        <f t="shared" si="358"/>
        <v>1.0555000000000001</v>
      </c>
      <c r="P3436" s="5">
        <f t="shared" si="359"/>
        <v>62.827380952380949</v>
      </c>
      <c r="Q3436" t="str">
        <f t="shared" si="360"/>
        <v>theater</v>
      </c>
      <c r="R3436" s="6" t="str">
        <f t="shared" si="363"/>
        <v>plays</v>
      </c>
      <c r="S3436" s="13">
        <f t="shared" si="361"/>
        <v>41800.380428240744</v>
      </c>
      <c r="T3436" s="13">
        <f t="shared" si="3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7">
        <f t="shared" si="358"/>
        <v>1.1200000000000001</v>
      </c>
      <c r="P3437" s="5">
        <f t="shared" si="359"/>
        <v>58.94736842105263</v>
      </c>
      <c r="Q3437" t="str">
        <f t="shared" si="360"/>
        <v>theater</v>
      </c>
      <c r="R3437" s="6" t="str">
        <f t="shared" si="363"/>
        <v>plays</v>
      </c>
      <c r="S3437" s="13">
        <f t="shared" si="361"/>
        <v>42572.61681712963</v>
      </c>
      <c r="T3437" s="13">
        <f t="shared" si="3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7">
        <f t="shared" si="358"/>
        <v>1.0589999999999999</v>
      </c>
      <c r="P3438" s="5">
        <f t="shared" si="359"/>
        <v>143.1081081081081</v>
      </c>
      <c r="Q3438" t="str">
        <f t="shared" si="360"/>
        <v>theater</v>
      </c>
      <c r="R3438" s="6" t="str">
        <f t="shared" si="363"/>
        <v>plays</v>
      </c>
      <c r="S3438" s="13">
        <f t="shared" si="361"/>
        <v>41851.541585648149</v>
      </c>
      <c r="T3438" s="13">
        <f t="shared" si="3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7">
        <f t="shared" si="358"/>
        <v>1.01</v>
      </c>
      <c r="P3439" s="5">
        <f t="shared" si="359"/>
        <v>84.166666666666671</v>
      </c>
      <c r="Q3439" t="str">
        <f t="shared" si="360"/>
        <v>theater</v>
      </c>
      <c r="R3439" s="6" t="str">
        <f t="shared" si="363"/>
        <v>plays</v>
      </c>
      <c r="S3439" s="13">
        <f t="shared" si="361"/>
        <v>42205.710879629631</v>
      </c>
      <c r="T3439" s="13">
        <f t="shared" si="3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7">
        <f t="shared" si="358"/>
        <v>1.042</v>
      </c>
      <c r="P3440" s="5">
        <f t="shared" si="359"/>
        <v>186.07142857142858</v>
      </c>
      <c r="Q3440" t="str">
        <f t="shared" si="360"/>
        <v>theater</v>
      </c>
      <c r="R3440" s="6" t="str">
        <f t="shared" si="363"/>
        <v>plays</v>
      </c>
      <c r="S3440" s="13">
        <f t="shared" si="361"/>
        <v>42100.927858796291</v>
      </c>
      <c r="T3440" s="13">
        <f t="shared" si="3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7">
        <f t="shared" si="358"/>
        <v>1.3467833333333334</v>
      </c>
      <c r="P3441" s="5">
        <f t="shared" si="359"/>
        <v>89.785555555555561</v>
      </c>
      <c r="Q3441" t="str">
        <f t="shared" si="360"/>
        <v>theater</v>
      </c>
      <c r="R3441" s="6" t="str">
        <f t="shared" si="363"/>
        <v>plays</v>
      </c>
      <c r="S3441" s="13">
        <f t="shared" si="361"/>
        <v>42374.911226851851</v>
      </c>
      <c r="T3441" s="13">
        <f t="shared" si="3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7">
        <f t="shared" si="358"/>
        <v>1.052184</v>
      </c>
      <c r="P3442" s="5">
        <f t="shared" si="359"/>
        <v>64.157560975609755</v>
      </c>
      <c r="Q3442" t="str">
        <f t="shared" si="360"/>
        <v>theater</v>
      </c>
      <c r="R3442" s="6" t="str">
        <f t="shared" si="363"/>
        <v>plays</v>
      </c>
      <c r="S3442" s="13">
        <f t="shared" si="361"/>
        <v>41809.12300925926</v>
      </c>
      <c r="T3442" s="13">
        <f t="shared" si="3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7">
        <f t="shared" si="358"/>
        <v>1.026</v>
      </c>
      <c r="P3443" s="5">
        <f t="shared" si="359"/>
        <v>59.651162790697676</v>
      </c>
      <c r="Q3443" t="str">
        <f t="shared" si="360"/>
        <v>theater</v>
      </c>
      <c r="R3443" s="6" t="str">
        <f t="shared" si="363"/>
        <v>plays</v>
      </c>
      <c r="S3443" s="13">
        <f t="shared" si="361"/>
        <v>42294.429641203707</v>
      </c>
      <c r="T3443" s="13">
        <f t="shared" si="3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7">
        <f t="shared" si="358"/>
        <v>1</v>
      </c>
      <c r="P3444" s="5">
        <f t="shared" si="359"/>
        <v>31.25</v>
      </c>
      <c r="Q3444" t="str">
        <f t="shared" si="360"/>
        <v>theater</v>
      </c>
      <c r="R3444" s="6" t="str">
        <f t="shared" si="363"/>
        <v>plays</v>
      </c>
      <c r="S3444" s="13">
        <f t="shared" si="361"/>
        <v>42124.841111111105</v>
      </c>
      <c r="T3444" s="13">
        <f t="shared" si="3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7">
        <f t="shared" si="358"/>
        <v>1.855</v>
      </c>
      <c r="P3445" s="5">
        <f t="shared" si="359"/>
        <v>41.222222222222221</v>
      </c>
      <c r="Q3445" t="str">
        <f t="shared" si="360"/>
        <v>theater</v>
      </c>
      <c r="R3445" s="6" t="str">
        <f t="shared" si="363"/>
        <v>plays</v>
      </c>
      <c r="S3445" s="13">
        <f t="shared" si="361"/>
        <v>41861.524837962963</v>
      </c>
      <c r="T3445" s="13">
        <f t="shared" si="3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7">
        <f t="shared" si="358"/>
        <v>2.89</v>
      </c>
      <c r="P3446" s="5">
        <f t="shared" si="359"/>
        <v>43.35</v>
      </c>
      <c r="Q3446" t="str">
        <f t="shared" si="360"/>
        <v>theater</v>
      </c>
      <c r="R3446" s="6" t="str">
        <f t="shared" si="363"/>
        <v>plays</v>
      </c>
      <c r="S3446" s="13">
        <f t="shared" si="361"/>
        <v>42521.291504629626</v>
      </c>
      <c r="T3446" s="13">
        <f t="shared" si="3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7">
        <f t="shared" si="358"/>
        <v>1</v>
      </c>
      <c r="P3447" s="5">
        <f t="shared" si="359"/>
        <v>64.516129032258064</v>
      </c>
      <c r="Q3447" t="str">
        <f t="shared" si="360"/>
        <v>theater</v>
      </c>
      <c r="R3447" s="6" t="str">
        <f t="shared" si="363"/>
        <v>plays</v>
      </c>
      <c r="S3447" s="13">
        <f t="shared" si="361"/>
        <v>42272.530509259261</v>
      </c>
      <c r="T3447" s="13">
        <f t="shared" si="3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7">
        <f t="shared" si="358"/>
        <v>1.0820000000000001</v>
      </c>
      <c r="P3448" s="5">
        <f t="shared" si="359"/>
        <v>43.28</v>
      </c>
      <c r="Q3448" t="str">
        <f t="shared" si="360"/>
        <v>theater</v>
      </c>
      <c r="R3448" s="6" t="str">
        <f t="shared" si="363"/>
        <v>plays</v>
      </c>
      <c r="S3448" s="13">
        <f t="shared" si="361"/>
        <v>42016.832465277781</v>
      </c>
      <c r="T3448" s="13">
        <f t="shared" si="3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7">
        <f t="shared" si="358"/>
        <v>1.0780000000000001</v>
      </c>
      <c r="P3449" s="5">
        <f t="shared" si="359"/>
        <v>77</v>
      </c>
      <c r="Q3449" t="str">
        <f t="shared" si="360"/>
        <v>theater</v>
      </c>
      <c r="R3449" s="6" t="str">
        <f t="shared" si="363"/>
        <v>plays</v>
      </c>
      <c r="S3449" s="13">
        <f t="shared" si="361"/>
        <v>42402.889027777783</v>
      </c>
      <c r="T3449" s="13">
        <f t="shared" si="3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7">
        <f t="shared" si="358"/>
        <v>1.0976190476190477</v>
      </c>
      <c r="P3450" s="5">
        <f t="shared" si="359"/>
        <v>51.222222222222221</v>
      </c>
      <c r="Q3450" t="str">
        <f t="shared" si="360"/>
        <v>theater</v>
      </c>
      <c r="R3450" s="6" t="str">
        <f t="shared" si="363"/>
        <v>plays</v>
      </c>
      <c r="S3450" s="13">
        <f t="shared" si="361"/>
        <v>41960.119085648148</v>
      </c>
      <c r="T3450" s="13">
        <f t="shared" si="3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7">
        <f t="shared" si="358"/>
        <v>1.70625</v>
      </c>
      <c r="P3451" s="5">
        <f t="shared" si="359"/>
        <v>68.25</v>
      </c>
      <c r="Q3451" t="str">
        <f t="shared" si="360"/>
        <v>theater</v>
      </c>
      <c r="R3451" s="6" t="str">
        <f t="shared" si="363"/>
        <v>plays</v>
      </c>
      <c r="S3451" s="13">
        <f t="shared" si="361"/>
        <v>42532.052523148144</v>
      </c>
      <c r="T3451" s="13">
        <f t="shared" si="3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7">
        <f t="shared" si="358"/>
        <v>1.52</v>
      </c>
      <c r="P3452" s="5">
        <f t="shared" si="359"/>
        <v>19.487179487179485</v>
      </c>
      <c r="Q3452" t="str">
        <f t="shared" si="360"/>
        <v>theater</v>
      </c>
      <c r="R3452" s="6" t="str">
        <f t="shared" si="363"/>
        <v>plays</v>
      </c>
      <c r="S3452" s="13">
        <f t="shared" si="361"/>
        <v>42036.704525462963</v>
      </c>
      <c r="T3452" s="13">
        <f t="shared" si="3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7">
        <f t="shared" si="358"/>
        <v>1.0123076923076924</v>
      </c>
      <c r="P3453" s="5">
        <f t="shared" si="359"/>
        <v>41.125</v>
      </c>
      <c r="Q3453" t="str">
        <f t="shared" si="360"/>
        <v>theater</v>
      </c>
      <c r="R3453" s="6" t="str">
        <f t="shared" si="363"/>
        <v>plays</v>
      </c>
      <c r="S3453" s="13">
        <f t="shared" si="361"/>
        <v>42088.723692129628</v>
      </c>
      <c r="T3453" s="13">
        <f t="shared" si="3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7">
        <f t="shared" si="358"/>
        <v>1.532</v>
      </c>
      <c r="P3454" s="5">
        <f t="shared" si="359"/>
        <v>41.405405405405403</v>
      </c>
      <c r="Q3454" t="str">
        <f t="shared" si="360"/>
        <v>theater</v>
      </c>
      <c r="R3454" s="6" t="str">
        <f t="shared" si="363"/>
        <v>plays</v>
      </c>
      <c r="S3454" s="13">
        <f t="shared" si="361"/>
        <v>41820.639189814814</v>
      </c>
      <c r="T3454" s="13">
        <f t="shared" si="3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7">
        <f t="shared" si="358"/>
        <v>1.2833333333333334</v>
      </c>
      <c r="P3455" s="5">
        <f t="shared" si="359"/>
        <v>27.5</v>
      </c>
      <c r="Q3455" t="str">
        <f t="shared" si="360"/>
        <v>theater</v>
      </c>
      <c r="R3455" s="6" t="str">
        <f t="shared" si="363"/>
        <v>plays</v>
      </c>
      <c r="S3455" s="13">
        <f t="shared" si="361"/>
        <v>42535.97865740741</v>
      </c>
      <c r="T3455" s="13">
        <f t="shared" si="3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7">
        <f t="shared" si="358"/>
        <v>1.0071428571428571</v>
      </c>
      <c r="P3456" s="5">
        <f t="shared" si="359"/>
        <v>33.571428571428569</v>
      </c>
      <c r="Q3456" t="str">
        <f t="shared" si="360"/>
        <v>theater</v>
      </c>
      <c r="R3456" s="6" t="str">
        <f t="shared" si="363"/>
        <v>plays</v>
      </c>
      <c r="S3456" s="13">
        <f t="shared" si="361"/>
        <v>41821.698599537034</v>
      </c>
      <c r="T3456" s="13">
        <f t="shared" si="3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7">
        <f t="shared" si="358"/>
        <v>1.0065</v>
      </c>
      <c r="P3457" s="5">
        <f t="shared" si="359"/>
        <v>145.86956521739131</v>
      </c>
      <c r="Q3457" t="str">
        <f t="shared" si="360"/>
        <v>theater</v>
      </c>
      <c r="R3457" s="6" t="str">
        <f t="shared" si="363"/>
        <v>plays</v>
      </c>
      <c r="S3457" s="13">
        <f t="shared" si="361"/>
        <v>42626.7503125</v>
      </c>
      <c r="T3457" s="13">
        <f t="shared" si="3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7">
        <f t="shared" si="358"/>
        <v>1.913</v>
      </c>
      <c r="P3458" s="5">
        <f t="shared" si="359"/>
        <v>358.6875</v>
      </c>
      <c r="Q3458" t="str">
        <f t="shared" si="360"/>
        <v>theater</v>
      </c>
      <c r="R3458" s="6" t="str">
        <f t="shared" si="363"/>
        <v>plays</v>
      </c>
      <c r="S3458" s="13">
        <f t="shared" si="361"/>
        <v>41821.205636574072</v>
      </c>
      <c r="T3458" s="13">
        <f t="shared" si="3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7">
        <f t="shared" ref="O3459:O3522" si="364">E3459/D3459</f>
        <v>1.4019999999999999</v>
      </c>
      <c r="P3459" s="5">
        <f t="shared" ref="P3459:P3522" si="365">AVERAGE(E3459/L3459)</f>
        <v>50.981818181818184</v>
      </c>
      <c r="Q3459" t="str">
        <f t="shared" ref="Q3459:Q3522" si="366">LEFT(N3459, SEARCH("/",N3459,1)-1)</f>
        <v>theater</v>
      </c>
      <c r="R3459" s="6" t="str">
        <f t="shared" si="363"/>
        <v>plays</v>
      </c>
      <c r="S3459" s="13">
        <f t="shared" ref="S3459:S3522" si="367">(((J3459/60)/60)/24)+DATE(1970,1,1)</f>
        <v>42016.706678240742</v>
      </c>
      <c r="T3459" s="13">
        <f t="shared" ref="T3459:T3522" si="36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7">
        <f t="shared" si="364"/>
        <v>1.2433537832310839</v>
      </c>
      <c r="P3460" s="5">
        <f t="shared" si="365"/>
        <v>45.037037037037038</v>
      </c>
      <c r="Q3460" t="str">
        <f t="shared" si="366"/>
        <v>theater</v>
      </c>
      <c r="R3460" s="6" t="str">
        <f t="shared" si="363"/>
        <v>plays</v>
      </c>
      <c r="S3460" s="13">
        <f t="shared" si="367"/>
        <v>42011.202581018515</v>
      </c>
      <c r="T3460" s="13">
        <f t="shared" si="36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7">
        <f t="shared" si="364"/>
        <v>1.262</v>
      </c>
      <c r="P3461" s="5">
        <f t="shared" si="365"/>
        <v>17.527777777777779</v>
      </c>
      <c r="Q3461" t="str">
        <f t="shared" si="366"/>
        <v>theater</v>
      </c>
      <c r="R3461" s="6" t="str">
        <f t="shared" si="363"/>
        <v>plays</v>
      </c>
      <c r="S3461" s="13">
        <f t="shared" si="367"/>
        <v>42480.479861111111</v>
      </c>
      <c r="T3461" s="13">
        <f t="shared" si="36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7">
        <f t="shared" si="364"/>
        <v>1.9</v>
      </c>
      <c r="P3462" s="5">
        <f t="shared" si="365"/>
        <v>50</v>
      </c>
      <c r="Q3462" t="str">
        <f t="shared" si="366"/>
        <v>theater</v>
      </c>
      <c r="R3462" s="6" t="str">
        <f t="shared" si="363"/>
        <v>plays</v>
      </c>
      <c r="S3462" s="13">
        <f t="shared" si="367"/>
        <v>41852.527222222219</v>
      </c>
      <c r="T3462" s="13">
        <f t="shared" si="36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7">
        <f t="shared" si="364"/>
        <v>1.39</v>
      </c>
      <c r="P3463" s="5">
        <f t="shared" si="365"/>
        <v>57.916666666666664</v>
      </c>
      <c r="Q3463" t="str">
        <f t="shared" si="366"/>
        <v>theater</v>
      </c>
      <c r="R3463" s="6" t="str">
        <f t="shared" si="363"/>
        <v>plays</v>
      </c>
      <c r="S3463" s="13">
        <f t="shared" si="367"/>
        <v>42643.632858796293</v>
      </c>
      <c r="T3463" s="13">
        <f t="shared" si="36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7">
        <f t="shared" si="364"/>
        <v>2.02</v>
      </c>
      <c r="P3464" s="5">
        <f t="shared" si="365"/>
        <v>29.705882352941178</v>
      </c>
      <c r="Q3464" t="str">
        <f t="shared" si="366"/>
        <v>theater</v>
      </c>
      <c r="R3464" s="6" t="str">
        <f t="shared" si="363"/>
        <v>plays</v>
      </c>
      <c r="S3464" s="13">
        <f t="shared" si="367"/>
        <v>42179.898472222223</v>
      </c>
      <c r="T3464" s="13">
        <f t="shared" si="36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7">
        <f t="shared" si="364"/>
        <v>1.0338000000000001</v>
      </c>
      <c r="P3465" s="5">
        <f t="shared" si="365"/>
        <v>90.684210526315795</v>
      </c>
      <c r="Q3465" t="str">
        <f t="shared" si="366"/>
        <v>theater</v>
      </c>
      <c r="R3465" s="6" t="str">
        <f t="shared" si="363"/>
        <v>plays</v>
      </c>
      <c r="S3465" s="13">
        <f t="shared" si="367"/>
        <v>42612.918807870374</v>
      </c>
      <c r="T3465" s="13">
        <f t="shared" si="36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7">
        <f t="shared" si="364"/>
        <v>1.023236</v>
      </c>
      <c r="P3466" s="5">
        <f t="shared" si="365"/>
        <v>55.012688172043013</v>
      </c>
      <c r="Q3466" t="str">
        <f t="shared" si="366"/>
        <v>theater</v>
      </c>
      <c r="R3466" s="6" t="str">
        <f t="shared" si="363"/>
        <v>plays</v>
      </c>
      <c r="S3466" s="13">
        <f t="shared" si="367"/>
        <v>42575.130057870367</v>
      </c>
      <c r="T3466" s="13">
        <f t="shared" si="36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7">
        <f t="shared" si="364"/>
        <v>1.03</v>
      </c>
      <c r="P3467" s="5">
        <f t="shared" si="365"/>
        <v>57.222222222222221</v>
      </c>
      <c r="Q3467" t="str">
        <f t="shared" si="366"/>
        <v>theater</v>
      </c>
      <c r="R3467" s="6" t="str">
        <f t="shared" ref="R3467:R3530" si="369">RIGHT(N3467,5)</f>
        <v>plays</v>
      </c>
      <c r="S3467" s="13">
        <f t="shared" si="367"/>
        <v>42200.625833333332</v>
      </c>
      <c r="T3467" s="13">
        <f t="shared" si="36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7">
        <f t="shared" si="364"/>
        <v>1.2714285714285714</v>
      </c>
      <c r="P3468" s="5">
        <f t="shared" si="365"/>
        <v>72.950819672131146</v>
      </c>
      <c r="Q3468" t="str">
        <f t="shared" si="366"/>
        <v>theater</v>
      </c>
      <c r="R3468" s="6" t="str">
        <f t="shared" si="369"/>
        <v>plays</v>
      </c>
      <c r="S3468" s="13">
        <f t="shared" si="367"/>
        <v>42420.019097222219</v>
      </c>
      <c r="T3468" s="13">
        <f t="shared" si="36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7">
        <f t="shared" si="364"/>
        <v>1.01</v>
      </c>
      <c r="P3469" s="5">
        <f t="shared" si="365"/>
        <v>64.468085106382972</v>
      </c>
      <c r="Q3469" t="str">
        <f t="shared" si="366"/>
        <v>theater</v>
      </c>
      <c r="R3469" s="6" t="str">
        <f t="shared" si="369"/>
        <v>plays</v>
      </c>
      <c r="S3469" s="13">
        <f t="shared" si="367"/>
        <v>42053.671666666662</v>
      </c>
      <c r="T3469" s="13">
        <f t="shared" si="36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7">
        <f t="shared" si="364"/>
        <v>1.2178</v>
      </c>
      <c r="P3470" s="5">
        <f t="shared" si="365"/>
        <v>716.35294117647061</v>
      </c>
      <c r="Q3470" t="str">
        <f t="shared" si="366"/>
        <v>theater</v>
      </c>
      <c r="R3470" s="6" t="str">
        <f t="shared" si="369"/>
        <v>plays</v>
      </c>
      <c r="S3470" s="13">
        <f t="shared" si="367"/>
        <v>42605.765381944439</v>
      </c>
      <c r="T3470" s="13">
        <f t="shared" si="36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7">
        <f t="shared" si="364"/>
        <v>1.1339285714285714</v>
      </c>
      <c r="P3471" s="5">
        <f t="shared" si="365"/>
        <v>50.396825396825399</v>
      </c>
      <c r="Q3471" t="str">
        <f t="shared" si="366"/>
        <v>theater</v>
      </c>
      <c r="R3471" s="6" t="str">
        <f t="shared" si="369"/>
        <v>plays</v>
      </c>
      <c r="S3471" s="13">
        <f t="shared" si="367"/>
        <v>42458.641724537039</v>
      </c>
      <c r="T3471" s="13">
        <f t="shared" si="36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7">
        <f t="shared" si="364"/>
        <v>1.5</v>
      </c>
      <c r="P3472" s="5">
        <f t="shared" si="365"/>
        <v>41.666666666666664</v>
      </c>
      <c r="Q3472" t="str">
        <f t="shared" si="366"/>
        <v>theater</v>
      </c>
      <c r="R3472" s="6" t="str">
        <f t="shared" si="369"/>
        <v>plays</v>
      </c>
      <c r="S3472" s="13">
        <f t="shared" si="367"/>
        <v>42529.022013888884</v>
      </c>
      <c r="T3472" s="13">
        <f t="shared" si="36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7">
        <f t="shared" si="364"/>
        <v>2.1459999999999999</v>
      </c>
      <c r="P3473" s="5">
        <f t="shared" si="365"/>
        <v>35.766666666666666</v>
      </c>
      <c r="Q3473" t="str">
        <f t="shared" si="366"/>
        <v>theater</v>
      </c>
      <c r="R3473" s="6" t="str">
        <f t="shared" si="369"/>
        <v>plays</v>
      </c>
      <c r="S3473" s="13">
        <f t="shared" si="367"/>
        <v>41841.820486111108</v>
      </c>
      <c r="T3473" s="13">
        <f t="shared" si="36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7">
        <f t="shared" si="364"/>
        <v>1.0205</v>
      </c>
      <c r="P3474" s="5">
        <f t="shared" si="365"/>
        <v>88.739130434782609</v>
      </c>
      <c r="Q3474" t="str">
        <f t="shared" si="366"/>
        <v>theater</v>
      </c>
      <c r="R3474" s="6" t="str">
        <f t="shared" si="369"/>
        <v>plays</v>
      </c>
      <c r="S3474" s="13">
        <f t="shared" si="367"/>
        <v>41928.170497685183</v>
      </c>
      <c r="T3474" s="13">
        <f t="shared" si="36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7">
        <f t="shared" si="364"/>
        <v>1</v>
      </c>
      <c r="P3475" s="5">
        <f t="shared" si="365"/>
        <v>148.4848484848485</v>
      </c>
      <c r="Q3475" t="str">
        <f t="shared" si="366"/>
        <v>theater</v>
      </c>
      <c r="R3475" s="6" t="str">
        <f t="shared" si="369"/>
        <v>plays</v>
      </c>
      <c r="S3475" s="13">
        <f t="shared" si="367"/>
        <v>42062.834444444445</v>
      </c>
      <c r="T3475" s="13">
        <f t="shared" si="36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7">
        <f t="shared" si="364"/>
        <v>1.01</v>
      </c>
      <c r="P3476" s="5">
        <f t="shared" si="365"/>
        <v>51.794871794871796</v>
      </c>
      <c r="Q3476" t="str">
        <f t="shared" si="366"/>
        <v>theater</v>
      </c>
      <c r="R3476" s="6" t="str">
        <f t="shared" si="369"/>
        <v>plays</v>
      </c>
      <c r="S3476" s="13">
        <f t="shared" si="367"/>
        <v>42541.501516203702</v>
      </c>
      <c r="T3476" s="13">
        <f t="shared" si="36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7">
        <f t="shared" si="364"/>
        <v>1.1333333333333333</v>
      </c>
      <c r="P3477" s="5">
        <f t="shared" si="365"/>
        <v>20</v>
      </c>
      <c r="Q3477" t="str">
        <f t="shared" si="366"/>
        <v>theater</v>
      </c>
      <c r="R3477" s="6" t="str">
        <f t="shared" si="369"/>
        <v>plays</v>
      </c>
      <c r="S3477" s="13">
        <f t="shared" si="367"/>
        <v>41918.880833333329</v>
      </c>
      <c r="T3477" s="13">
        <f t="shared" si="36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7">
        <f t="shared" si="364"/>
        <v>1.04</v>
      </c>
      <c r="P3478" s="5">
        <f t="shared" si="365"/>
        <v>52</v>
      </c>
      <c r="Q3478" t="str">
        <f t="shared" si="366"/>
        <v>theater</v>
      </c>
      <c r="R3478" s="6" t="str">
        <f t="shared" si="369"/>
        <v>plays</v>
      </c>
      <c r="S3478" s="13">
        <f t="shared" si="367"/>
        <v>41921.279976851853</v>
      </c>
      <c r="T3478" s="13">
        <f t="shared" si="36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7">
        <f t="shared" si="364"/>
        <v>1.1533333333333333</v>
      </c>
      <c r="P3479" s="5">
        <f t="shared" si="365"/>
        <v>53.230769230769234</v>
      </c>
      <c r="Q3479" t="str">
        <f t="shared" si="366"/>
        <v>theater</v>
      </c>
      <c r="R3479" s="6" t="str">
        <f t="shared" si="369"/>
        <v>plays</v>
      </c>
      <c r="S3479" s="13">
        <f t="shared" si="367"/>
        <v>42128.736608796295</v>
      </c>
      <c r="T3479" s="13">
        <f t="shared" si="36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7">
        <f t="shared" si="364"/>
        <v>1.1285000000000001</v>
      </c>
      <c r="P3480" s="5">
        <f t="shared" si="365"/>
        <v>39.596491228070178</v>
      </c>
      <c r="Q3480" t="str">
        <f t="shared" si="366"/>
        <v>theater</v>
      </c>
      <c r="R3480" s="6" t="str">
        <f t="shared" si="369"/>
        <v>plays</v>
      </c>
      <c r="S3480" s="13">
        <f t="shared" si="367"/>
        <v>42053.916921296302</v>
      </c>
      <c r="T3480" s="13">
        <f t="shared" si="36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7">
        <f t="shared" si="364"/>
        <v>1.2786666666666666</v>
      </c>
      <c r="P3481" s="5">
        <f t="shared" si="365"/>
        <v>34.25</v>
      </c>
      <c r="Q3481" t="str">
        <f t="shared" si="366"/>
        <v>theater</v>
      </c>
      <c r="R3481" s="6" t="str">
        <f t="shared" si="369"/>
        <v>plays</v>
      </c>
      <c r="S3481" s="13">
        <f t="shared" si="367"/>
        <v>41781.855092592588</v>
      </c>
      <c r="T3481" s="13">
        <f t="shared" si="36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7">
        <f t="shared" si="364"/>
        <v>1.4266666666666667</v>
      </c>
      <c r="P3482" s="5">
        <f t="shared" si="365"/>
        <v>164.61538461538461</v>
      </c>
      <c r="Q3482" t="str">
        <f t="shared" si="366"/>
        <v>theater</v>
      </c>
      <c r="R3482" s="6" t="str">
        <f t="shared" si="369"/>
        <v>plays</v>
      </c>
      <c r="S3482" s="13">
        <f t="shared" si="367"/>
        <v>42171.317442129628</v>
      </c>
      <c r="T3482" s="13">
        <f t="shared" si="36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7">
        <f t="shared" si="364"/>
        <v>1.1879999999999999</v>
      </c>
      <c r="P3483" s="5">
        <f t="shared" si="365"/>
        <v>125.05263157894737</v>
      </c>
      <c r="Q3483" t="str">
        <f t="shared" si="366"/>
        <v>theater</v>
      </c>
      <c r="R3483" s="6" t="str">
        <f t="shared" si="369"/>
        <v>plays</v>
      </c>
      <c r="S3483" s="13">
        <f t="shared" si="367"/>
        <v>41989.24754629629</v>
      </c>
      <c r="T3483" s="13">
        <f t="shared" si="36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7">
        <f t="shared" si="364"/>
        <v>1.3833333333333333</v>
      </c>
      <c r="P3484" s="5">
        <f t="shared" si="365"/>
        <v>51.875</v>
      </c>
      <c r="Q3484" t="str">
        <f t="shared" si="366"/>
        <v>theater</v>
      </c>
      <c r="R3484" s="6" t="str">
        <f t="shared" si="369"/>
        <v>plays</v>
      </c>
      <c r="S3484" s="13">
        <f t="shared" si="367"/>
        <v>41796.771597222221</v>
      </c>
      <c r="T3484" s="13">
        <f t="shared" si="36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7">
        <f t="shared" si="364"/>
        <v>1.599402985074627</v>
      </c>
      <c r="P3485" s="5">
        <f t="shared" si="365"/>
        <v>40.285714285714285</v>
      </c>
      <c r="Q3485" t="str">
        <f t="shared" si="366"/>
        <v>theater</v>
      </c>
      <c r="R3485" s="6" t="str">
        <f t="shared" si="369"/>
        <v>plays</v>
      </c>
      <c r="S3485" s="13">
        <f t="shared" si="367"/>
        <v>41793.668761574074</v>
      </c>
      <c r="T3485" s="13">
        <f t="shared" si="36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7">
        <f t="shared" si="364"/>
        <v>1.1424000000000001</v>
      </c>
      <c r="P3486" s="5">
        <f t="shared" si="365"/>
        <v>64.909090909090907</v>
      </c>
      <c r="Q3486" t="str">
        <f t="shared" si="366"/>
        <v>theater</v>
      </c>
      <c r="R3486" s="6" t="str">
        <f t="shared" si="369"/>
        <v>plays</v>
      </c>
      <c r="S3486" s="13">
        <f t="shared" si="367"/>
        <v>42506.760405092587</v>
      </c>
      <c r="T3486" s="13">
        <f t="shared" si="36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7">
        <f t="shared" si="364"/>
        <v>1.0060606060606061</v>
      </c>
      <c r="P3487" s="5">
        <f t="shared" si="365"/>
        <v>55.333333333333336</v>
      </c>
      <c r="Q3487" t="str">
        <f t="shared" si="366"/>
        <v>theater</v>
      </c>
      <c r="R3487" s="6" t="str">
        <f t="shared" si="369"/>
        <v>plays</v>
      </c>
      <c r="S3487" s="13">
        <f t="shared" si="367"/>
        <v>42372.693055555559</v>
      </c>
      <c r="T3487" s="13">
        <f t="shared" si="36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7">
        <f t="shared" si="364"/>
        <v>1.552</v>
      </c>
      <c r="P3488" s="5">
        <f t="shared" si="365"/>
        <v>83.142857142857139</v>
      </c>
      <c r="Q3488" t="str">
        <f t="shared" si="366"/>
        <v>theater</v>
      </c>
      <c r="R3488" s="6" t="str">
        <f t="shared" si="369"/>
        <v>plays</v>
      </c>
      <c r="S3488" s="13">
        <f t="shared" si="367"/>
        <v>42126.87501157407</v>
      </c>
      <c r="T3488" s="13">
        <f t="shared" si="36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7">
        <f t="shared" si="364"/>
        <v>1.2775000000000001</v>
      </c>
      <c r="P3489" s="5">
        <f t="shared" si="365"/>
        <v>38.712121212121211</v>
      </c>
      <c r="Q3489" t="str">
        <f t="shared" si="366"/>
        <v>theater</v>
      </c>
      <c r="R3489" s="6" t="str">
        <f t="shared" si="369"/>
        <v>plays</v>
      </c>
      <c r="S3489" s="13">
        <f t="shared" si="367"/>
        <v>42149.940416666665</v>
      </c>
      <c r="T3489" s="13">
        <f t="shared" si="36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7">
        <f t="shared" si="364"/>
        <v>1.212</v>
      </c>
      <c r="P3490" s="5">
        <f t="shared" si="365"/>
        <v>125.37931034482759</v>
      </c>
      <c r="Q3490" t="str">
        <f t="shared" si="366"/>
        <v>theater</v>
      </c>
      <c r="R3490" s="6" t="str">
        <f t="shared" si="369"/>
        <v>plays</v>
      </c>
      <c r="S3490" s="13">
        <f t="shared" si="367"/>
        <v>42087.768055555556</v>
      </c>
      <c r="T3490" s="13">
        <f t="shared" si="36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7">
        <f t="shared" si="364"/>
        <v>1.127</v>
      </c>
      <c r="P3491" s="5">
        <f t="shared" si="365"/>
        <v>78.263888888888886</v>
      </c>
      <c r="Q3491" t="str">
        <f t="shared" si="366"/>
        <v>theater</v>
      </c>
      <c r="R3491" s="6" t="str">
        <f t="shared" si="369"/>
        <v>plays</v>
      </c>
      <c r="S3491" s="13">
        <f t="shared" si="367"/>
        <v>41753.635775462964</v>
      </c>
      <c r="T3491" s="13">
        <f t="shared" si="36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7">
        <f t="shared" si="364"/>
        <v>1.2749999999999999</v>
      </c>
      <c r="P3492" s="5">
        <f t="shared" si="365"/>
        <v>47.222222222222221</v>
      </c>
      <c r="Q3492" t="str">
        <f t="shared" si="366"/>
        <v>theater</v>
      </c>
      <c r="R3492" s="6" t="str">
        <f t="shared" si="369"/>
        <v>plays</v>
      </c>
      <c r="S3492" s="13">
        <f t="shared" si="367"/>
        <v>42443.802361111113</v>
      </c>
      <c r="T3492" s="13">
        <f t="shared" si="36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7">
        <f t="shared" si="364"/>
        <v>1.5820000000000001</v>
      </c>
      <c r="P3493" s="5">
        <f t="shared" si="365"/>
        <v>79.099999999999994</v>
      </c>
      <c r="Q3493" t="str">
        <f t="shared" si="366"/>
        <v>theater</v>
      </c>
      <c r="R3493" s="6" t="str">
        <f t="shared" si="369"/>
        <v>plays</v>
      </c>
      <c r="S3493" s="13">
        <f t="shared" si="367"/>
        <v>42121.249814814815</v>
      </c>
      <c r="T3493" s="13">
        <f t="shared" si="36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7">
        <f t="shared" si="364"/>
        <v>1.0526894736842105</v>
      </c>
      <c r="P3494" s="5">
        <f t="shared" si="365"/>
        <v>114.29199999999999</v>
      </c>
      <c r="Q3494" t="str">
        <f t="shared" si="366"/>
        <v>theater</v>
      </c>
      <c r="R3494" s="6" t="str">
        <f t="shared" si="369"/>
        <v>plays</v>
      </c>
      <c r="S3494" s="13">
        <f t="shared" si="367"/>
        <v>42268.009224537032</v>
      </c>
      <c r="T3494" s="13">
        <f t="shared" si="36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7">
        <f t="shared" si="364"/>
        <v>1</v>
      </c>
      <c r="P3495" s="5">
        <f t="shared" si="365"/>
        <v>51.724137931034484</v>
      </c>
      <c r="Q3495" t="str">
        <f t="shared" si="366"/>
        <v>theater</v>
      </c>
      <c r="R3495" s="6" t="str">
        <f t="shared" si="369"/>
        <v>plays</v>
      </c>
      <c r="S3495" s="13">
        <f t="shared" si="367"/>
        <v>41848.866157407407</v>
      </c>
      <c r="T3495" s="13">
        <f t="shared" si="36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7">
        <f t="shared" si="364"/>
        <v>1</v>
      </c>
      <c r="P3496" s="5">
        <f t="shared" si="365"/>
        <v>30.76923076923077</v>
      </c>
      <c r="Q3496" t="str">
        <f t="shared" si="366"/>
        <v>theater</v>
      </c>
      <c r="R3496" s="6" t="str">
        <f t="shared" si="369"/>
        <v>plays</v>
      </c>
      <c r="S3496" s="13">
        <f t="shared" si="367"/>
        <v>42689.214988425927</v>
      </c>
      <c r="T3496" s="13">
        <f t="shared" si="36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7">
        <f t="shared" si="364"/>
        <v>1.0686</v>
      </c>
      <c r="P3497" s="5">
        <f t="shared" si="365"/>
        <v>74.208333333333329</v>
      </c>
      <c r="Q3497" t="str">
        <f t="shared" si="366"/>
        <v>theater</v>
      </c>
      <c r="R3497" s="6" t="str">
        <f t="shared" si="369"/>
        <v>plays</v>
      </c>
      <c r="S3497" s="13">
        <f t="shared" si="367"/>
        <v>41915.762835648151</v>
      </c>
      <c r="T3497" s="13">
        <f t="shared" si="36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7">
        <f t="shared" si="364"/>
        <v>1.244</v>
      </c>
      <c r="P3498" s="5">
        <f t="shared" si="365"/>
        <v>47.846153846153847</v>
      </c>
      <c r="Q3498" t="str">
        <f t="shared" si="366"/>
        <v>theater</v>
      </c>
      <c r="R3498" s="6" t="str">
        <f t="shared" si="369"/>
        <v>plays</v>
      </c>
      <c r="S3498" s="13">
        <f t="shared" si="367"/>
        <v>42584.846828703703</v>
      </c>
      <c r="T3498" s="13">
        <f t="shared" si="36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7">
        <f t="shared" si="364"/>
        <v>1.0870406189555126</v>
      </c>
      <c r="P3499" s="5">
        <f t="shared" si="365"/>
        <v>34.408163265306122</v>
      </c>
      <c r="Q3499" t="str">
        <f t="shared" si="366"/>
        <v>theater</v>
      </c>
      <c r="R3499" s="6" t="str">
        <f t="shared" si="369"/>
        <v>plays</v>
      </c>
      <c r="S3499" s="13">
        <f t="shared" si="367"/>
        <v>42511.741944444439</v>
      </c>
      <c r="T3499" s="13">
        <f t="shared" si="36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7">
        <f t="shared" si="364"/>
        <v>1.0242424242424242</v>
      </c>
      <c r="P3500" s="5">
        <f t="shared" si="365"/>
        <v>40.238095238095241</v>
      </c>
      <c r="Q3500" t="str">
        <f t="shared" si="366"/>
        <v>theater</v>
      </c>
      <c r="R3500" s="6" t="str">
        <f t="shared" si="369"/>
        <v>plays</v>
      </c>
      <c r="S3500" s="13">
        <f t="shared" si="367"/>
        <v>42459.15861111111</v>
      </c>
      <c r="T3500" s="13">
        <f t="shared" si="36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7">
        <f t="shared" si="364"/>
        <v>1.0549999999999999</v>
      </c>
      <c r="P3501" s="5">
        <f t="shared" si="365"/>
        <v>60.285714285714285</v>
      </c>
      <c r="Q3501" t="str">
        <f t="shared" si="366"/>
        <v>theater</v>
      </c>
      <c r="R3501" s="6" t="str">
        <f t="shared" si="369"/>
        <v>plays</v>
      </c>
      <c r="S3501" s="13">
        <f t="shared" si="367"/>
        <v>42132.036168981482</v>
      </c>
      <c r="T3501" s="13">
        <f t="shared" si="36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7">
        <f t="shared" si="364"/>
        <v>1.0629999999999999</v>
      </c>
      <c r="P3502" s="5">
        <f t="shared" si="365"/>
        <v>25.30952380952381</v>
      </c>
      <c r="Q3502" t="str">
        <f t="shared" si="366"/>
        <v>theater</v>
      </c>
      <c r="R3502" s="6" t="str">
        <f t="shared" si="369"/>
        <v>plays</v>
      </c>
      <c r="S3502" s="13">
        <f t="shared" si="367"/>
        <v>42419.91942129629</v>
      </c>
      <c r="T3502" s="13">
        <f t="shared" si="36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7">
        <f t="shared" si="364"/>
        <v>1.0066666666666666</v>
      </c>
      <c r="P3503" s="5">
        <f t="shared" si="365"/>
        <v>35.952380952380949</v>
      </c>
      <c r="Q3503" t="str">
        <f t="shared" si="366"/>
        <v>theater</v>
      </c>
      <c r="R3503" s="6" t="str">
        <f t="shared" si="369"/>
        <v>plays</v>
      </c>
      <c r="S3503" s="13">
        <f t="shared" si="367"/>
        <v>42233.763831018514</v>
      </c>
      <c r="T3503" s="13">
        <f t="shared" si="36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7">
        <f t="shared" si="364"/>
        <v>1.054</v>
      </c>
      <c r="P3504" s="5">
        <f t="shared" si="365"/>
        <v>136</v>
      </c>
      <c r="Q3504" t="str">
        <f t="shared" si="366"/>
        <v>theater</v>
      </c>
      <c r="R3504" s="6" t="str">
        <f t="shared" si="369"/>
        <v>plays</v>
      </c>
      <c r="S3504" s="13">
        <f t="shared" si="367"/>
        <v>42430.839398148149</v>
      </c>
      <c r="T3504" s="13">
        <f t="shared" si="36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7">
        <f t="shared" si="364"/>
        <v>1.0755999999999999</v>
      </c>
      <c r="P3505" s="5">
        <f t="shared" si="365"/>
        <v>70.763157894736835</v>
      </c>
      <c r="Q3505" t="str">
        <f t="shared" si="366"/>
        <v>theater</v>
      </c>
      <c r="R3505" s="6" t="str">
        <f t="shared" si="369"/>
        <v>plays</v>
      </c>
      <c r="S3505" s="13">
        <f t="shared" si="367"/>
        <v>42545.478333333333</v>
      </c>
      <c r="T3505" s="13">
        <f t="shared" si="36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7">
        <f t="shared" si="364"/>
        <v>1</v>
      </c>
      <c r="P3506" s="5">
        <f t="shared" si="365"/>
        <v>125</v>
      </c>
      <c r="Q3506" t="str">
        <f t="shared" si="366"/>
        <v>theater</v>
      </c>
      <c r="R3506" s="6" t="str">
        <f t="shared" si="369"/>
        <v>plays</v>
      </c>
      <c r="S3506" s="13">
        <f t="shared" si="367"/>
        <v>42297.748738425929</v>
      </c>
      <c r="T3506" s="13">
        <f t="shared" si="36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7">
        <f t="shared" si="364"/>
        <v>1.0376000000000001</v>
      </c>
      <c r="P3507" s="5">
        <f t="shared" si="365"/>
        <v>66.512820512820511</v>
      </c>
      <c r="Q3507" t="str">
        <f t="shared" si="366"/>
        <v>theater</v>
      </c>
      <c r="R3507" s="6" t="str">
        <f t="shared" si="369"/>
        <v>plays</v>
      </c>
      <c r="S3507" s="13">
        <f t="shared" si="367"/>
        <v>41760.935706018521</v>
      </c>
      <c r="T3507" s="13">
        <f t="shared" si="36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7">
        <f t="shared" si="364"/>
        <v>1.0149999999999999</v>
      </c>
      <c r="P3508" s="5">
        <f t="shared" si="365"/>
        <v>105</v>
      </c>
      <c r="Q3508" t="str">
        <f t="shared" si="366"/>
        <v>theater</v>
      </c>
      <c r="R3508" s="6" t="str">
        <f t="shared" si="369"/>
        <v>plays</v>
      </c>
      <c r="S3508" s="13">
        <f t="shared" si="367"/>
        <v>41829.734259259261</v>
      </c>
      <c r="T3508" s="13">
        <f t="shared" si="36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7">
        <f t="shared" si="364"/>
        <v>1.044</v>
      </c>
      <c r="P3509" s="5">
        <f t="shared" si="365"/>
        <v>145</v>
      </c>
      <c r="Q3509" t="str">
        <f t="shared" si="366"/>
        <v>theater</v>
      </c>
      <c r="R3509" s="6" t="str">
        <f t="shared" si="369"/>
        <v>plays</v>
      </c>
      <c r="S3509" s="13">
        <f t="shared" si="367"/>
        <v>42491.92288194444</v>
      </c>
      <c r="T3509" s="13">
        <f t="shared" si="36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7">
        <f t="shared" si="364"/>
        <v>1.8</v>
      </c>
      <c r="P3510" s="5">
        <f t="shared" si="365"/>
        <v>12</v>
      </c>
      <c r="Q3510" t="str">
        <f t="shared" si="366"/>
        <v>theater</v>
      </c>
      <c r="R3510" s="6" t="str">
        <f t="shared" si="369"/>
        <v>plays</v>
      </c>
      <c r="S3510" s="13">
        <f t="shared" si="367"/>
        <v>42477.729780092588</v>
      </c>
      <c r="T3510" s="13">
        <f t="shared" si="36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7">
        <f t="shared" si="364"/>
        <v>1.0633333333333332</v>
      </c>
      <c r="P3511" s="5">
        <f t="shared" si="365"/>
        <v>96.666666666666671</v>
      </c>
      <c r="Q3511" t="str">
        <f t="shared" si="366"/>
        <v>theater</v>
      </c>
      <c r="R3511" s="6" t="str">
        <f t="shared" si="369"/>
        <v>plays</v>
      </c>
      <c r="S3511" s="13">
        <f t="shared" si="367"/>
        <v>41950.859560185185</v>
      </c>
      <c r="T3511" s="13">
        <f t="shared" si="36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7">
        <f t="shared" si="364"/>
        <v>1.0055555555555555</v>
      </c>
      <c r="P3512" s="5">
        <f t="shared" si="365"/>
        <v>60.333333333333336</v>
      </c>
      <c r="Q3512" t="str">
        <f t="shared" si="366"/>
        <v>theater</v>
      </c>
      <c r="R3512" s="6" t="str">
        <f t="shared" si="369"/>
        <v>plays</v>
      </c>
      <c r="S3512" s="13">
        <f t="shared" si="367"/>
        <v>41802.62090277778</v>
      </c>
      <c r="T3512" s="13">
        <f t="shared" si="36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7">
        <f t="shared" si="364"/>
        <v>1.012</v>
      </c>
      <c r="P3513" s="5">
        <f t="shared" si="365"/>
        <v>79.89473684210526</v>
      </c>
      <c r="Q3513" t="str">
        <f t="shared" si="366"/>
        <v>theater</v>
      </c>
      <c r="R3513" s="6" t="str">
        <f t="shared" si="369"/>
        <v>plays</v>
      </c>
      <c r="S3513" s="13">
        <f t="shared" si="367"/>
        <v>41927.873784722222</v>
      </c>
      <c r="T3513" s="13">
        <f t="shared" si="36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7">
        <f t="shared" si="364"/>
        <v>1</v>
      </c>
      <c r="P3514" s="5">
        <f t="shared" si="365"/>
        <v>58.823529411764703</v>
      </c>
      <c r="Q3514" t="str">
        <f t="shared" si="366"/>
        <v>theater</v>
      </c>
      <c r="R3514" s="6" t="str">
        <f t="shared" si="369"/>
        <v>plays</v>
      </c>
      <c r="S3514" s="13">
        <f t="shared" si="367"/>
        <v>42057.536944444444</v>
      </c>
      <c r="T3514" s="13">
        <f t="shared" si="36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7">
        <f t="shared" si="364"/>
        <v>1.1839285714285714</v>
      </c>
      <c r="P3515" s="5">
        <f t="shared" si="365"/>
        <v>75.340909090909093</v>
      </c>
      <c r="Q3515" t="str">
        <f t="shared" si="366"/>
        <v>theater</v>
      </c>
      <c r="R3515" s="6" t="str">
        <f t="shared" si="369"/>
        <v>plays</v>
      </c>
      <c r="S3515" s="13">
        <f t="shared" si="367"/>
        <v>41781.096203703702</v>
      </c>
      <c r="T3515" s="13">
        <f t="shared" si="36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7">
        <f t="shared" si="364"/>
        <v>1.1000000000000001</v>
      </c>
      <c r="P3516" s="5">
        <f t="shared" si="365"/>
        <v>55</v>
      </c>
      <c r="Q3516" t="str">
        <f t="shared" si="366"/>
        <v>theater</v>
      </c>
      <c r="R3516" s="6" t="str">
        <f t="shared" si="369"/>
        <v>plays</v>
      </c>
      <c r="S3516" s="13">
        <f t="shared" si="367"/>
        <v>42020.846666666665</v>
      </c>
      <c r="T3516" s="13">
        <f t="shared" si="36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7">
        <f t="shared" si="364"/>
        <v>1.0266666666666666</v>
      </c>
      <c r="P3517" s="5">
        <f t="shared" si="365"/>
        <v>66.956521739130437</v>
      </c>
      <c r="Q3517" t="str">
        <f t="shared" si="366"/>
        <v>theater</v>
      </c>
      <c r="R3517" s="6" t="str">
        <f t="shared" si="369"/>
        <v>plays</v>
      </c>
      <c r="S3517" s="13">
        <f t="shared" si="367"/>
        <v>42125.772812499999</v>
      </c>
      <c r="T3517" s="13">
        <f t="shared" si="36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7">
        <f t="shared" si="364"/>
        <v>1</v>
      </c>
      <c r="P3518" s="5">
        <f t="shared" si="365"/>
        <v>227.27272727272728</v>
      </c>
      <c r="Q3518" t="str">
        <f t="shared" si="366"/>
        <v>theater</v>
      </c>
      <c r="R3518" s="6" t="str">
        <f t="shared" si="369"/>
        <v>plays</v>
      </c>
      <c r="S3518" s="13">
        <f t="shared" si="367"/>
        <v>41856.010069444441</v>
      </c>
      <c r="T3518" s="13">
        <f t="shared" si="36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7">
        <f t="shared" si="364"/>
        <v>1</v>
      </c>
      <c r="P3519" s="5">
        <f t="shared" si="365"/>
        <v>307.69230769230768</v>
      </c>
      <c r="Q3519" t="str">
        <f t="shared" si="366"/>
        <v>theater</v>
      </c>
      <c r="R3519" s="6" t="str">
        <f t="shared" si="369"/>
        <v>plays</v>
      </c>
      <c r="S3519" s="13">
        <f t="shared" si="367"/>
        <v>41794.817523148151</v>
      </c>
      <c r="T3519" s="13">
        <f t="shared" si="36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7">
        <f t="shared" si="364"/>
        <v>1.10046</v>
      </c>
      <c r="P3520" s="5">
        <f t="shared" si="365"/>
        <v>50.020909090909093</v>
      </c>
      <c r="Q3520" t="str">
        <f t="shared" si="366"/>
        <v>theater</v>
      </c>
      <c r="R3520" s="6" t="str">
        <f t="shared" si="369"/>
        <v>plays</v>
      </c>
      <c r="S3520" s="13">
        <f t="shared" si="367"/>
        <v>41893.783553240741</v>
      </c>
      <c r="T3520" s="13">
        <f t="shared" si="36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7">
        <f t="shared" si="364"/>
        <v>1.0135000000000001</v>
      </c>
      <c r="P3521" s="5">
        <f t="shared" si="365"/>
        <v>72.392857142857139</v>
      </c>
      <c r="Q3521" t="str">
        <f t="shared" si="366"/>
        <v>theater</v>
      </c>
      <c r="R3521" s="6" t="str">
        <f t="shared" si="369"/>
        <v>plays</v>
      </c>
      <c r="S3521" s="13">
        <f t="shared" si="367"/>
        <v>42037.598958333328</v>
      </c>
      <c r="T3521" s="13">
        <f t="shared" si="36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7">
        <f t="shared" si="364"/>
        <v>1.0075000000000001</v>
      </c>
      <c r="P3522" s="5">
        <f t="shared" si="365"/>
        <v>95.952380952380949</v>
      </c>
      <c r="Q3522" t="str">
        <f t="shared" si="366"/>
        <v>theater</v>
      </c>
      <c r="R3522" s="6" t="str">
        <f t="shared" si="369"/>
        <v>plays</v>
      </c>
      <c r="S3522" s="13">
        <f t="shared" si="367"/>
        <v>42227.824212962965</v>
      </c>
      <c r="T3522" s="13">
        <f t="shared" si="36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7">
        <f t="shared" ref="O3523:O3586" si="370">E3523/D3523</f>
        <v>1.6942857142857144</v>
      </c>
      <c r="P3523" s="5">
        <f t="shared" ref="P3523:P3586" si="371">AVERAGE(E3523/L3523)</f>
        <v>45.615384615384613</v>
      </c>
      <c r="Q3523" t="str">
        <f t="shared" ref="Q3523:Q3586" si="372">LEFT(N3523, SEARCH("/",N3523,1)-1)</f>
        <v>theater</v>
      </c>
      <c r="R3523" s="6" t="str">
        <f t="shared" si="369"/>
        <v>plays</v>
      </c>
      <c r="S3523" s="13">
        <f t="shared" ref="S3523:S3586" si="373">(((J3523/60)/60)/24)+DATE(1970,1,1)</f>
        <v>41881.361342592594</v>
      </c>
      <c r="T3523" s="13">
        <f t="shared" ref="T3523:T3586" si="37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7">
        <f t="shared" si="370"/>
        <v>1</v>
      </c>
      <c r="P3524" s="5">
        <f t="shared" si="371"/>
        <v>41.029411764705884</v>
      </c>
      <c r="Q3524" t="str">
        <f t="shared" si="372"/>
        <v>theater</v>
      </c>
      <c r="R3524" s="6" t="str">
        <f t="shared" si="369"/>
        <v>plays</v>
      </c>
      <c r="S3524" s="13">
        <f t="shared" si="373"/>
        <v>42234.789884259255</v>
      </c>
      <c r="T3524" s="13">
        <f t="shared" si="37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7">
        <f t="shared" si="370"/>
        <v>1.1365000000000001</v>
      </c>
      <c r="P3525" s="5">
        <f t="shared" si="371"/>
        <v>56.825000000000003</v>
      </c>
      <c r="Q3525" t="str">
        <f t="shared" si="372"/>
        <v>theater</v>
      </c>
      <c r="R3525" s="6" t="str">
        <f t="shared" si="369"/>
        <v>plays</v>
      </c>
      <c r="S3525" s="13">
        <f t="shared" si="373"/>
        <v>42581.397546296299</v>
      </c>
      <c r="T3525" s="13">
        <f t="shared" si="37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7">
        <f t="shared" si="370"/>
        <v>1.0156000000000001</v>
      </c>
      <c r="P3526" s="5">
        <f t="shared" si="371"/>
        <v>137.24324324324326</v>
      </c>
      <c r="Q3526" t="str">
        <f t="shared" si="372"/>
        <v>theater</v>
      </c>
      <c r="R3526" s="6" t="str">
        <f t="shared" si="369"/>
        <v>plays</v>
      </c>
      <c r="S3526" s="13">
        <f t="shared" si="373"/>
        <v>41880.76357638889</v>
      </c>
      <c r="T3526" s="13">
        <f t="shared" si="37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7">
        <f t="shared" si="370"/>
        <v>1.06</v>
      </c>
      <c r="P3527" s="5">
        <f t="shared" si="371"/>
        <v>75.714285714285708</v>
      </c>
      <c r="Q3527" t="str">
        <f t="shared" si="372"/>
        <v>theater</v>
      </c>
      <c r="R3527" s="6" t="str">
        <f t="shared" si="369"/>
        <v>plays</v>
      </c>
      <c r="S3527" s="13">
        <f t="shared" si="373"/>
        <v>42214.6956712963</v>
      </c>
      <c r="T3527" s="13">
        <f t="shared" si="37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7">
        <f t="shared" si="370"/>
        <v>1.02</v>
      </c>
      <c r="P3528" s="5">
        <f t="shared" si="371"/>
        <v>99</v>
      </c>
      <c r="Q3528" t="str">
        <f t="shared" si="372"/>
        <v>theater</v>
      </c>
      <c r="R3528" s="6" t="str">
        <f t="shared" si="369"/>
        <v>plays</v>
      </c>
      <c r="S3528" s="13">
        <f t="shared" si="373"/>
        <v>42460.335312499999</v>
      </c>
      <c r="T3528" s="13">
        <f t="shared" si="37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7">
        <f t="shared" si="370"/>
        <v>1.1691666666666667</v>
      </c>
      <c r="P3529" s="5">
        <f t="shared" si="371"/>
        <v>81.569767441860463</v>
      </c>
      <c r="Q3529" t="str">
        <f t="shared" si="372"/>
        <v>theater</v>
      </c>
      <c r="R3529" s="6" t="str">
        <f t="shared" si="369"/>
        <v>plays</v>
      </c>
      <c r="S3529" s="13">
        <f t="shared" si="373"/>
        <v>42167.023206018523</v>
      </c>
      <c r="T3529" s="13">
        <f t="shared" si="37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7">
        <f t="shared" si="370"/>
        <v>1.0115151515151515</v>
      </c>
      <c r="P3530" s="5">
        <f t="shared" si="371"/>
        <v>45.108108108108105</v>
      </c>
      <c r="Q3530" t="str">
        <f t="shared" si="372"/>
        <v>theater</v>
      </c>
      <c r="R3530" s="6" t="str">
        <f t="shared" si="369"/>
        <v>plays</v>
      </c>
      <c r="S3530" s="13">
        <f t="shared" si="373"/>
        <v>42733.50136574074</v>
      </c>
      <c r="T3530" s="13">
        <f t="shared" si="37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7">
        <f t="shared" si="370"/>
        <v>1.32</v>
      </c>
      <c r="P3531" s="5">
        <f t="shared" si="371"/>
        <v>36.666666666666664</v>
      </c>
      <c r="Q3531" t="str">
        <f t="shared" si="372"/>
        <v>theater</v>
      </c>
      <c r="R3531" s="6" t="str">
        <f t="shared" ref="R3531:R3594" si="375">RIGHT(N3531,5)</f>
        <v>plays</v>
      </c>
      <c r="S3531" s="13">
        <f t="shared" si="373"/>
        <v>42177.761782407411</v>
      </c>
      <c r="T3531" s="13">
        <f t="shared" si="37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7">
        <f t="shared" si="370"/>
        <v>1</v>
      </c>
      <c r="P3532" s="5">
        <f t="shared" si="371"/>
        <v>125</v>
      </c>
      <c r="Q3532" t="str">
        <f t="shared" si="372"/>
        <v>theater</v>
      </c>
      <c r="R3532" s="6" t="str">
        <f t="shared" si="375"/>
        <v>plays</v>
      </c>
      <c r="S3532" s="13">
        <f t="shared" si="373"/>
        <v>42442.623344907406</v>
      </c>
      <c r="T3532" s="13">
        <f t="shared" si="37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7">
        <f t="shared" si="370"/>
        <v>1.28</v>
      </c>
      <c r="P3533" s="5">
        <f t="shared" si="371"/>
        <v>49.230769230769234</v>
      </c>
      <c r="Q3533" t="str">
        <f t="shared" si="372"/>
        <v>theater</v>
      </c>
      <c r="R3533" s="6" t="str">
        <f t="shared" si="375"/>
        <v>plays</v>
      </c>
      <c r="S3533" s="13">
        <f t="shared" si="373"/>
        <v>42521.654328703706</v>
      </c>
      <c r="T3533" s="13">
        <f t="shared" si="37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7">
        <f t="shared" si="370"/>
        <v>1.1895833333333334</v>
      </c>
      <c r="P3534" s="5">
        <f t="shared" si="371"/>
        <v>42.296296296296298</v>
      </c>
      <c r="Q3534" t="str">
        <f t="shared" si="372"/>
        <v>theater</v>
      </c>
      <c r="R3534" s="6" t="str">
        <f t="shared" si="375"/>
        <v>plays</v>
      </c>
      <c r="S3534" s="13">
        <f t="shared" si="373"/>
        <v>41884.599849537037</v>
      </c>
      <c r="T3534" s="13">
        <f t="shared" si="37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7">
        <f t="shared" si="370"/>
        <v>1.262</v>
      </c>
      <c r="P3535" s="5">
        <f t="shared" si="371"/>
        <v>78.875</v>
      </c>
      <c r="Q3535" t="str">
        <f t="shared" si="372"/>
        <v>theater</v>
      </c>
      <c r="R3535" s="6" t="str">
        <f t="shared" si="375"/>
        <v>plays</v>
      </c>
      <c r="S3535" s="13">
        <f t="shared" si="373"/>
        <v>42289.761192129634</v>
      </c>
      <c r="T3535" s="13">
        <f t="shared" si="37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7">
        <f t="shared" si="370"/>
        <v>1.5620000000000001</v>
      </c>
      <c r="P3536" s="5">
        <f t="shared" si="371"/>
        <v>38.284313725490193</v>
      </c>
      <c r="Q3536" t="str">
        <f t="shared" si="372"/>
        <v>theater</v>
      </c>
      <c r="R3536" s="6" t="str">
        <f t="shared" si="375"/>
        <v>plays</v>
      </c>
      <c r="S3536" s="13">
        <f t="shared" si="373"/>
        <v>42243.6252662037</v>
      </c>
      <c r="T3536" s="13">
        <f t="shared" si="37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7">
        <f t="shared" si="370"/>
        <v>1.0315000000000001</v>
      </c>
      <c r="P3537" s="5">
        <f t="shared" si="371"/>
        <v>44.847826086956523</v>
      </c>
      <c r="Q3537" t="str">
        <f t="shared" si="372"/>
        <v>theater</v>
      </c>
      <c r="R3537" s="6" t="str">
        <f t="shared" si="375"/>
        <v>plays</v>
      </c>
      <c r="S3537" s="13">
        <f t="shared" si="373"/>
        <v>42248.640162037031</v>
      </c>
      <c r="T3537" s="13">
        <f t="shared" si="37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7">
        <f t="shared" si="370"/>
        <v>1.5333333333333334</v>
      </c>
      <c r="P3538" s="5">
        <f t="shared" si="371"/>
        <v>13.529411764705882</v>
      </c>
      <c r="Q3538" t="str">
        <f t="shared" si="372"/>
        <v>theater</v>
      </c>
      <c r="R3538" s="6" t="str">
        <f t="shared" si="375"/>
        <v>plays</v>
      </c>
      <c r="S3538" s="13">
        <f t="shared" si="373"/>
        <v>42328.727141203708</v>
      </c>
      <c r="T3538" s="13">
        <f t="shared" si="37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7">
        <f t="shared" si="370"/>
        <v>1.8044444444444445</v>
      </c>
      <c r="P3539" s="5">
        <f t="shared" si="371"/>
        <v>43.5</v>
      </c>
      <c r="Q3539" t="str">
        <f t="shared" si="372"/>
        <v>theater</v>
      </c>
      <c r="R3539" s="6" t="str">
        <f t="shared" si="375"/>
        <v>plays</v>
      </c>
      <c r="S3539" s="13">
        <f t="shared" si="373"/>
        <v>41923.354351851849</v>
      </c>
      <c r="T3539" s="13">
        <f t="shared" si="37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7">
        <f t="shared" si="370"/>
        <v>1.2845</v>
      </c>
      <c r="P3540" s="5">
        <f t="shared" si="371"/>
        <v>30.951807228915662</v>
      </c>
      <c r="Q3540" t="str">
        <f t="shared" si="372"/>
        <v>theater</v>
      </c>
      <c r="R3540" s="6" t="str">
        <f t="shared" si="375"/>
        <v>plays</v>
      </c>
      <c r="S3540" s="13">
        <f t="shared" si="373"/>
        <v>42571.420601851853</v>
      </c>
      <c r="T3540" s="13">
        <f t="shared" si="37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7">
        <f t="shared" si="370"/>
        <v>1.1966666666666668</v>
      </c>
      <c r="P3541" s="5">
        <f t="shared" si="371"/>
        <v>55.230769230769234</v>
      </c>
      <c r="Q3541" t="str">
        <f t="shared" si="372"/>
        <v>theater</v>
      </c>
      <c r="R3541" s="6" t="str">
        <f t="shared" si="375"/>
        <v>plays</v>
      </c>
      <c r="S3541" s="13">
        <f t="shared" si="373"/>
        <v>42600.756041666667</v>
      </c>
      <c r="T3541" s="13">
        <f t="shared" si="37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7">
        <f t="shared" si="370"/>
        <v>1.23</v>
      </c>
      <c r="P3542" s="5">
        <f t="shared" si="371"/>
        <v>46.125</v>
      </c>
      <c r="Q3542" t="str">
        <f t="shared" si="372"/>
        <v>theater</v>
      </c>
      <c r="R3542" s="6" t="str">
        <f t="shared" si="375"/>
        <v>plays</v>
      </c>
      <c r="S3542" s="13">
        <f t="shared" si="373"/>
        <v>42517.003368055557</v>
      </c>
      <c r="T3542" s="13">
        <f t="shared" si="37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7">
        <f t="shared" si="370"/>
        <v>1.05</v>
      </c>
      <c r="P3543" s="5">
        <f t="shared" si="371"/>
        <v>39.375</v>
      </c>
      <c r="Q3543" t="str">
        <f t="shared" si="372"/>
        <v>theater</v>
      </c>
      <c r="R3543" s="6" t="str">
        <f t="shared" si="375"/>
        <v>plays</v>
      </c>
      <c r="S3543" s="13">
        <f t="shared" si="373"/>
        <v>42222.730034722219</v>
      </c>
      <c r="T3543" s="13">
        <f t="shared" si="37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7">
        <f t="shared" si="370"/>
        <v>1.0223636363636364</v>
      </c>
      <c r="P3544" s="5">
        <f t="shared" si="371"/>
        <v>66.152941176470591</v>
      </c>
      <c r="Q3544" t="str">
        <f t="shared" si="372"/>
        <v>theater</v>
      </c>
      <c r="R3544" s="6" t="str">
        <f t="shared" si="375"/>
        <v>plays</v>
      </c>
      <c r="S3544" s="13">
        <f t="shared" si="373"/>
        <v>41829.599791666667</v>
      </c>
      <c r="T3544" s="13">
        <f t="shared" si="37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7">
        <f t="shared" si="370"/>
        <v>1.0466666666666666</v>
      </c>
      <c r="P3545" s="5">
        <f t="shared" si="371"/>
        <v>54.137931034482762</v>
      </c>
      <c r="Q3545" t="str">
        <f t="shared" si="372"/>
        <v>theater</v>
      </c>
      <c r="R3545" s="6" t="str">
        <f t="shared" si="375"/>
        <v>plays</v>
      </c>
      <c r="S3545" s="13">
        <f t="shared" si="373"/>
        <v>42150.755312499998</v>
      </c>
      <c r="T3545" s="13">
        <f t="shared" si="37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7">
        <f t="shared" si="370"/>
        <v>1</v>
      </c>
      <c r="P3546" s="5">
        <f t="shared" si="371"/>
        <v>104.16666666666667</v>
      </c>
      <c r="Q3546" t="str">
        <f t="shared" si="372"/>
        <v>theater</v>
      </c>
      <c r="R3546" s="6" t="str">
        <f t="shared" si="375"/>
        <v>plays</v>
      </c>
      <c r="S3546" s="13">
        <f t="shared" si="373"/>
        <v>42040.831678240742</v>
      </c>
      <c r="T3546" s="13">
        <f t="shared" si="37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7">
        <f t="shared" si="370"/>
        <v>1.004</v>
      </c>
      <c r="P3547" s="5">
        <f t="shared" si="371"/>
        <v>31.375</v>
      </c>
      <c r="Q3547" t="str">
        <f t="shared" si="372"/>
        <v>theater</v>
      </c>
      <c r="R3547" s="6" t="str">
        <f t="shared" si="375"/>
        <v>plays</v>
      </c>
      <c r="S3547" s="13">
        <f t="shared" si="373"/>
        <v>42075.807395833333</v>
      </c>
      <c r="T3547" s="13">
        <f t="shared" si="37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7">
        <f t="shared" si="370"/>
        <v>1.0227272727272727</v>
      </c>
      <c r="P3548" s="5">
        <f t="shared" si="371"/>
        <v>59.210526315789473</v>
      </c>
      <c r="Q3548" t="str">
        <f t="shared" si="372"/>
        <v>theater</v>
      </c>
      <c r="R3548" s="6" t="str">
        <f t="shared" si="375"/>
        <v>plays</v>
      </c>
      <c r="S3548" s="13">
        <f t="shared" si="373"/>
        <v>42073.660694444443</v>
      </c>
      <c r="T3548" s="13">
        <f t="shared" si="37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7">
        <f t="shared" si="370"/>
        <v>1.1440928571428572</v>
      </c>
      <c r="P3549" s="5">
        <f t="shared" si="371"/>
        <v>119.17633928571429</v>
      </c>
      <c r="Q3549" t="str">
        <f t="shared" si="372"/>
        <v>theater</v>
      </c>
      <c r="R3549" s="6" t="str">
        <f t="shared" si="375"/>
        <v>plays</v>
      </c>
      <c r="S3549" s="13">
        <f t="shared" si="373"/>
        <v>42480.078715277778</v>
      </c>
      <c r="T3549" s="13">
        <f t="shared" si="37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7">
        <f t="shared" si="370"/>
        <v>1.019047619047619</v>
      </c>
      <c r="P3550" s="5">
        <f t="shared" si="371"/>
        <v>164.61538461538461</v>
      </c>
      <c r="Q3550" t="str">
        <f t="shared" si="372"/>
        <v>theater</v>
      </c>
      <c r="R3550" s="6" t="str">
        <f t="shared" si="375"/>
        <v>plays</v>
      </c>
      <c r="S3550" s="13">
        <f t="shared" si="373"/>
        <v>42411.942291666666</v>
      </c>
      <c r="T3550" s="13">
        <f t="shared" si="37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7">
        <f t="shared" si="370"/>
        <v>1.02</v>
      </c>
      <c r="P3551" s="5">
        <f t="shared" si="371"/>
        <v>24.285714285714285</v>
      </c>
      <c r="Q3551" t="str">
        <f t="shared" si="372"/>
        <v>theater</v>
      </c>
      <c r="R3551" s="6" t="str">
        <f t="shared" si="375"/>
        <v>plays</v>
      </c>
      <c r="S3551" s="13">
        <f t="shared" si="373"/>
        <v>42223.394363425927</v>
      </c>
      <c r="T3551" s="13">
        <f t="shared" si="37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7">
        <f t="shared" si="370"/>
        <v>1.048</v>
      </c>
      <c r="P3552" s="5">
        <f t="shared" si="371"/>
        <v>40.9375</v>
      </c>
      <c r="Q3552" t="str">
        <f t="shared" si="372"/>
        <v>theater</v>
      </c>
      <c r="R3552" s="6" t="str">
        <f t="shared" si="375"/>
        <v>plays</v>
      </c>
      <c r="S3552" s="13">
        <f t="shared" si="373"/>
        <v>42462.893495370372</v>
      </c>
      <c r="T3552" s="13">
        <f t="shared" si="37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7">
        <f t="shared" si="370"/>
        <v>1.0183333333333333</v>
      </c>
      <c r="P3553" s="5">
        <f t="shared" si="371"/>
        <v>61.1</v>
      </c>
      <c r="Q3553" t="str">
        <f t="shared" si="372"/>
        <v>theater</v>
      </c>
      <c r="R3553" s="6" t="str">
        <f t="shared" si="375"/>
        <v>plays</v>
      </c>
      <c r="S3553" s="13">
        <f t="shared" si="373"/>
        <v>41753.515856481477</v>
      </c>
      <c r="T3553" s="13">
        <f t="shared" si="37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7">
        <f t="shared" si="370"/>
        <v>1</v>
      </c>
      <c r="P3554" s="5">
        <f t="shared" si="371"/>
        <v>38.65</v>
      </c>
      <c r="Q3554" t="str">
        <f t="shared" si="372"/>
        <v>theater</v>
      </c>
      <c r="R3554" s="6" t="str">
        <f t="shared" si="375"/>
        <v>plays</v>
      </c>
      <c r="S3554" s="13">
        <f t="shared" si="373"/>
        <v>41788.587083333332</v>
      </c>
      <c r="T3554" s="13">
        <f t="shared" si="37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7">
        <f t="shared" si="370"/>
        <v>1.0627272727272727</v>
      </c>
      <c r="P3555" s="5">
        <f t="shared" si="371"/>
        <v>56.20192307692308</v>
      </c>
      <c r="Q3555" t="str">
        <f t="shared" si="372"/>
        <v>theater</v>
      </c>
      <c r="R3555" s="6" t="str">
        <f t="shared" si="375"/>
        <v>plays</v>
      </c>
      <c r="S3555" s="13">
        <f t="shared" si="373"/>
        <v>42196.028703703705</v>
      </c>
      <c r="T3555" s="13">
        <f t="shared" si="37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7">
        <f t="shared" si="370"/>
        <v>1.1342219999999998</v>
      </c>
      <c r="P3556" s="5">
        <f t="shared" si="371"/>
        <v>107.00207547169811</v>
      </c>
      <c r="Q3556" t="str">
        <f t="shared" si="372"/>
        <v>theater</v>
      </c>
      <c r="R3556" s="6" t="str">
        <f t="shared" si="375"/>
        <v>plays</v>
      </c>
      <c r="S3556" s="13">
        <f t="shared" si="373"/>
        <v>42016.050451388888</v>
      </c>
      <c r="T3556" s="13">
        <f t="shared" si="37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7">
        <f t="shared" si="370"/>
        <v>1</v>
      </c>
      <c r="P3557" s="5">
        <f t="shared" si="371"/>
        <v>171.42857142857142</v>
      </c>
      <c r="Q3557" t="str">
        <f t="shared" si="372"/>
        <v>theater</v>
      </c>
      <c r="R3557" s="6" t="str">
        <f t="shared" si="375"/>
        <v>plays</v>
      </c>
      <c r="S3557" s="13">
        <f t="shared" si="373"/>
        <v>42661.442060185189</v>
      </c>
      <c r="T3557" s="13">
        <f t="shared" si="37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7">
        <f t="shared" si="370"/>
        <v>1.0045454545454546</v>
      </c>
      <c r="P3558" s="5">
        <f t="shared" si="371"/>
        <v>110.5</v>
      </c>
      <c r="Q3558" t="str">
        <f t="shared" si="372"/>
        <v>theater</v>
      </c>
      <c r="R3558" s="6" t="str">
        <f t="shared" si="375"/>
        <v>plays</v>
      </c>
      <c r="S3558" s="13">
        <f t="shared" si="373"/>
        <v>41808.649583333332</v>
      </c>
      <c r="T3558" s="13">
        <f t="shared" si="37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7">
        <f t="shared" si="370"/>
        <v>1.0003599999999999</v>
      </c>
      <c r="P3559" s="5">
        <f t="shared" si="371"/>
        <v>179.27598566308242</v>
      </c>
      <c r="Q3559" t="str">
        <f t="shared" si="372"/>
        <v>theater</v>
      </c>
      <c r="R3559" s="6" t="str">
        <f t="shared" si="375"/>
        <v>plays</v>
      </c>
      <c r="S3559" s="13">
        <f t="shared" si="373"/>
        <v>41730.276747685188</v>
      </c>
      <c r="T3559" s="13">
        <f t="shared" si="37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7">
        <f t="shared" si="370"/>
        <v>1.44</v>
      </c>
      <c r="P3560" s="5">
        <f t="shared" si="371"/>
        <v>22.90909090909091</v>
      </c>
      <c r="Q3560" t="str">
        <f t="shared" si="372"/>
        <v>theater</v>
      </c>
      <c r="R3560" s="6" t="str">
        <f t="shared" si="375"/>
        <v>plays</v>
      </c>
      <c r="S3560" s="13">
        <f t="shared" si="373"/>
        <v>42139.816840277781</v>
      </c>
      <c r="T3560" s="13">
        <f t="shared" si="37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7">
        <f t="shared" si="370"/>
        <v>1.0349999999999999</v>
      </c>
      <c r="P3561" s="5">
        <f t="shared" si="371"/>
        <v>43.125</v>
      </c>
      <c r="Q3561" t="str">
        <f t="shared" si="372"/>
        <v>theater</v>
      </c>
      <c r="R3561" s="6" t="str">
        <f t="shared" si="375"/>
        <v>plays</v>
      </c>
      <c r="S3561" s="13">
        <f t="shared" si="373"/>
        <v>42194.096157407403</v>
      </c>
      <c r="T3561" s="13">
        <f t="shared" si="37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7">
        <f t="shared" si="370"/>
        <v>1.0843750000000001</v>
      </c>
      <c r="P3562" s="5">
        <f t="shared" si="371"/>
        <v>46.891891891891895</v>
      </c>
      <c r="Q3562" t="str">
        <f t="shared" si="372"/>
        <v>theater</v>
      </c>
      <c r="R3562" s="6" t="str">
        <f t="shared" si="375"/>
        <v>plays</v>
      </c>
      <c r="S3562" s="13">
        <f t="shared" si="373"/>
        <v>42115.889652777783</v>
      </c>
      <c r="T3562" s="13">
        <f t="shared" si="37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7">
        <f t="shared" si="370"/>
        <v>1.024</v>
      </c>
      <c r="P3563" s="5">
        <f t="shared" si="371"/>
        <v>47.407407407407405</v>
      </c>
      <c r="Q3563" t="str">
        <f t="shared" si="372"/>
        <v>theater</v>
      </c>
      <c r="R3563" s="6" t="str">
        <f t="shared" si="375"/>
        <v>plays</v>
      </c>
      <c r="S3563" s="13">
        <f t="shared" si="373"/>
        <v>42203.680300925931</v>
      </c>
      <c r="T3563" s="13">
        <f t="shared" si="37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7">
        <f t="shared" si="370"/>
        <v>1.4888888888888889</v>
      </c>
      <c r="P3564" s="5">
        <f t="shared" si="371"/>
        <v>15.129032258064516</v>
      </c>
      <c r="Q3564" t="str">
        <f t="shared" si="372"/>
        <v>theater</v>
      </c>
      <c r="R3564" s="6" t="str">
        <f t="shared" si="375"/>
        <v>plays</v>
      </c>
      <c r="S3564" s="13">
        <f t="shared" si="373"/>
        <v>42433.761886574073</v>
      </c>
      <c r="T3564" s="13">
        <f t="shared" si="37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7">
        <f t="shared" si="370"/>
        <v>1.0549000000000002</v>
      </c>
      <c r="P3565" s="5">
        <f t="shared" si="371"/>
        <v>21.098000000000003</v>
      </c>
      <c r="Q3565" t="str">
        <f t="shared" si="372"/>
        <v>theater</v>
      </c>
      <c r="R3565" s="6" t="str">
        <f t="shared" si="375"/>
        <v>plays</v>
      </c>
      <c r="S3565" s="13">
        <f t="shared" si="373"/>
        <v>42555.671944444446</v>
      </c>
      <c r="T3565" s="13">
        <f t="shared" si="37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7">
        <f t="shared" si="370"/>
        <v>1.0049999999999999</v>
      </c>
      <c r="P3566" s="5">
        <f t="shared" si="371"/>
        <v>59.117647058823529</v>
      </c>
      <c r="Q3566" t="str">
        <f t="shared" si="372"/>
        <v>theater</v>
      </c>
      <c r="R3566" s="6" t="str">
        <f t="shared" si="375"/>
        <v>plays</v>
      </c>
      <c r="S3566" s="13">
        <f t="shared" si="373"/>
        <v>42236.623252314821</v>
      </c>
      <c r="T3566" s="13">
        <f t="shared" si="37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7">
        <f t="shared" si="370"/>
        <v>1.3055555555555556</v>
      </c>
      <c r="P3567" s="5">
        <f t="shared" si="371"/>
        <v>97.916666666666671</v>
      </c>
      <c r="Q3567" t="str">
        <f t="shared" si="372"/>
        <v>theater</v>
      </c>
      <c r="R3567" s="6" t="str">
        <f t="shared" si="375"/>
        <v>plays</v>
      </c>
      <c r="S3567" s="13">
        <f t="shared" si="373"/>
        <v>41974.743148148147</v>
      </c>
      <c r="T3567" s="13">
        <f t="shared" si="37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7">
        <f t="shared" si="370"/>
        <v>1.0475000000000001</v>
      </c>
      <c r="P3568" s="5">
        <f t="shared" si="371"/>
        <v>55.131578947368418</v>
      </c>
      <c r="Q3568" t="str">
        <f t="shared" si="372"/>
        <v>theater</v>
      </c>
      <c r="R3568" s="6" t="str">
        <f t="shared" si="375"/>
        <v>plays</v>
      </c>
      <c r="S3568" s="13">
        <f t="shared" si="373"/>
        <v>41997.507905092592</v>
      </c>
      <c r="T3568" s="13">
        <f t="shared" si="37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7">
        <f t="shared" si="370"/>
        <v>1.0880000000000001</v>
      </c>
      <c r="P3569" s="5">
        <f t="shared" si="371"/>
        <v>26.536585365853657</v>
      </c>
      <c r="Q3569" t="str">
        <f t="shared" si="372"/>
        <v>theater</v>
      </c>
      <c r="R3569" s="6" t="str">
        <f t="shared" si="375"/>
        <v>plays</v>
      </c>
      <c r="S3569" s="13">
        <f t="shared" si="373"/>
        <v>42135.810694444444</v>
      </c>
      <c r="T3569" s="13">
        <f t="shared" si="37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7">
        <f t="shared" si="370"/>
        <v>1.1100000000000001</v>
      </c>
      <c r="P3570" s="5">
        <f t="shared" si="371"/>
        <v>58.421052631578945</v>
      </c>
      <c r="Q3570" t="str">
        <f t="shared" si="372"/>
        <v>theater</v>
      </c>
      <c r="R3570" s="6" t="str">
        <f t="shared" si="375"/>
        <v>plays</v>
      </c>
      <c r="S3570" s="13">
        <f t="shared" si="373"/>
        <v>41869.740671296298</v>
      </c>
      <c r="T3570" s="13">
        <f t="shared" si="37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7">
        <f t="shared" si="370"/>
        <v>1.0047999999999999</v>
      </c>
      <c r="P3571" s="5">
        <f t="shared" si="371"/>
        <v>122.53658536585365</v>
      </c>
      <c r="Q3571" t="str">
        <f t="shared" si="372"/>
        <v>theater</v>
      </c>
      <c r="R3571" s="6" t="str">
        <f t="shared" si="375"/>
        <v>plays</v>
      </c>
      <c r="S3571" s="13">
        <f t="shared" si="373"/>
        <v>41982.688611111109</v>
      </c>
      <c r="T3571" s="13">
        <f t="shared" si="37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7">
        <f t="shared" si="370"/>
        <v>1.1435</v>
      </c>
      <c r="P3572" s="5">
        <f t="shared" si="371"/>
        <v>87.961538461538467</v>
      </c>
      <c r="Q3572" t="str">
        <f t="shared" si="372"/>
        <v>theater</v>
      </c>
      <c r="R3572" s="6" t="str">
        <f t="shared" si="375"/>
        <v>plays</v>
      </c>
      <c r="S3572" s="13">
        <f t="shared" si="373"/>
        <v>41976.331979166673</v>
      </c>
      <c r="T3572" s="13">
        <f t="shared" si="37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7">
        <f t="shared" si="370"/>
        <v>1.2206666666666666</v>
      </c>
      <c r="P3573" s="5">
        <f t="shared" si="371"/>
        <v>73.239999999999995</v>
      </c>
      <c r="Q3573" t="str">
        <f t="shared" si="372"/>
        <v>theater</v>
      </c>
      <c r="R3573" s="6" t="str">
        <f t="shared" si="375"/>
        <v>plays</v>
      </c>
      <c r="S3573" s="13">
        <f t="shared" si="373"/>
        <v>41912.858946759261</v>
      </c>
      <c r="T3573" s="13">
        <f t="shared" si="37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7">
        <f t="shared" si="370"/>
        <v>1</v>
      </c>
      <c r="P3574" s="5">
        <f t="shared" si="371"/>
        <v>55.555555555555557</v>
      </c>
      <c r="Q3574" t="str">
        <f t="shared" si="372"/>
        <v>theater</v>
      </c>
      <c r="R3574" s="6" t="str">
        <f t="shared" si="375"/>
        <v>plays</v>
      </c>
      <c r="S3574" s="13">
        <f t="shared" si="373"/>
        <v>42146.570393518516</v>
      </c>
      <c r="T3574" s="13">
        <f t="shared" si="37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7">
        <f t="shared" si="370"/>
        <v>1.028</v>
      </c>
      <c r="P3575" s="5">
        <f t="shared" si="371"/>
        <v>39.53846153846154</v>
      </c>
      <c r="Q3575" t="str">
        <f t="shared" si="372"/>
        <v>theater</v>
      </c>
      <c r="R3575" s="6" t="str">
        <f t="shared" si="375"/>
        <v>plays</v>
      </c>
      <c r="S3575" s="13">
        <f t="shared" si="373"/>
        <v>41921.375532407408</v>
      </c>
      <c r="T3575" s="13">
        <f t="shared" si="37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7">
        <f t="shared" si="370"/>
        <v>1.0612068965517241</v>
      </c>
      <c r="P3576" s="5">
        <f t="shared" si="371"/>
        <v>136.77777777777777</v>
      </c>
      <c r="Q3576" t="str">
        <f t="shared" si="372"/>
        <v>theater</v>
      </c>
      <c r="R3576" s="6" t="str">
        <f t="shared" si="375"/>
        <v>plays</v>
      </c>
      <c r="S3576" s="13">
        <f t="shared" si="373"/>
        <v>41926.942685185182</v>
      </c>
      <c r="T3576" s="13">
        <f t="shared" si="37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7">
        <f t="shared" si="370"/>
        <v>1.0133000000000001</v>
      </c>
      <c r="P3577" s="5">
        <f t="shared" si="371"/>
        <v>99.343137254901961</v>
      </c>
      <c r="Q3577" t="str">
        <f t="shared" si="372"/>
        <v>theater</v>
      </c>
      <c r="R3577" s="6" t="str">
        <f t="shared" si="375"/>
        <v>plays</v>
      </c>
      <c r="S3577" s="13">
        <f t="shared" si="373"/>
        <v>42561.783877314811</v>
      </c>
      <c r="T3577" s="13">
        <f t="shared" si="37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7">
        <f t="shared" si="370"/>
        <v>1</v>
      </c>
      <c r="P3578" s="5">
        <f t="shared" si="371"/>
        <v>20</v>
      </c>
      <c r="Q3578" t="str">
        <f t="shared" si="372"/>
        <v>theater</v>
      </c>
      <c r="R3578" s="6" t="str">
        <f t="shared" si="375"/>
        <v>plays</v>
      </c>
      <c r="S3578" s="13">
        <f t="shared" si="373"/>
        <v>42649.54923611111</v>
      </c>
      <c r="T3578" s="13">
        <f t="shared" si="37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7">
        <f t="shared" si="370"/>
        <v>1.3</v>
      </c>
      <c r="P3579" s="5">
        <f t="shared" si="371"/>
        <v>28.888888888888889</v>
      </c>
      <c r="Q3579" t="str">
        <f t="shared" si="372"/>
        <v>theater</v>
      </c>
      <c r="R3579" s="6" t="str">
        <f t="shared" si="375"/>
        <v>plays</v>
      </c>
      <c r="S3579" s="13">
        <f t="shared" si="373"/>
        <v>42093.786840277782</v>
      </c>
      <c r="T3579" s="13">
        <f t="shared" si="37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7">
        <f t="shared" si="370"/>
        <v>1.0001333333333333</v>
      </c>
      <c r="P3580" s="5">
        <f t="shared" si="371"/>
        <v>40.545945945945945</v>
      </c>
      <c r="Q3580" t="str">
        <f t="shared" si="372"/>
        <v>theater</v>
      </c>
      <c r="R3580" s="6" t="str">
        <f t="shared" si="375"/>
        <v>plays</v>
      </c>
      <c r="S3580" s="13">
        <f t="shared" si="373"/>
        <v>42460.733530092592</v>
      </c>
      <c r="T3580" s="13">
        <f t="shared" si="37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7">
        <f t="shared" si="370"/>
        <v>1</v>
      </c>
      <c r="P3581" s="5">
        <f t="shared" si="371"/>
        <v>35.714285714285715</v>
      </c>
      <c r="Q3581" t="str">
        <f t="shared" si="372"/>
        <v>theater</v>
      </c>
      <c r="R3581" s="6" t="str">
        <f t="shared" si="375"/>
        <v>plays</v>
      </c>
      <c r="S3581" s="13">
        <f t="shared" si="373"/>
        <v>42430.762222222227</v>
      </c>
      <c r="T3581" s="13">
        <f t="shared" si="37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7">
        <f t="shared" si="370"/>
        <v>1.1388888888888888</v>
      </c>
      <c r="P3582" s="5">
        <f t="shared" si="371"/>
        <v>37.962962962962962</v>
      </c>
      <c r="Q3582" t="str">
        <f t="shared" si="372"/>
        <v>theater</v>
      </c>
      <c r="R3582" s="6" t="str">
        <f t="shared" si="375"/>
        <v>plays</v>
      </c>
      <c r="S3582" s="13">
        <f t="shared" si="373"/>
        <v>42026.176180555558</v>
      </c>
      <c r="T3582" s="13">
        <f t="shared" si="37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7">
        <f t="shared" si="370"/>
        <v>1</v>
      </c>
      <c r="P3583" s="5">
        <f t="shared" si="371"/>
        <v>33.333333333333336</v>
      </c>
      <c r="Q3583" t="str">
        <f t="shared" si="372"/>
        <v>theater</v>
      </c>
      <c r="R3583" s="6" t="str">
        <f t="shared" si="375"/>
        <v>plays</v>
      </c>
      <c r="S3583" s="13">
        <f t="shared" si="373"/>
        <v>41836.471180555556</v>
      </c>
      <c r="T3583" s="13">
        <f t="shared" si="37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7">
        <f t="shared" si="370"/>
        <v>2.87</v>
      </c>
      <c r="P3584" s="5">
        <f t="shared" si="371"/>
        <v>58.571428571428569</v>
      </c>
      <c r="Q3584" t="str">
        <f t="shared" si="372"/>
        <v>theater</v>
      </c>
      <c r="R3584" s="6" t="str">
        <f t="shared" si="375"/>
        <v>plays</v>
      </c>
      <c r="S3584" s="13">
        <f t="shared" si="373"/>
        <v>42451.095856481479</v>
      </c>
      <c r="T3584" s="13">
        <f t="shared" si="37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7">
        <f t="shared" si="370"/>
        <v>1.085</v>
      </c>
      <c r="P3585" s="5">
        <f t="shared" si="371"/>
        <v>135.625</v>
      </c>
      <c r="Q3585" t="str">
        <f t="shared" si="372"/>
        <v>theater</v>
      </c>
      <c r="R3585" s="6" t="str">
        <f t="shared" si="375"/>
        <v>plays</v>
      </c>
      <c r="S3585" s="13">
        <f t="shared" si="373"/>
        <v>42418.425983796296</v>
      </c>
      <c r="T3585" s="13">
        <f t="shared" si="37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7">
        <f t="shared" si="370"/>
        <v>1.155</v>
      </c>
      <c r="P3586" s="5">
        <f t="shared" si="371"/>
        <v>30.9375</v>
      </c>
      <c r="Q3586" t="str">
        <f t="shared" si="372"/>
        <v>theater</v>
      </c>
      <c r="R3586" s="6" t="str">
        <f t="shared" si="375"/>
        <v>plays</v>
      </c>
      <c r="S3586" s="13">
        <f t="shared" si="373"/>
        <v>42168.316481481481</v>
      </c>
      <c r="T3586" s="13">
        <f t="shared" si="37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7">
        <f t="shared" ref="O3587:O3650" si="376">E3587/D3587</f>
        <v>1.1911764705882353</v>
      </c>
      <c r="P3587" s="5">
        <f t="shared" ref="P3587:P3650" si="377">AVERAGE(E3587/L3587)</f>
        <v>176.08695652173913</v>
      </c>
      <c r="Q3587" t="str">
        <f t="shared" ref="Q3587:Q3650" si="378">LEFT(N3587, SEARCH("/",N3587,1)-1)</f>
        <v>theater</v>
      </c>
      <c r="R3587" s="6" t="str">
        <f t="shared" si="375"/>
        <v>plays</v>
      </c>
      <c r="S3587" s="13">
        <f t="shared" ref="S3587:S3650" si="379">(((J3587/60)/60)/24)+DATE(1970,1,1)</f>
        <v>41964.716319444444</v>
      </c>
      <c r="T3587" s="13">
        <f t="shared" ref="T3587:T3650" si="38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7">
        <f t="shared" si="376"/>
        <v>1.0942666666666667</v>
      </c>
      <c r="P3588" s="5">
        <f t="shared" si="377"/>
        <v>151.9814814814815</v>
      </c>
      <c r="Q3588" t="str">
        <f t="shared" si="378"/>
        <v>theater</v>
      </c>
      <c r="R3588" s="6" t="str">
        <f t="shared" si="375"/>
        <v>plays</v>
      </c>
      <c r="S3588" s="13">
        <f t="shared" si="379"/>
        <v>42576.697569444441</v>
      </c>
      <c r="T3588" s="13">
        <f t="shared" si="38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7">
        <f t="shared" si="376"/>
        <v>1.266</v>
      </c>
      <c r="P3589" s="5">
        <f t="shared" si="377"/>
        <v>22.607142857142858</v>
      </c>
      <c r="Q3589" t="str">
        <f t="shared" si="378"/>
        <v>theater</v>
      </c>
      <c r="R3589" s="6" t="str">
        <f t="shared" si="375"/>
        <v>plays</v>
      </c>
      <c r="S3589" s="13">
        <f t="shared" si="379"/>
        <v>42503.539976851855</v>
      </c>
      <c r="T3589" s="13">
        <f t="shared" si="38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7">
        <f t="shared" si="376"/>
        <v>1.0049999999999999</v>
      </c>
      <c r="P3590" s="5">
        <f t="shared" si="377"/>
        <v>18.272727272727273</v>
      </c>
      <c r="Q3590" t="str">
        <f t="shared" si="378"/>
        <v>theater</v>
      </c>
      <c r="R3590" s="6" t="str">
        <f t="shared" si="375"/>
        <v>plays</v>
      </c>
      <c r="S3590" s="13">
        <f t="shared" si="379"/>
        <v>42101.828819444447</v>
      </c>
      <c r="T3590" s="13">
        <f t="shared" si="38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7">
        <f t="shared" si="376"/>
        <v>1.2749999999999999</v>
      </c>
      <c r="P3591" s="5">
        <f t="shared" si="377"/>
        <v>82.258064516129039</v>
      </c>
      <c r="Q3591" t="str">
        <f t="shared" si="378"/>
        <v>theater</v>
      </c>
      <c r="R3591" s="6" t="str">
        <f t="shared" si="375"/>
        <v>plays</v>
      </c>
      <c r="S3591" s="13">
        <f t="shared" si="379"/>
        <v>42125.647534722222</v>
      </c>
      <c r="T3591" s="13">
        <f t="shared" si="38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7">
        <f t="shared" si="376"/>
        <v>1.0005999999999999</v>
      </c>
      <c r="P3592" s="5">
        <f t="shared" si="377"/>
        <v>68.534246575342465</v>
      </c>
      <c r="Q3592" t="str">
        <f t="shared" si="378"/>
        <v>theater</v>
      </c>
      <c r="R3592" s="6" t="str">
        <f t="shared" si="375"/>
        <v>plays</v>
      </c>
      <c r="S3592" s="13">
        <f t="shared" si="379"/>
        <v>41902.333726851852</v>
      </c>
      <c r="T3592" s="13">
        <f t="shared" si="38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7">
        <f t="shared" si="376"/>
        <v>1.75</v>
      </c>
      <c r="P3593" s="5">
        <f t="shared" si="377"/>
        <v>68.055555555555557</v>
      </c>
      <c r="Q3593" t="str">
        <f t="shared" si="378"/>
        <v>theater</v>
      </c>
      <c r="R3593" s="6" t="str">
        <f t="shared" si="375"/>
        <v>plays</v>
      </c>
      <c r="S3593" s="13">
        <f t="shared" si="379"/>
        <v>42003.948425925926</v>
      </c>
      <c r="T3593" s="13">
        <f t="shared" si="38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7">
        <f t="shared" si="376"/>
        <v>1.2725</v>
      </c>
      <c r="P3594" s="5">
        <f t="shared" si="377"/>
        <v>72.714285714285708</v>
      </c>
      <c r="Q3594" t="str">
        <f t="shared" si="378"/>
        <v>theater</v>
      </c>
      <c r="R3594" s="6" t="str">
        <f t="shared" si="375"/>
        <v>plays</v>
      </c>
      <c r="S3594" s="13">
        <f t="shared" si="379"/>
        <v>41988.829942129625</v>
      </c>
      <c r="T3594" s="13">
        <f t="shared" si="38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7">
        <f t="shared" si="376"/>
        <v>1.1063333333333334</v>
      </c>
      <c r="P3595" s="5">
        <f t="shared" si="377"/>
        <v>77.186046511627907</v>
      </c>
      <c r="Q3595" t="str">
        <f t="shared" si="378"/>
        <v>theater</v>
      </c>
      <c r="R3595" s="6" t="str">
        <f t="shared" ref="R3595:R3629" si="381">RIGHT(N3595,5)</f>
        <v>plays</v>
      </c>
      <c r="S3595" s="13">
        <f t="shared" si="379"/>
        <v>41974.898599537039</v>
      </c>
      <c r="T3595" s="13">
        <f t="shared" si="38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7">
        <f t="shared" si="376"/>
        <v>1.2593749999999999</v>
      </c>
      <c r="P3596" s="5">
        <f t="shared" si="377"/>
        <v>55.972222222222221</v>
      </c>
      <c r="Q3596" t="str">
        <f t="shared" si="378"/>
        <v>theater</v>
      </c>
      <c r="R3596" s="6" t="str">
        <f t="shared" si="381"/>
        <v>plays</v>
      </c>
      <c r="S3596" s="13">
        <f t="shared" si="379"/>
        <v>42592.066921296297</v>
      </c>
      <c r="T3596" s="13">
        <f t="shared" si="38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7">
        <f t="shared" si="376"/>
        <v>1.1850000000000001</v>
      </c>
      <c r="P3597" s="5">
        <f t="shared" si="377"/>
        <v>49.693548387096776</v>
      </c>
      <c r="Q3597" t="str">
        <f t="shared" si="378"/>
        <v>theater</v>
      </c>
      <c r="R3597" s="6" t="str">
        <f t="shared" si="381"/>
        <v>plays</v>
      </c>
      <c r="S3597" s="13">
        <f t="shared" si="379"/>
        <v>42050.008368055554</v>
      </c>
      <c r="T3597" s="13">
        <f t="shared" si="38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7">
        <f t="shared" si="376"/>
        <v>1.0772727272727274</v>
      </c>
      <c r="P3598" s="5">
        <f t="shared" si="377"/>
        <v>79</v>
      </c>
      <c r="Q3598" t="str">
        <f t="shared" si="378"/>
        <v>theater</v>
      </c>
      <c r="R3598" s="6" t="str">
        <f t="shared" si="381"/>
        <v>plays</v>
      </c>
      <c r="S3598" s="13">
        <f t="shared" si="379"/>
        <v>41856.715069444443</v>
      </c>
      <c r="T3598" s="13">
        <f t="shared" si="38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7">
        <f t="shared" si="376"/>
        <v>1.026</v>
      </c>
      <c r="P3599" s="5">
        <f t="shared" si="377"/>
        <v>77.727272727272734</v>
      </c>
      <c r="Q3599" t="str">
        <f t="shared" si="378"/>
        <v>theater</v>
      </c>
      <c r="R3599" s="6" t="str">
        <f t="shared" si="381"/>
        <v>plays</v>
      </c>
      <c r="S3599" s="13">
        <f t="shared" si="379"/>
        <v>42417.585532407407</v>
      </c>
      <c r="T3599" s="13">
        <f t="shared" si="38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7">
        <f t="shared" si="376"/>
        <v>1.101</v>
      </c>
      <c r="P3600" s="5">
        <f t="shared" si="377"/>
        <v>40.777777777777779</v>
      </c>
      <c r="Q3600" t="str">
        <f t="shared" si="378"/>
        <v>theater</v>
      </c>
      <c r="R3600" s="6" t="str">
        <f t="shared" si="381"/>
        <v>plays</v>
      </c>
      <c r="S3600" s="13">
        <f t="shared" si="379"/>
        <v>41866.79886574074</v>
      </c>
      <c r="T3600" s="13">
        <f t="shared" si="38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7">
        <f t="shared" si="376"/>
        <v>2.02</v>
      </c>
      <c r="P3601" s="5">
        <f t="shared" si="377"/>
        <v>59.411764705882355</v>
      </c>
      <c r="Q3601" t="str">
        <f t="shared" si="378"/>
        <v>theater</v>
      </c>
      <c r="R3601" s="6" t="str">
        <f t="shared" si="381"/>
        <v>plays</v>
      </c>
      <c r="S3601" s="13">
        <f t="shared" si="379"/>
        <v>42220.79487268519</v>
      </c>
      <c r="T3601" s="13">
        <f t="shared" si="38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7">
        <f t="shared" si="376"/>
        <v>1.3</v>
      </c>
      <c r="P3602" s="5">
        <f t="shared" si="377"/>
        <v>3.25</v>
      </c>
      <c r="Q3602" t="str">
        <f t="shared" si="378"/>
        <v>theater</v>
      </c>
      <c r="R3602" s="6" t="str">
        <f t="shared" si="381"/>
        <v>plays</v>
      </c>
      <c r="S3602" s="13">
        <f t="shared" si="379"/>
        <v>42628.849120370374</v>
      </c>
      <c r="T3602" s="13">
        <f t="shared" si="38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7">
        <f t="shared" si="376"/>
        <v>1.0435000000000001</v>
      </c>
      <c r="P3603" s="5">
        <f t="shared" si="377"/>
        <v>39.377358490566039</v>
      </c>
      <c r="Q3603" t="str">
        <f t="shared" si="378"/>
        <v>theater</v>
      </c>
      <c r="R3603" s="6" t="str">
        <f t="shared" si="381"/>
        <v>plays</v>
      </c>
      <c r="S3603" s="13">
        <f t="shared" si="379"/>
        <v>41990.99863425926</v>
      </c>
      <c r="T3603" s="13">
        <f t="shared" si="38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7">
        <f t="shared" si="376"/>
        <v>1.0004999999999999</v>
      </c>
      <c r="P3604" s="5">
        <f t="shared" si="377"/>
        <v>81.673469387755105</v>
      </c>
      <c r="Q3604" t="str">
        <f t="shared" si="378"/>
        <v>theater</v>
      </c>
      <c r="R3604" s="6" t="str">
        <f t="shared" si="381"/>
        <v>plays</v>
      </c>
      <c r="S3604" s="13">
        <f t="shared" si="379"/>
        <v>42447.894432870366</v>
      </c>
      <c r="T3604" s="13">
        <f t="shared" si="38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7">
        <f t="shared" si="376"/>
        <v>1.7066666666666668</v>
      </c>
      <c r="P3605" s="5">
        <f t="shared" si="377"/>
        <v>44.912280701754383</v>
      </c>
      <c r="Q3605" t="str">
        <f t="shared" si="378"/>
        <v>theater</v>
      </c>
      <c r="R3605" s="6" t="str">
        <f t="shared" si="381"/>
        <v>plays</v>
      </c>
      <c r="S3605" s="13">
        <f t="shared" si="379"/>
        <v>42283.864351851851</v>
      </c>
      <c r="T3605" s="13">
        <f t="shared" si="38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7">
        <f t="shared" si="376"/>
        <v>1.1283333333333334</v>
      </c>
      <c r="P3606" s="5">
        <f t="shared" si="377"/>
        <v>49.05797101449275</v>
      </c>
      <c r="Q3606" t="str">
        <f t="shared" si="378"/>
        <v>theater</v>
      </c>
      <c r="R3606" s="6" t="str">
        <f t="shared" si="381"/>
        <v>plays</v>
      </c>
      <c r="S3606" s="13">
        <f t="shared" si="379"/>
        <v>42483.015694444446</v>
      </c>
      <c r="T3606" s="13">
        <f t="shared" si="38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7">
        <f t="shared" si="376"/>
        <v>1.84</v>
      </c>
      <c r="P3607" s="5">
        <f t="shared" si="377"/>
        <v>30.666666666666668</v>
      </c>
      <c r="Q3607" t="str">
        <f t="shared" si="378"/>
        <v>theater</v>
      </c>
      <c r="R3607" s="6" t="str">
        <f t="shared" si="381"/>
        <v>plays</v>
      </c>
      <c r="S3607" s="13">
        <f t="shared" si="379"/>
        <v>42383.793124999997</v>
      </c>
      <c r="T3607" s="13">
        <f t="shared" si="38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7">
        <f t="shared" si="376"/>
        <v>1.3026666666666666</v>
      </c>
      <c r="P3608" s="5">
        <f t="shared" si="377"/>
        <v>61.0625</v>
      </c>
      <c r="Q3608" t="str">
        <f t="shared" si="378"/>
        <v>theater</v>
      </c>
      <c r="R3608" s="6" t="str">
        <f t="shared" si="381"/>
        <v>plays</v>
      </c>
      <c r="S3608" s="13">
        <f t="shared" si="379"/>
        <v>42566.604826388888</v>
      </c>
      <c r="T3608" s="13">
        <f t="shared" si="38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7">
        <f t="shared" si="376"/>
        <v>1.0545454545454545</v>
      </c>
      <c r="P3609" s="5">
        <f t="shared" si="377"/>
        <v>29</v>
      </c>
      <c r="Q3609" t="str">
        <f t="shared" si="378"/>
        <v>theater</v>
      </c>
      <c r="R3609" s="6" t="str">
        <f t="shared" si="381"/>
        <v>plays</v>
      </c>
      <c r="S3609" s="13">
        <f t="shared" si="379"/>
        <v>42338.963912037041</v>
      </c>
      <c r="T3609" s="13">
        <f t="shared" si="38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7">
        <f t="shared" si="376"/>
        <v>1</v>
      </c>
      <c r="P3610" s="5">
        <f t="shared" si="377"/>
        <v>29.62962962962963</v>
      </c>
      <c r="Q3610" t="str">
        <f t="shared" si="378"/>
        <v>theater</v>
      </c>
      <c r="R3610" s="6" t="str">
        <f t="shared" si="381"/>
        <v>plays</v>
      </c>
      <c r="S3610" s="13">
        <f t="shared" si="379"/>
        <v>42506.709375000006</v>
      </c>
      <c r="T3610" s="13">
        <f t="shared" si="38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7">
        <f t="shared" si="376"/>
        <v>1.5331632653061225</v>
      </c>
      <c r="P3611" s="5">
        <f t="shared" si="377"/>
        <v>143.0952380952381</v>
      </c>
      <c r="Q3611" t="str">
        <f t="shared" si="378"/>
        <v>theater</v>
      </c>
      <c r="R3611" s="6" t="str">
        <f t="shared" si="381"/>
        <v>plays</v>
      </c>
      <c r="S3611" s="13">
        <f t="shared" si="379"/>
        <v>42429.991724537031</v>
      </c>
      <c r="T3611" s="13">
        <f t="shared" si="38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7">
        <f t="shared" si="376"/>
        <v>1.623</v>
      </c>
      <c r="P3612" s="5">
        <f t="shared" si="377"/>
        <v>52.354838709677416</v>
      </c>
      <c r="Q3612" t="str">
        <f t="shared" si="378"/>
        <v>theater</v>
      </c>
      <c r="R3612" s="6" t="str">
        <f t="shared" si="381"/>
        <v>plays</v>
      </c>
      <c r="S3612" s="13">
        <f t="shared" si="379"/>
        <v>42203.432129629626</v>
      </c>
      <c r="T3612" s="13">
        <f t="shared" si="38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7">
        <f t="shared" si="376"/>
        <v>1.36</v>
      </c>
      <c r="P3613" s="5">
        <f t="shared" si="377"/>
        <v>66.666666666666671</v>
      </c>
      <c r="Q3613" t="str">
        <f t="shared" si="378"/>
        <v>theater</v>
      </c>
      <c r="R3613" s="6" t="str">
        <f t="shared" si="381"/>
        <v>plays</v>
      </c>
      <c r="S3613" s="13">
        <f t="shared" si="379"/>
        <v>42072.370381944449</v>
      </c>
      <c r="T3613" s="13">
        <f t="shared" si="38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7">
        <f t="shared" si="376"/>
        <v>1.444</v>
      </c>
      <c r="P3614" s="5">
        <f t="shared" si="377"/>
        <v>126.66666666666667</v>
      </c>
      <c r="Q3614" t="str">
        <f t="shared" si="378"/>
        <v>theater</v>
      </c>
      <c r="R3614" s="6" t="str">
        <f t="shared" si="381"/>
        <v>plays</v>
      </c>
      <c r="S3614" s="13">
        <f t="shared" si="379"/>
        <v>41789.726979166669</v>
      </c>
      <c r="T3614" s="13">
        <f t="shared" si="38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7">
        <f t="shared" si="376"/>
        <v>1</v>
      </c>
      <c r="P3615" s="5">
        <f t="shared" si="377"/>
        <v>62.5</v>
      </c>
      <c r="Q3615" t="str">
        <f t="shared" si="378"/>
        <v>theater</v>
      </c>
      <c r="R3615" s="6" t="str">
        <f t="shared" si="381"/>
        <v>plays</v>
      </c>
      <c r="S3615" s="13">
        <f t="shared" si="379"/>
        <v>41788.58997685185</v>
      </c>
      <c r="T3615" s="13">
        <f t="shared" si="38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7">
        <f t="shared" si="376"/>
        <v>1.008</v>
      </c>
      <c r="P3616" s="5">
        <f t="shared" si="377"/>
        <v>35.492957746478872</v>
      </c>
      <c r="Q3616" t="str">
        <f t="shared" si="378"/>
        <v>theater</v>
      </c>
      <c r="R3616" s="6" t="str">
        <f t="shared" si="381"/>
        <v>plays</v>
      </c>
      <c r="S3616" s="13">
        <f t="shared" si="379"/>
        <v>42144.041851851856</v>
      </c>
      <c r="T3616" s="13">
        <f t="shared" si="38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7">
        <f t="shared" si="376"/>
        <v>1.0680000000000001</v>
      </c>
      <c r="P3617" s="5">
        <f t="shared" si="377"/>
        <v>37.083333333333336</v>
      </c>
      <c r="Q3617" t="str">
        <f t="shared" si="378"/>
        <v>theater</v>
      </c>
      <c r="R3617" s="6" t="str">
        <f t="shared" si="381"/>
        <v>plays</v>
      </c>
      <c r="S3617" s="13">
        <f t="shared" si="379"/>
        <v>42318.593703703707</v>
      </c>
      <c r="T3617" s="13">
        <f t="shared" si="38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7">
        <f t="shared" si="376"/>
        <v>1.248</v>
      </c>
      <c r="P3618" s="5">
        <f t="shared" si="377"/>
        <v>69.333333333333329</v>
      </c>
      <c r="Q3618" t="str">
        <f t="shared" si="378"/>
        <v>theater</v>
      </c>
      <c r="R3618" s="6" t="str">
        <f t="shared" si="381"/>
        <v>plays</v>
      </c>
      <c r="S3618" s="13">
        <f t="shared" si="379"/>
        <v>42052.949814814812</v>
      </c>
      <c r="T3618" s="13">
        <f t="shared" si="38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7">
        <f t="shared" si="376"/>
        <v>1.1891891891891893</v>
      </c>
      <c r="P3619" s="5">
        <f t="shared" si="377"/>
        <v>17.254901960784313</v>
      </c>
      <c r="Q3619" t="str">
        <f t="shared" si="378"/>
        <v>theater</v>
      </c>
      <c r="R3619" s="6" t="str">
        <f t="shared" si="381"/>
        <v>plays</v>
      </c>
      <c r="S3619" s="13">
        <f t="shared" si="379"/>
        <v>42779.610289351855</v>
      </c>
      <c r="T3619" s="13">
        <f t="shared" si="38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7">
        <f t="shared" si="376"/>
        <v>1.01</v>
      </c>
      <c r="P3620" s="5">
        <f t="shared" si="377"/>
        <v>36.071428571428569</v>
      </c>
      <c r="Q3620" t="str">
        <f t="shared" si="378"/>
        <v>theater</v>
      </c>
      <c r="R3620" s="6" t="str">
        <f t="shared" si="381"/>
        <v>plays</v>
      </c>
      <c r="S3620" s="13">
        <f t="shared" si="379"/>
        <v>42128.627893518518</v>
      </c>
      <c r="T3620" s="13">
        <f t="shared" si="38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7">
        <f t="shared" si="376"/>
        <v>1.1299999999999999</v>
      </c>
      <c r="P3621" s="5">
        <f t="shared" si="377"/>
        <v>66.470588235294116</v>
      </c>
      <c r="Q3621" t="str">
        <f t="shared" si="378"/>
        <v>theater</v>
      </c>
      <c r="R3621" s="6" t="str">
        <f t="shared" si="381"/>
        <v>plays</v>
      </c>
      <c r="S3621" s="13">
        <f t="shared" si="379"/>
        <v>42661.132245370376</v>
      </c>
      <c r="T3621" s="13">
        <f t="shared" si="38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7">
        <f t="shared" si="376"/>
        <v>1.0519047619047619</v>
      </c>
      <c r="P3622" s="5">
        <f t="shared" si="377"/>
        <v>56.065989847715734</v>
      </c>
      <c r="Q3622" t="str">
        <f t="shared" si="378"/>
        <v>theater</v>
      </c>
      <c r="R3622" s="6" t="str">
        <f t="shared" si="381"/>
        <v>plays</v>
      </c>
      <c r="S3622" s="13">
        <f t="shared" si="379"/>
        <v>42037.938206018516</v>
      </c>
      <c r="T3622" s="13">
        <f t="shared" si="38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7">
        <f t="shared" si="376"/>
        <v>1.0973333333333333</v>
      </c>
      <c r="P3623" s="5">
        <f t="shared" si="377"/>
        <v>47.028571428571432</v>
      </c>
      <c r="Q3623" t="str">
        <f t="shared" si="378"/>
        <v>theater</v>
      </c>
      <c r="R3623" s="6" t="str">
        <f t="shared" si="381"/>
        <v>plays</v>
      </c>
      <c r="S3623" s="13">
        <f t="shared" si="379"/>
        <v>42619.935694444444</v>
      </c>
      <c r="T3623" s="13">
        <f t="shared" si="38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7">
        <f t="shared" si="376"/>
        <v>1.00099</v>
      </c>
      <c r="P3624" s="5">
        <f t="shared" si="377"/>
        <v>47.666190476190479</v>
      </c>
      <c r="Q3624" t="str">
        <f t="shared" si="378"/>
        <v>theater</v>
      </c>
      <c r="R3624" s="6" t="str">
        <f t="shared" si="381"/>
        <v>plays</v>
      </c>
      <c r="S3624" s="13">
        <f t="shared" si="379"/>
        <v>41877.221886574072</v>
      </c>
      <c r="T3624" s="13">
        <f t="shared" si="38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7">
        <f t="shared" si="376"/>
        <v>1.2</v>
      </c>
      <c r="P3625" s="5">
        <f t="shared" si="377"/>
        <v>88.235294117647058</v>
      </c>
      <c r="Q3625" t="str">
        <f t="shared" si="378"/>
        <v>theater</v>
      </c>
      <c r="R3625" s="6" t="str">
        <f t="shared" si="381"/>
        <v>plays</v>
      </c>
      <c r="S3625" s="13">
        <f t="shared" si="379"/>
        <v>41828.736921296295</v>
      </c>
      <c r="T3625" s="13">
        <f t="shared" si="38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7">
        <f t="shared" si="376"/>
        <v>1.0493333333333332</v>
      </c>
      <c r="P3626" s="5">
        <f t="shared" si="377"/>
        <v>80.717948717948715</v>
      </c>
      <c r="Q3626" t="str">
        <f t="shared" si="378"/>
        <v>theater</v>
      </c>
      <c r="R3626" s="6" t="str">
        <f t="shared" si="381"/>
        <v>plays</v>
      </c>
      <c r="S3626" s="13">
        <f t="shared" si="379"/>
        <v>42545.774189814809</v>
      </c>
      <c r="T3626" s="13">
        <f t="shared" si="38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7">
        <f t="shared" si="376"/>
        <v>1.0266666666666666</v>
      </c>
      <c r="P3627" s="5">
        <f t="shared" si="377"/>
        <v>39.487179487179489</v>
      </c>
      <c r="Q3627" t="str">
        <f t="shared" si="378"/>
        <v>theater</v>
      </c>
      <c r="R3627" s="6" t="str">
        <f t="shared" si="381"/>
        <v>plays</v>
      </c>
      <c r="S3627" s="13">
        <f t="shared" si="379"/>
        <v>42157.652511574073</v>
      </c>
      <c r="T3627" s="13">
        <f t="shared" si="38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7">
        <f t="shared" si="376"/>
        <v>1.0182500000000001</v>
      </c>
      <c r="P3628" s="5">
        <f t="shared" si="377"/>
        <v>84.854166666666671</v>
      </c>
      <c r="Q3628" t="str">
        <f t="shared" si="378"/>
        <v>theater</v>
      </c>
      <c r="R3628" s="6" t="str">
        <f t="shared" si="381"/>
        <v>plays</v>
      </c>
      <c r="S3628" s="13">
        <f t="shared" si="379"/>
        <v>41846.667326388888</v>
      </c>
      <c r="T3628" s="13">
        <f t="shared" si="38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7">
        <f t="shared" si="376"/>
        <v>1</v>
      </c>
      <c r="P3629" s="5">
        <f t="shared" si="377"/>
        <v>68.965517241379317</v>
      </c>
      <c r="Q3629" t="str">
        <f t="shared" si="378"/>
        <v>theater</v>
      </c>
      <c r="R3629" s="6" t="str">
        <f t="shared" si="381"/>
        <v>plays</v>
      </c>
      <c r="S3629" s="13">
        <f t="shared" si="379"/>
        <v>42460.741747685184</v>
      </c>
      <c r="T3629" s="13">
        <f t="shared" si="38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7">
        <f t="shared" si="376"/>
        <v>0</v>
      </c>
      <c r="P3630" s="5" t="e">
        <f t="shared" si="377"/>
        <v>#DIV/0!</v>
      </c>
      <c r="Q3630" t="str">
        <f t="shared" si="378"/>
        <v>theater</v>
      </c>
      <c r="R3630" s="6" t="str">
        <f t="shared" ref="R3630:R3649" si="382">RIGHT(N3630,7)</f>
        <v>musical</v>
      </c>
      <c r="S3630" s="13">
        <f t="shared" si="379"/>
        <v>42291.833287037036</v>
      </c>
      <c r="T3630" s="13">
        <f t="shared" si="38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7">
        <f t="shared" si="376"/>
        <v>1.9999999999999999E-6</v>
      </c>
      <c r="P3631" s="5">
        <f t="shared" si="377"/>
        <v>1</v>
      </c>
      <c r="Q3631" t="str">
        <f t="shared" si="378"/>
        <v>theater</v>
      </c>
      <c r="R3631" s="6" t="str">
        <f t="shared" si="382"/>
        <v>musical</v>
      </c>
      <c r="S3631" s="13">
        <f t="shared" si="379"/>
        <v>42437.094490740739</v>
      </c>
      <c r="T3631" s="13">
        <f t="shared" si="38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7">
        <f t="shared" si="376"/>
        <v>3.3333333333333332E-4</v>
      </c>
      <c r="P3632" s="5">
        <f t="shared" si="377"/>
        <v>1</v>
      </c>
      <c r="Q3632" t="str">
        <f t="shared" si="378"/>
        <v>theater</v>
      </c>
      <c r="R3632" s="6" t="str">
        <f t="shared" si="382"/>
        <v>musical</v>
      </c>
      <c r="S3632" s="13">
        <f t="shared" si="379"/>
        <v>41942.84710648148</v>
      </c>
      <c r="T3632" s="13">
        <f t="shared" si="38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7">
        <f t="shared" si="376"/>
        <v>0.51023391812865493</v>
      </c>
      <c r="P3633" s="5">
        <f t="shared" si="377"/>
        <v>147.88135593220338</v>
      </c>
      <c r="Q3633" t="str">
        <f t="shared" si="378"/>
        <v>theater</v>
      </c>
      <c r="R3633" s="6" t="str">
        <f t="shared" si="382"/>
        <v>musical</v>
      </c>
      <c r="S3633" s="13">
        <f t="shared" si="379"/>
        <v>41880.753437499996</v>
      </c>
      <c r="T3633" s="13">
        <f t="shared" si="38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7">
        <f t="shared" si="376"/>
        <v>0.2</v>
      </c>
      <c r="P3634" s="5">
        <f t="shared" si="377"/>
        <v>100</v>
      </c>
      <c r="Q3634" t="str">
        <f t="shared" si="378"/>
        <v>theater</v>
      </c>
      <c r="R3634" s="6" t="str">
        <f t="shared" si="382"/>
        <v>musical</v>
      </c>
      <c r="S3634" s="13">
        <f t="shared" si="379"/>
        <v>41946.936909722222</v>
      </c>
      <c r="T3634" s="13">
        <f t="shared" si="38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7">
        <f t="shared" si="376"/>
        <v>0.35239999999999999</v>
      </c>
      <c r="P3635" s="5">
        <f t="shared" si="377"/>
        <v>56.838709677419352</v>
      </c>
      <c r="Q3635" t="str">
        <f t="shared" si="378"/>
        <v>theater</v>
      </c>
      <c r="R3635" s="6" t="str">
        <f t="shared" si="382"/>
        <v>musical</v>
      </c>
      <c r="S3635" s="13">
        <f t="shared" si="379"/>
        <v>42649.623460648145</v>
      </c>
      <c r="T3635" s="13">
        <f t="shared" si="38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7">
        <f t="shared" si="376"/>
        <v>4.2466666666666666E-2</v>
      </c>
      <c r="P3636" s="5">
        <f t="shared" si="377"/>
        <v>176.94444444444446</v>
      </c>
      <c r="Q3636" t="str">
        <f t="shared" si="378"/>
        <v>theater</v>
      </c>
      <c r="R3636" s="6" t="str">
        <f t="shared" si="382"/>
        <v>musical</v>
      </c>
      <c r="S3636" s="13">
        <f t="shared" si="379"/>
        <v>42701.166365740741</v>
      </c>
      <c r="T3636" s="13">
        <f t="shared" si="38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7">
        <f t="shared" si="376"/>
        <v>0.36457142857142855</v>
      </c>
      <c r="P3637" s="5">
        <f t="shared" si="377"/>
        <v>127.6</v>
      </c>
      <c r="Q3637" t="str">
        <f t="shared" si="378"/>
        <v>theater</v>
      </c>
      <c r="R3637" s="6" t="str">
        <f t="shared" si="382"/>
        <v>musical</v>
      </c>
      <c r="S3637" s="13">
        <f t="shared" si="379"/>
        <v>42450.88282407407</v>
      </c>
      <c r="T3637" s="13">
        <f t="shared" si="38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7">
        <f t="shared" si="376"/>
        <v>0</v>
      </c>
      <c r="P3638" s="5" t="e">
        <f t="shared" si="377"/>
        <v>#DIV/0!</v>
      </c>
      <c r="Q3638" t="str">
        <f t="shared" si="378"/>
        <v>theater</v>
      </c>
      <c r="R3638" s="6" t="str">
        <f t="shared" si="382"/>
        <v>musical</v>
      </c>
      <c r="S3638" s="13">
        <f t="shared" si="379"/>
        <v>42226.694780092599</v>
      </c>
      <c r="T3638" s="13">
        <f t="shared" si="38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7">
        <f t="shared" si="376"/>
        <v>0.30866666666666664</v>
      </c>
      <c r="P3639" s="5">
        <f t="shared" si="377"/>
        <v>66.142857142857139</v>
      </c>
      <c r="Q3639" t="str">
        <f t="shared" si="378"/>
        <v>theater</v>
      </c>
      <c r="R3639" s="6" t="str">
        <f t="shared" si="382"/>
        <v>musical</v>
      </c>
      <c r="S3639" s="13">
        <f t="shared" si="379"/>
        <v>41975.700636574074</v>
      </c>
      <c r="T3639" s="13">
        <f t="shared" si="38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7">
        <f t="shared" si="376"/>
        <v>6.545454545454546E-2</v>
      </c>
      <c r="P3640" s="5">
        <f t="shared" si="377"/>
        <v>108</v>
      </c>
      <c r="Q3640" t="str">
        <f t="shared" si="378"/>
        <v>theater</v>
      </c>
      <c r="R3640" s="6" t="str">
        <f t="shared" si="382"/>
        <v>musical</v>
      </c>
      <c r="S3640" s="13">
        <f t="shared" si="379"/>
        <v>42053.672824074078</v>
      </c>
      <c r="T3640" s="13">
        <f t="shared" si="38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7">
        <f t="shared" si="376"/>
        <v>4.0000000000000003E-5</v>
      </c>
      <c r="P3641" s="5">
        <f t="shared" si="377"/>
        <v>1</v>
      </c>
      <c r="Q3641" t="str">
        <f t="shared" si="378"/>
        <v>theater</v>
      </c>
      <c r="R3641" s="6" t="str">
        <f t="shared" si="382"/>
        <v>musical</v>
      </c>
      <c r="S3641" s="13">
        <f t="shared" si="379"/>
        <v>42590.677152777775</v>
      </c>
      <c r="T3641" s="13">
        <f t="shared" si="38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7">
        <f t="shared" si="376"/>
        <v>5.5E-2</v>
      </c>
      <c r="P3642" s="5">
        <f t="shared" si="377"/>
        <v>18.333333333333332</v>
      </c>
      <c r="Q3642" t="str">
        <f t="shared" si="378"/>
        <v>theater</v>
      </c>
      <c r="R3642" s="6" t="str">
        <f t="shared" si="382"/>
        <v>musical</v>
      </c>
      <c r="S3642" s="13">
        <f t="shared" si="379"/>
        <v>42104.781597222223</v>
      </c>
      <c r="T3642" s="13">
        <f t="shared" si="38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7">
        <f t="shared" si="376"/>
        <v>0</v>
      </c>
      <c r="P3643" s="5" t="e">
        <f t="shared" si="377"/>
        <v>#DIV/0!</v>
      </c>
      <c r="Q3643" t="str">
        <f t="shared" si="378"/>
        <v>theater</v>
      </c>
      <c r="R3643" s="6" t="str">
        <f t="shared" si="382"/>
        <v>musical</v>
      </c>
      <c r="S3643" s="13">
        <f t="shared" si="379"/>
        <v>41899.627071759263</v>
      </c>
      <c r="T3643" s="13">
        <f t="shared" si="38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7">
        <f t="shared" si="376"/>
        <v>2.1428571428571429E-2</v>
      </c>
      <c r="P3644" s="5">
        <f t="shared" si="377"/>
        <v>7.5</v>
      </c>
      <c r="Q3644" t="str">
        <f t="shared" si="378"/>
        <v>theater</v>
      </c>
      <c r="R3644" s="6" t="str">
        <f t="shared" si="382"/>
        <v>musical</v>
      </c>
      <c r="S3644" s="13">
        <f t="shared" si="379"/>
        <v>42297.816284722227</v>
      </c>
      <c r="T3644" s="13">
        <f t="shared" si="38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7">
        <f t="shared" si="376"/>
        <v>0</v>
      </c>
      <c r="P3645" s="5" t="e">
        <f t="shared" si="377"/>
        <v>#DIV/0!</v>
      </c>
      <c r="Q3645" t="str">
        <f t="shared" si="378"/>
        <v>theater</v>
      </c>
      <c r="R3645" s="6" t="str">
        <f t="shared" si="382"/>
        <v>musical</v>
      </c>
      <c r="S3645" s="13">
        <f t="shared" si="379"/>
        <v>42285.143969907411</v>
      </c>
      <c r="T3645" s="13">
        <f t="shared" si="38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7">
        <f t="shared" si="376"/>
        <v>0.16420000000000001</v>
      </c>
      <c r="P3646" s="5">
        <f t="shared" si="377"/>
        <v>68.416666666666671</v>
      </c>
      <c r="Q3646" t="str">
        <f t="shared" si="378"/>
        <v>theater</v>
      </c>
      <c r="R3646" s="6" t="str">
        <f t="shared" si="382"/>
        <v>musical</v>
      </c>
      <c r="S3646" s="13">
        <f t="shared" si="379"/>
        <v>42409.241747685184</v>
      </c>
      <c r="T3646" s="13">
        <f t="shared" si="38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7">
        <f t="shared" si="376"/>
        <v>1E-3</v>
      </c>
      <c r="P3647" s="5">
        <f t="shared" si="377"/>
        <v>1</v>
      </c>
      <c r="Q3647" t="str">
        <f t="shared" si="378"/>
        <v>theater</v>
      </c>
      <c r="R3647" s="6" t="str">
        <f t="shared" si="382"/>
        <v>musical</v>
      </c>
      <c r="S3647" s="13">
        <f t="shared" si="379"/>
        <v>42665.970347222217</v>
      </c>
      <c r="T3647" s="13">
        <f t="shared" si="38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7">
        <f t="shared" si="376"/>
        <v>4.8099999999999997E-2</v>
      </c>
      <c r="P3648" s="5">
        <f t="shared" si="377"/>
        <v>60.125</v>
      </c>
      <c r="Q3648" t="str">
        <f t="shared" si="378"/>
        <v>theater</v>
      </c>
      <c r="R3648" s="6" t="str">
        <f t="shared" si="382"/>
        <v>musical</v>
      </c>
      <c r="S3648" s="13">
        <f t="shared" si="379"/>
        <v>42140.421319444446</v>
      </c>
      <c r="T3648" s="13">
        <f t="shared" si="38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7">
        <f t="shared" si="376"/>
        <v>0.06</v>
      </c>
      <c r="P3649" s="5">
        <f t="shared" si="377"/>
        <v>15</v>
      </c>
      <c r="Q3649" t="str">
        <f t="shared" si="378"/>
        <v>theater</v>
      </c>
      <c r="R3649" s="6" t="str">
        <f t="shared" si="382"/>
        <v>musical</v>
      </c>
      <c r="S3649" s="13">
        <f t="shared" si="379"/>
        <v>42598.749155092592</v>
      </c>
      <c r="T3649" s="13">
        <f t="shared" si="38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7">
        <f t="shared" si="376"/>
        <v>1.003825</v>
      </c>
      <c r="P3650" s="5">
        <f t="shared" si="377"/>
        <v>550.04109589041093</v>
      </c>
      <c r="Q3650" t="str">
        <f t="shared" si="378"/>
        <v>theater</v>
      </c>
      <c r="R3650" t="str">
        <f>RIGHT(N3650,5)</f>
        <v>plays</v>
      </c>
      <c r="S3650" s="13">
        <f t="shared" si="379"/>
        <v>41887.292187500003</v>
      </c>
      <c r="T3650" s="13">
        <f t="shared" si="38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7">
        <f t="shared" ref="O3651:O3714" si="383">E3651/D3651</f>
        <v>1.04</v>
      </c>
      <c r="P3651" s="5">
        <f t="shared" ref="P3651:P3714" si="384">AVERAGE(E3651/L3651)</f>
        <v>97.5</v>
      </c>
      <c r="Q3651" t="str">
        <f t="shared" ref="Q3651:Q3714" si="385">LEFT(N3651, SEARCH("/",N3651,1)-1)</f>
        <v>theater</v>
      </c>
      <c r="R3651" t="str">
        <f>RIGHT(N3651,5)</f>
        <v>plays</v>
      </c>
      <c r="S3651" s="13">
        <f t="shared" ref="S3651:S3714" si="386">(((J3651/60)/60)/24)+DATE(1970,1,1)</f>
        <v>41780.712893518517</v>
      </c>
      <c r="T3651" s="13">
        <f t="shared" ref="T3651:T3714" si="38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7">
        <f t="shared" si="383"/>
        <v>1</v>
      </c>
      <c r="P3652" s="5">
        <f t="shared" si="384"/>
        <v>29.411764705882351</v>
      </c>
      <c r="Q3652" t="str">
        <f t="shared" si="385"/>
        <v>theater</v>
      </c>
      <c r="R3652" s="6" t="str">
        <f>RIGHT(N3652,5)</f>
        <v>plays</v>
      </c>
      <c r="S3652" s="13">
        <f t="shared" si="386"/>
        <v>42381.478981481487</v>
      </c>
      <c r="T3652" s="13">
        <f t="shared" si="38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7">
        <f t="shared" si="383"/>
        <v>1.04</v>
      </c>
      <c r="P3653" s="5">
        <f t="shared" si="384"/>
        <v>57.777777777777779</v>
      </c>
      <c r="Q3653" t="str">
        <f t="shared" si="385"/>
        <v>theater</v>
      </c>
      <c r="R3653" s="6" t="str">
        <f t="shared" ref="R3653:R3716" si="388">RIGHT(N3653,5)</f>
        <v>plays</v>
      </c>
      <c r="S3653" s="13">
        <f t="shared" si="386"/>
        <v>41828.646319444444</v>
      </c>
      <c r="T3653" s="13">
        <f t="shared" si="38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7">
        <f t="shared" si="383"/>
        <v>2.5066666666666668</v>
      </c>
      <c r="P3654" s="5">
        <f t="shared" si="384"/>
        <v>44.235294117647058</v>
      </c>
      <c r="Q3654" t="str">
        <f t="shared" si="385"/>
        <v>theater</v>
      </c>
      <c r="R3654" s="6" t="str">
        <f t="shared" si="388"/>
        <v>plays</v>
      </c>
      <c r="S3654" s="13">
        <f t="shared" si="386"/>
        <v>42596.644699074073</v>
      </c>
      <c r="T3654" s="13">
        <f t="shared" si="38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7">
        <f t="shared" si="383"/>
        <v>1.0049999999999999</v>
      </c>
      <c r="P3655" s="5">
        <f t="shared" si="384"/>
        <v>60.909090909090907</v>
      </c>
      <c r="Q3655" t="str">
        <f t="shared" si="385"/>
        <v>theater</v>
      </c>
      <c r="R3655" s="6" t="str">
        <f t="shared" si="388"/>
        <v>plays</v>
      </c>
      <c r="S3655" s="13">
        <f t="shared" si="386"/>
        <v>42191.363506944443</v>
      </c>
      <c r="T3655" s="13">
        <f t="shared" si="38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7">
        <f t="shared" si="383"/>
        <v>1.744</v>
      </c>
      <c r="P3656" s="5">
        <f t="shared" si="384"/>
        <v>68.84210526315789</v>
      </c>
      <c r="Q3656" t="str">
        <f t="shared" si="385"/>
        <v>theater</v>
      </c>
      <c r="R3656" s="6" t="str">
        <f t="shared" si="388"/>
        <v>plays</v>
      </c>
      <c r="S3656" s="13">
        <f t="shared" si="386"/>
        <v>42440.416504629626</v>
      </c>
      <c r="T3656" s="13">
        <f t="shared" si="38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7">
        <f t="shared" si="383"/>
        <v>1.1626000000000001</v>
      </c>
      <c r="P3657" s="5">
        <f t="shared" si="384"/>
        <v>73.582278481012665</v>
      </c>
      <c r="Q3657" t="str">
        <f t="shared" si="385"/>
        <v>theater</v>
      </c>
      <c r="R3657" s="6" t="str">
        <f t="shared" si="388"/>
        <v>plays</v>
      </c>
      <c r="S3657" s="13">
        <f t="shared" si="386"/>
        <v>42173.803217592591</v>
      </c>
      <c r="T3657" s="13">
        <f t="shared" si="38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7">
        <f t="shared" si="383"/>
        <v>1.0582</v>
      </c>
      <c r="P3658" s="5">
        <f t="shared" si="384"/>
        <v>115.02173913043478</v>
      </c>
      <c r="Q3658" t="str">
        <f t="shared" si="385"/>
        <v>theater</v>
      </c>
      <c r="R3658" s="6" t="str">
        <f t="shared" si="388"/>
        <v>plays</v>
      </c>
      <c r="S3658" s="13">
        <f t="shared" si="386"/>
        <v>42737.910138888896</v>
      </c>
      <c r="T3658" s="13">
        <f t="shared" si="38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7">
        <f t="shared" si="383"/>
        <v>1.1074999999999999</v>
      </c>
      <c r="P3659" s="5">
        <f t="shared" si="384"/>
        <v>110.75</v>
      </c>
      <c r="Q3659" t="str">
        <f t="shared" si="385"/>
        <v>theater</v>
      </c>
      <c r="R3659" s="6" t="str">
        <f t="shared" si="388"/>
        <v>plays</v>
      </c>
      <c r="S3659" s="13">
        <f t="shared" si="386"/>
        <v>42499.629849537043</v>
      </c>
      <c r="T3659" s="13">
        <f t="shared" si="38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7">
        <f t="shared" si="383"/>
        <v>1.0066666666666666</v>
      </c>
      <c r="P3660" s="5">
        <f t="shared" si="384"/>
        <v>75.5</v>
      </c>
      <c r="Q3660" t="str">
        <f t="shared" si="385"/>
        <v>theater</v>
      </c>
      <c r="R3660" s="6" t="str">
        <f t="shared" si="388"/>
        <v>plays</v>
      </c>
      <c r="S3660" s="13">
        <f t="shared" si="386"/>
        <v>41775.858564814815</v>
      </c>
      <c r="T3660" s="13">
        <f t="shared" si="38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7">
        <f t="shared" si="383"/>
        <v>1.0203333333333333</v>
      </c>
      <c r="P3661" s="5">
        <f t="shared" si="384"/>
        <v>235.46153846153845</v>
      </c>
      <c r="Q3661" t="str">
        <f t="shared" si="385"/>
        <v>theater</v>
      </c>
      <c r="R3661" s="6" t="str">
        <f t="shared" si="388"/>
        <v>plays</v>
      </c>
      <c r="S3661" s="13">
        <f t="shared" si="386"/>
        <v>42055.277199074073</v>
      </c>
      <c r="T3661" s="13">
        <f t="shared" si="38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7">
        <f t="shared" si="383"/>
        <v>1</v>
      </c>
      <c r="P3662" s="5">
        <f t="shared" si="384"/>
        <v>11.363636363636363</v>
      </c>
      <c r="Q3662" t="str">
        <f t="shared" si="385"/>
        <v>theater</v>
      </c>
      <c r="R3662" s="6" t="str">
        <f t="shared" si="388"/>
        <v>plays</v>
      </c>
      <c r="S3662" s="13">
        <f t="shared" si="386"/>
        <v>41971.881076388891</v>
      </c>
      <c r="T3662" s="13">
        <f t="shared" si="38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7">
        <f t="shared" si="383"/>
        <v>1.1100000000000001</v>
      </c>
      <c r="P3663" s="5">
        <f t="shared" si="384"/>
        <v>92.5</v>
      </c>
      <c r="Q3663" t="str">
        <f t="shared" si="385"/>
        <v>theater</v>
      </c>
      <c r="R3663" s="6" t="str">
        <f t="shared" si="388"/>
        <v>plays</v>
      </c>
      <c r="S3663" s="13">
        <f t="shared" si="386"/>
        <v>42447.896666666667</v>
      </c>
      <c r="T3663" s="13">
        <f t="shared" si="38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7">
        <f t="shared" si="383"/>
        <v>1.0142500000000001</v>
      </c>
      <c r="P3664" s="5">
        <f t="shared" si="384"/>
        <v>202.85</v>
      </c>
      <c r="Q3664" t="str">
        <f t="shared" si="385"/>
        <v>theater</v>
      </c>
      <c r="R3664" s="6" t="str">
        <f t="shared" si="388"/>
        <v>plays</v>
      </c>
      <c r="S3664" s="13">
        <f t="shared" si="386"/>
        <v>42064.220069444447</v>
      </c>
      <c r="T3664" s="13">
        <f t="shared" si="38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7">
        <f t="shared" si="383"/>
        <v>1.04</v>
      </c>
      <c r="P3665" s="5">
        <f t="shared" si="384"/>
        <v>26</v>
      </c>
      <c r="Q3665" t="str">
        <f t="shared" si="385"/>
        <v>theater</v>
      </c>
      <c r="R3665" s="6" t="str">
        <f t="shared" si="388"/>
        <v>plays</v>
      </c>
      <c r="S3665" s="13">
        <f t="shared" si="386"/>
        <v>42665.451736111107</v>
      </c>
      <c r="T3665" s="13">
        <f t="shared" si="38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7">
        <f t="shared" si="383"/>
        <v>1.09375</v>
      </c>
      <c r="P3666" s="5">
        <f t="shared" si="384"/>
        <v>46.05263157894737</v>
      </c>
      <c r="Q3666" t="str">
        <f t="shared" si="385"/>
        <v>theater</v>
      </c>
      <c r="R3666" s="6" t="str">
        <f t="shared" si="388"/>
        <v>plays</v>
      </c>
      <c r="S3666" s="13">
        <f t="shared" si="386"/>
        <v>42523.248715277776</v>
      </c>
      <c r="T3666" s="13">
        <f t="shared" si="38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7">
        <f t="shared" si="383"/>
        <v>1.1516129032258065</v>
      </c>
      <c r="P3667" s="5">
        <f t="shared" si="384"/>
        <v>51</v>
      </c>
      <c r="Q3667" t="str">
        <f t="shared" si="385"/>
        <v>theater</v>
      </c>
      <c r="R3667" s="6" t="str">
        <f t="shared" si="388"/>
        <v>plays</v>
      </c>
      <c r="S3667" s="13">
        <f t="shared" si="386"/>
        <v>42294.808124999996</v>
      </c>
      <c r="T3667" s="13">
        <f t="shared" si="38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7">
        <f t="shared" si="383"/>
        <v>1</v>
      </c>
      <c r="P3668" s="5">
        <f t="shared" si="384"/>
        <v>31.578947368421051</v>
      </c>
      <c r="Q3668" t="str">
        <f t="shared" si="385"/>
        <v>theater</v>
      </c>
      <c r="R3668" s="6" t="str">
        <f t="shared" si="388"/>
        <v>plays</v>
      </c>
      <c r="S3668" s="13">
        <f t="shared" si="386"/>
        <v>41822.90488425926</v>
      </c>
      <c r="T3668" s="13">
        <f t="shared" si="38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7">
        <f t="shared" si="383"/>
        <v>1.0317033333333334</v>
      </c>
      <c r="P3669" s="5">
        <f t="shared" si="384"/>
        <v>53.363965517241382</v>
      </c>
      <c r="Q3669" t="str">
        <f t="shared" si="385"/>
        <v>theater</v>
      </c>
      <c r="R3669" s="6" t="str">
        <f t="shared" si="388"/>
        <v>plays</v>
      </c>
      <c r="S3669" s="13">
        <f t="shared" si="386"/>
        <v>42173.970127314817</v>
      </c>
      <c r="T3669" s="13">
        <f t="shared" si="38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7">
        <f t="shared" si="383"/>
        <v>1.0349999999999999</v>
      </c>
      <c r="P3670" s="5">
        <f t="shared" si="384"/>
        <v>36.964285714285715</v>
      </c>
      <c r="Q3670" t="str">
        <f t="shared" si="385"/>
        <v>theater</v>
      </c>
      <c r="R3670" s="6" t="str">
        <f t="shared" si="388"/>
        <v>plays</v>
      </c>
      <c r="S3670" s="13">
        <f t="shared" si="386"/>
        <v>42185.556157407409</v>
      </c>
      <c r="T3670" s="13">
        <f t="shared" si="38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7">
        <f t="shared" si="383"/>
        <v>1.3819999999999999</v>
      </c>
      <c r="P3671" s="5">
        <f t="shared" si="384"/>
        <v>81.294117647058826</v>
      </c>
      <c r="Q3671" t="str">
        <f t="shared" si="385"/>
        <v>theater</v>
      </c>
      <c r="R3671" s="6" t="str">
        <f t="shared" si="388"/>
        <v>plays</v>
      </c>
      <c r="S3671" s="13">
        <f t="shared" si="386"/>
        <v>42136.675196759257</v>
      </c>
      <c r="T3671" s="13">
        <f t="shared" si="38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7">
        <f t="shared" si="383"/>
        <v>1.0954545454545455</v>
      </c>
      <c r="P3672" s="5">
        <f t="shared" si="384"/>
        <v>20.083333333333332</v>
      </c>
      <c r="Q3672" t="str">
        <f t="shared" si="385"/>
        <v>theater</v>
      </c>
      <c r="R3672" s="6" t="str">
        <f t="shared" si="388"/>
        <v>plays</v>
      </c>
      <c r="S3672" s="13">
        <f t="shared" si="386"/>
        <v>42142.514016203699</v>
      </c>
      <c r="T3672" s="13">
        <f t="shared" si="38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7">
        <f t="shared" si="383"/>
        <v>1.0085714285714287</v>
      </c>
      <c r="P3673" s="5">
        <f t="shared" si="384"/>
        <v>88.25</v>
      </c>
      <c r="Q3673" t="str">
        <f t="shared" si="385"/>
        <v>theater</v>
      </c>
      <c r="R3673" s="6" t="str">
        <f t="shared" si="388"/>
        <v>plays</v>
      </c>
      <c r="S3673" s="13">
        <f t="shared" si="386"/>
        <v>41820.62809027778</v>
      </c>
      <c r="T3673" s="13">
        <f t="shared" si="38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7">
        <f t="shared" si="383"/>
        <v>1.0153333333333334</v>
      </c>
      <c r="P3674" s="5">
        <f t="shared" si="384"/>
        <v>53.438596491228068</v>
      </c>
      <c r="Q3674" t="str">
        <f t="shared" si="385"/>
        <v>theater</v>
      </c>
      <c r="R3674" s="6" t="str">
        <f t="shared" si="388"/>
        <v>plays</v>
      </c>
      <c r="S3674" s="13">
        <f t="shared" si="386"/>
        <v>41878.946574074071</v>
      </c>
      <c r="T3674" s="13">
        <f t="shared" si="38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7">
        <f t="shared" si="383"/>
        <v>1.13625</v>
      </c>
      <c r="P3675" s="5">
        <f t="shared" si="384"/>
        <v>39.868421052631582</v>
      </c>
      <c r="Q3675" t="str">
        <f t="shared" si="385"/>
        <v>theater</v>
      </c>
      <c r="R3675" s="6" t="str">
        <f t="shared" si="388"/>
        <v>plays</v>
      </c>
      <c r="S3675" s="13">
        <f t="shared" si="386"/>
        <v>41914.295104166667</v>
      </c>
      <c r="T3675" s="13">
        <f t="shared" si="38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7">
        <f t="shared" si="383"/>
        <v>1</v>
      </c>
      <c r="P3676" s="5">
        <f t="shared" si="384"/>
        <v>145.16129032258064</v>
      </c>
      <c r="Q3676" t="str">
        <f t="shared" si="385"/>
        <v>theater</v>
      </c>
      <c r="R3676" s="6" t="str">
        <f t="shared" si="388"/>
        <v>plays</v>
      </c>
      <c r="S3676" s="13">
        <f t="shared" si="386"/>
        <v>42556.873020833329</v>
      </c>
      <c r="T3676" s="13">
        <f t="shared" si="38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7">
        <f t="shared" si="383"/>
        <v>1.4</v>
      </c>
      <c r="P3677" s="5">
        <f t="shared" si="384"/>
        <v>23.333333333333332</v>
      </c>
      <c r="Q3677" t="str">
        <f t="shared" si="385"/>
        <v>theater</v>
      </c>
      <c r="R3677" s="6" t="str">
        <f t="shared" si="388"/>
        <v>plays</v>
      </c>
      <c r="S3677" s="13">
        <f t="shared" si="386"/>
        <v>42493.597013888888</v>
      </c>
      <c r="T3677" s="13">
        <f t="shared" si="38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7">
        <f t="shared" si="383"/>
        <v>1.2875000000000001</v>
      </c>
      <c r="P3678" s="5">
        <f t="shared" si="384"/>
        <v>64.375</v>
      </c>
      <c r="Q3678" t="str">
        <f t="shared" si="385"/>
        <v>theater</v>
      </c>
      <c r="R3678" s="6" t="str">
        <f t="shared" si="388"/>
        <v>plays</v>
      </c>
      <c r="S3678" s="13">
        <f t="shared" si="386"/>
        <v>41876.815787037034</v>
      </c>
      <c r="T3678" s="13">
        <f t="shared" si="38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7">
        <f t="shared" si="383"/>
        <v>1.0290416666666666</v>
      </c>
      <c r="P3679" s="5">
        <f t="shared" si="384"/>
        <v>62.052763819095475</v>
      </c>
      <c r="Q3679" t="str">
        <f t="shared" si="385"/>
        <v>theater</v>
      </c>
      <c r="R3679" s="6" t="str">
        <f t="shared" si="388"/>
        <v>plays</v>
      </c>
      <c r="S3679" s="13">
        <f t="shared" si="386"/>
        <v>41802.574282407404</v>
      </c>
      <c r="T3679" s="13">
        <f t="shared" si="38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7">
        <f t="shared" si="383"/>
        <v>1.0249999999999999</v>
      </c>
      <c r="P3680" s="5">
        <f t="shared" si="384"/>
        <v>66.129032258064512</v>
      </c>
      <c r="Q3680" t="str">
        <f t="shared" si="385"/>
        <v>theater</v>
      </c>
      <c r="R3680" s="6" t="str">
        <f t="shared" si="388"/>
        <v>plays</v>
      </c>
      <c r="S3680" s="13">
        <f t="shared" si="386"/>
        <v>42120.531226851846</v>
      </c>
      <c r="T3680" s="13">
        <f t="shared" si="38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7">
        <f t="shared" si="383"/>
        <v>1.101</v>
      </c>
      <c r="P3681" s="5">
        <f t="shared" si="384"/>
        <v>73.400000000000006</v>
      </c>
      <c r="Q3681" t="str">
        <f t="shared" si="385"/>
        <v>theater</v>
      </c>
      <c r="R3681" s="6" t="str">
        <f t="shared" si="388"/>
        <v>plays</v>
      </c>
      <c r="S3681" s="13">
        <f t="shared" si="386"/>
        <v>41786.761354166665</v>
      </c>
      <c r="T3681" s="13">
        <f t="shared" si="38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7">
        <f t="shared" si="383"/>
        <v>1.1276666666666666</v>
      </c>
      <c r="P3682" s="5">
        <f t="shared" si="384"/>
        <v>99.5</v>
      </c>
      <c r="Q3682" t="str">
        <f t="shared" si="385"/>
        <v>theater</v>
      </c>
      <c r="R3682" s="6" t="str">
        <f t="shared" si="388"/>
        <v>plays</v>
      </c>
      <c r="S3682" s="13">
        <f t="shared" si="386"/>
        <v>42627.454097222217</v>
      </c>
      <c r="T3682" s="13">
        <f t="shared" si="38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7">
        <f t="shared" si="383"/>
        <v>1.119</v>
      </c>
      <c r="P3683" s="5">
        <f t="shared" si="384"/>
        <v>62.166666666666664</v>
      </c>
      <c r="Q3683" t="str">
        <f t="shared" si="385"/>
        <v>theater</v>
      </c>
      <c r="R3683" s="6" t="str">
        <f t="shared" si="388"/>
        <v>plays</v>
      </c>
      <c r="S3683" s="13">
        <f t="shared" si="386"/>
        <v>42374.651504629626</v>
      </c>
      <c r="T3683" s="13">
        <f t="shared" si="38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7">
        <f t="shared" si="383"/>
        <v>1.3919999999999999</v>
      </c>
      <c r="P3684" s="5">
        <f t="shared" si="384"/>
        <v>62.328358208955223</v>
      </c>
      <c r="Q3684" t="str">
        <f t="shared" si="385"/>
        <v>theater</v>
      </c>
      <c r="R3684" s="6" t="str">
        <f t="shared" si="388"/>
        <v>plays</v>
      </c>
      <c r="S3684" s="13">
        <f t="shared" si="386"/>
        <v>41772.685393518521</v>
      </c>
      <c r="T3684" s="13">
        <f t="shared" si="38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7">
        <f t="shared" si="383"/>
        <v>1.1085714285714285</v>
      </c>
      <c r="P3685" s="5">
        <f t="shared" si="384"/>
        <v>58.787878787878789</v>
      </c>
      <c r="Q3685" t="str">
        <f t="shared" si="385"/>
        <v>theater</v>
      </c>
      <c r="R3685" s="6" t="str">
        <f t="shared" si="388"/>
        <v>plays</v>
      </c>
      <c r="S3685" s="13">
        <f t="shared" si="386"/>
        <v>42633.116851851853</v>
      </c>
      <c r="T3685" s="13">
        <f t="shared" si="38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7">
        <f t="shared" si="383"/>
        <v>1.3906666666666667</v>
      </c>
      <c r="P3686" s="5">
        <f t="shared" si="384"/>
        <v>45.347826086956523</v>
      </c>
      <c r="Q3686" t="str">
        <f t="shared" si="385"/>
        <v>theater</v>
      </c>
      <c r="R3686" s="6" t="str">
        <f t="shared" si="388"/>
        <v>plays</v>
      </c>
      <c r="S3686" s="13">
        <f t="shared" si="386"/>
        <v>42219.180393518516</v>
      </c>
      <c r="T3686" s="13">
        <f t="shared" si="38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7">
        <f t="shared" si="383"/>
        <v>1.0569999999999999</v>
      </c>
      <c r="P3687" s="5">
        <f t="shared" si="384"/>
        <v>41.944444444444443</v>
      </c>
      <c r="Q3687" t="str">
        <f t="shared" si="385"/>
        <v>theater</v>
      </c>
      <c r="R3687" s="6" t="str">
        <f t="shared" si="388"/>
        <v>plays</v>
      </c>
      <c r="S3687" s="13">
        <f t="shared" si="386"/>
        <v>41753.593275462961</v>
      </c>
      <c r="T3687" s="13">
        <f t="shared" si="38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7">
        <f t="shared" si="383"/>
        <v>1.0142857142857142</v>
      </c>
      <c r="P3688" s="5">
        <f t="shared" si="384"/>
        <v>59.166666666666664</v>
      </c>
      <c r="Q3688" t="str">
        <f t="shared" si="385"/>
        <v>theater</v>
      </c>
      <c r="R3688" s="6" t="str">
        <f t="shared" si="388"/>
        <v>plays</v>
      </c>
      <c r="S3688" s="13">
        <f t="shared" si="386"/>
        <v>42230.662731481483</v>
      </c>
      <c r="T3688" s="13">
        <f t="shared" si="38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7">
        <f t="shared" si="383"/>
        <v>1.0024500000000001</v>
      </c>
      <c r="P3689" s="5">
        <f t="shared" si="384"/>
        <v>200.49</v>
      </c>
      <c r="Q3689" t="str">
        <f t="shared" si="385"/>
        <v>theater</v>
      </c>
      <c r="R3689" s="6" t="str">
        <f t="shared" si="388"/>
        <v>plays</v>
      </c>
      <c r="S3689" s="13">
        <f t="shared" si="386"/>
        <v>41787.218229166669</v>
      </c>
      <c r="T3689" s="13">
        <f t="shared" si="38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7">
        <f t="shared" si="383"/>
        <v>1.0916666666666666</v>
      </c>
      <c r="P3690" s="5">
        <f t="shared" si="384"/>
        <v>83.974358974358978</v>
      </c>
      <c r="Q3690" t="str">
        <f t="shared" si="385"/>
        <v>theater</v>
      </c>
      <c r="R3690" s="6" t="str">
        <f t="shared" si="388"/>
        <v>plays</v>
      </c>
      <c r="S3690" s="13">
        <f t="shared" si="386"/>
        <v>41829.787083333329</v>
      </c>
      <c r="T3690" s="13">
        <f t="shared" si="38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7">
        <f t="shared" si="383"/>
        <v>1.1833333333333333</v>
      </c>
      <c r="P3691" s="5">
        <f t="shared" si="384"/>
        <v>57.258064516129032</v>
      </c>
      <c r="Q3691" t="str">
        <f t="shared" si="385"/>
        <v>theater</v>
      </c>
      <c r="R3691" s="6" t="str">
        <f t="shared" si="388"/>
        <v>plays</v>
      </c>
      <c r="S3691" s="13">
        <f t="shared" si="386"/>
        <v>42147.826840277776</v>
      </c>
      <c r="T3691" s="13">
        <f t="shared" si="38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7">
        <f t="shared" si="383"/>
        <v>1.2</v>
      </c>
      <c r="P3692" s="5">
        <f t="shared" si="384"/>
        <v>58.064516129032256</v>
      </c>
      <c r="Q3692" t="str">
        <f t="shared" si="385"/>
        <v>theater</v>
      </c>
      <c r="R3692" s="6" t="str">
        <f t="shared" si="388"/>
        <v>plays</v>
      </c>
      <c r="S3692" s="13">
        <f t="shared" si="386"/>
        <v>41940.598182870373</v>
      </c>
      <c r="T3692" s="13">
        <f t="shared" si="38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7">
        <f t="shared" si="383"/>
        <v>1.2796000000000001</v>
      </c>
      <c r="P3693" s="5">
        <f t="shared" si="384"/>
        <v>186.80291970802921</v>
      </c>
      <c r="Q3693" t="str">
        <f t="shared" si="385"/>
        <v>theater</v>
      </c>
      <c r="R3693" s="6" t="str">
        <f t="shared" si="388"/>
        <v>plays</v>
      </c>
      <c r="S3693" s="13">
        <f t="shared" si="386"/>
        <v>42020.700567129628</v>
      </c>
      <c r="T3693" s="13">
        <f t="shared" si="38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7">
        <f t="shared" si="383"/>
        <v>1.26</v>
      </c>
      <c r="P3694" s="5">
        <f t="shared" si="384"/>
        <v>74.117647058823536</v>
      </c>
      <c r="Q3694" t="str">
        <f t="shared" si="385"/>
        <v>theater</v>
      </c>
      <c r="R3694" s="6" t="str">
        <f t="shared" si="388"/>
        <v>plays</v>
      </c>
      <c r="S3694" s="13">
        <f t="shared" si="386"/>
        <v>41891.96503472222</v>
      </c>
      <c r="T3694" s="13">
        <f t="shared" si="38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7">
        <f t="shared" si="383"/>
        <v>1.2912912912912913</v>
      </c>
      <c r="P3695" s="5">
        <f t="shared" si="384"/>
        <v>30.714285714285715</v>
      </c>
      <c r="Q3695" t="str">
        <f t="shared" si="385"/>
        <v>theater</v>
      </c>
      <c r="R3695" s="6" t="str">
        <f t="shared" si="388"/>
        <v>plays</v>
      </c>
      <c r="S3695" s="13">
        <f t="shared" si="386"/>
        <v>42309.191307870366</v>
      </c>
      <c r="T3695" s="13">
        <f t="shared" si="38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7">
        <f t="shared" si="383"/>
        <v>1.0742857142857143</v>
      </c>
      <c r="P3696" s="5">
        <f t="shared" si="384"/>
        <v>62.666666666666664</v>
      </c>
      <c r="Q3696" t="str">
        <f t="shared" si="385"/>
        <v>theater</v>
      </c>
      <c r="R3696" s="6" t="str">
        <f t="shared" si="388"/>
        <v>plays</v>
      </c>
      <c r="S3696" s="13">
        <f t="shared" si="386"/>
        <v>42490.133877314816</v>
      </c>
      <c r="T3696" s="13">
        <f t="shared" si="38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7">
        <f t="shared" si="383"/>
        <v>1.00125</v>
      </c>
      <c r="P3697" s="5">
        <f t="shared" si="384"/>
        <v>121.36363636363636</v>
      </c>
      <c r="Q3697" t="str">
        <f t="shared" si="385"/>
        <v>theater</v>
      </c>
      <c r="R3697" s="6" t="str">
        <f t="shared" si="388"/>
        <v>plays</v>
      </c>
      <c r="S3697" s="13">
        <f t="shared" si="386"/>
        <v>41995.870486111111</v>
      </c>
      <c r="T3697" s="13">
        <f t="shared" si="38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7">
        <f t="shared" si="383"/>
        <v>1.55</v>
      </c>
      <c r="P3698" s="5">
        <f t="shared" si="384"/>
        <v>39.743589743589745</v>
      </c>
      <c r="Q3698" t="str">
        <f t="shared" si="385"/>
        <v>theater</v>
      </c>
      <c r="R3698" s="6" t="str">
        <f t="shared" si="388"/>
        <v>plays</v>
      </c>
      <c r="S3698" s="13">
        <f t="shared" si="386"/>
        <v>41988.617083333331</v>
      </c>
      <c r="T3698" s="13">
        <f t="shared" si="38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7">
        <f t="shared" si="383"/>
        <v>1.08</v>
      </c>
      <c r="P3699" s="5">
        <f t="shared" si="384"/>
        <v>72</v>
      </c>
      <c r="Q3699" t="str">
        <f t="shared" si="385"/>
        <v>theater</v>
      </c>
      <c r="R3699" s="6" t="str">
        <f t="shared" si="388"/>
        <v>plays</v>
      </c>
      <c r="S3699" s="13">
        <f t="shared" si="386"/>
        <v>42479.465833333335</v>
      </c>
      <c r="T3699" s="13">
        <f t="shared" si="38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7">
        <f t="shared" si="383"/>
        <v>1.1052</v>
      </c>
      <c r="P3700" s="5">
        <f t="shared" si="384"/>
        <v>40.632352941176471</v>
      </c>
      <c r="Q3700" t="str">
        <f t="shared" si="385"/>
        <v>theater</v>
      </c>
      <c r="R3700" s="6" t="str">
        <f t="shared" si="388"/>
        <v>plays</v>
      </c>
      <c r="S3700" s="13">
        <f t="shared" si="386"/>
        <v>42401.806562500002</v>
      </c>
      <c r="T3700" s="13">
        <f t="shared" si="38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7">
        <f t="shared" si="383"/>
        <v>1.008</v>
      </c>
      <c r="P3701" s="5">
        <f t="shared" si="384"/>
        <v>63</v>
      </c>
      <c r="Q3701" t="str">
        <f t="shared" si="385"/>
        <v>theater</v>
      </c>
      <c r="R3701" s="6" t="str">
        <f t="shared" si="388"/>
        <v>plays</v>
      </c>
      <c r="S3701" s="13">
        <f t="shared" si="386"/>
        <v>41897.602037037039</v>
      </c>
      <c r="T3701" s="13">
        <f t="shared" si="38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7">
        <f t="shared" si="383"/>
        <v>1.212</v>
      </c>
      <c r="P3702" s="5">
        <f t="shared" si="384"/>
        <v>33.666666666666664</v>
      </c>
      <c r="Q3702" t="str">
        <f t="shared" si="385"/>
        <v>theater</v>
      </c>
      <c r="R3702" s="6" t="str">
        <f t="shared" si="388"/>
        <v>plays</v>
      </c>
      <c r="S3702" s="13">
        <f t="shared" si="386"/>
        <v>41882.585648148146</v>
      </c>
      <c r="T3702" s="13">
        <f t="shared" si="38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7">
        <f t="shared" si="383"/>
        <v>1.0033333333333334</v>
      </c>
      <c r="P3703" s="5">
        <f t="shared" si="384"/>
        <v>38.589743589743591</v>
      </c>
      <c r="Q3703" t="str">
        <f t="shared" si="385"/>
        <v>theater</v>
      </c>
      <c r="R3703" s="6" t="str">
        <f t="shared" si="388"/>
        <v>plays</v>
      </c>
      <c r="S3703" s="13">
        <f t="shared" si="386"/>
        <v>42129.541585648149</v>
      </c>
      <c r="T3703" s="13">
        <f t="shared" si="38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7">
        <f t="shared" si="383"/>
        <v>1.0916666666666666</v>
      </c>
      <c r="P3704" s="5">
        <f t="shared" si="384"/>
        <v>155.95238095238096</v>
      </c>
      <c r="Q3704" t="str">
        <f t="shared" si="385"/>
        <v>theater</v>
      </c>
      <c r="R3704" s="6" t="str">
        <f t="shared" si="388"/>
        <v>plays</v>
      </c>
      <c r="S3704" s="13">
        <f t="shared" si="386"/>
        <v>42524.53800925926</v>
      </c>
      <c r="T3704" s="13">
        <f t="shared" si="38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7">
        <f t="shared" si="383"/>
        <v>1.2342857142857142</v>
      </c>
      <c r="P3705" s="5">
        <f t="shared" si="384"/>
        <v>43.2</v>
      </c>
      <c r="Q3705" t="str">
        <f t="shared" si="385"/>
        <v>theater</v>
      </c>
      <c r="R3705" s="6" t="str">
        <f t="shared" si="388"/>
        <v>plays</v>
      </c>
      <c r="S3705" s="13">
        <f t="shared" si="386"/>
        <v>42556.504490740743</v>
      </c>
      <c r="T3705" s="13">
        <f t="shared" si="38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7">
        <f t="shared" si="383"/>
        <v>1.3633666666666666</v>
      </c>
      <c r="P3706" s="5">
        <f t="shared" si="384"/>
        <v>15.148518518518518</v>
      </c>
      <c r="Q3706" t="str">
        <f t="shared" si="385"/>
        <v>theater</v>
      </c>
      <c r="R3706" s="6" t="str">
        <f t="shared" si="388"/>
        <v>plays</v>
      </c>
      <c r="S3706" s="13">
        <f t="shared" si="386"/>
        <v>42461.689745370371</v>
      </c>
      <c r="T3706" s="13">
        <f t="shared" si="38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7">
        <f t="shared" si="383"/>
        <v>1.0346657233816767</v>
      </c>
      <c r="P3707" s="5">
        <f t="shared" si="384"/>
        <v>83.571428571428569</v>
      </c>
      <c r="Q3707" t="str">
        <f t="shared" si="385"/>
        <v>theater</v>
      </c>
      <c r="R3707" s="6" t="str">
        <f t="shared" si="388"/>
        <v>plays</v>
      </c>
      <c r="S3707" s="13">
        <f t="shared" si="386"/>
        <v>41792.542986111112</v>
      </c>
      <c r="T3707" s="13">
        <f t="shared" si="38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7">
        <f t="shared" si="383"/>
        <v>1.2133333333333334</v>
      </c>
      <c r="P3708" s="5">
        <f t="shared" si="384"/>
        <v>140</v>
      </c>
      <c r="Q3708" t="str">
        <f t="shared" si="385"/>
        <v>theater</v>
      </c>
      <c r="R3708" s="6" t="str">
        <f t="shared" si="388"/>
        <v>plays</v>
      </c>
      <c r="S3708" s="13">
        <f t="shared" si="386"/>
        <v>41879.913761574076</v>
      </c>
      <c r="T3708" s="13">
        <f t="shared" si="38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7">
        <f t="shared" si="383"/>
        <v>1.86</v>
      </c>
      <c r="P3709" s="5">
        <f t="shared" si="384"/>
        <v>80.869565217391298</v>
      </c>
      <c r="Q3709" t="str">
        <f t="shared" si="385"/>
        <v>theater</v>
      </c>
      <c r="R3709" s="6" t="str">
        <f t="shared" si="388"/>
        <v>plays</v>
      </c>
      <c r="S3709" s="13">
        <f t="shared" si="386"/>
        <v>42552.048356481479</v>
      </c>
      <c r="T3709" s="13">
        <f t="shared" si="38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7">
        <f t="shared" si="383"/>
        <v>3</v>
      </c>
      <c r="P3710" s="5">
        <f t="shared" si="384"/>
        <v>53.846153846153847</v>
      </c>
      <c r="Q3710" t="str">
        <f t="shared" si="385"/>
        <v>theater</v>
      </c>
      <c r="R3710" s="6" t="str">
        <f t="shared" si="388"/>
        <v>plays</v>
      </c>
      <c r="S3710" s="13">
        <f t="shared" si="386"/>
        <v>41810.142199074071</v>
      </c>
      <c r="T3710" s="13">
        <f t="shared" si="38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7">
        <f t="shared" si="383"/>
        <v>1.0825</v>
      </c>
      <c r="P3711" s="5">
        <f t="shared" si="384"/>
        <v>30.928571428571427</v>
      </c>
      <c r="Q3711" t="str">
        <f t="shared" si="385"/>
        <v>theater</v>
      </c>
      <c r="R3711" s="6" t="str">
        <f t="shared" si="388"/>
        <v>plays</v>
      </c>
      <c r="S3711" s="13">
        <f t="shared" si="386"/>
        <v>41785.707708333335</v>
      </c>
      <c r="T3711" s="13">
        <f t="shared" si="38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7">
        <f t="shared" si="383"/>
        <v>1.4115384615384616</v>
      </c>
      <c r="P3712" s="5">
        <f t="shared" si="384"/>
        <v>67.962962962962962</v>
      </c>
      <c r="Q3712" t="str">
        <f t="shared" si="385"/>
        <v>theater</v>
      </c>
      <c r="R3712" s="6" t="str">
        <f t="shared" si="388"/>
        <v>plays</v>
      </c>
      <c r="S3712" s="13">
        <f t="shared" si="386"/>
        <v>42072.576249999998</v>
      </c>
      <c r="T3712" s="13">
        <f t="shared" si="38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7">
        <f t="shared" si="383"/>
        <v>1.1399999999999999</v>
      </c>
      <c r="P3713" s="5">
        <f t="shared" si="384"/>
        <v>27.142857142857142</v>
      </c>
      <c r="Q3713" t="str">
        <f t="shared" si="385"/>
        <v>theater</v>
      </c>
      <c r="R3713" s="6" t="str">
        <f t="shared" si="388"/>
        <v>plays</v>
      </c>
      <c r="S3713" s="13">
        <f t="shared" si="386"/>
        <v>41779.724224537036</v>
      </c>
      <c r="T3713" s="13">
        <f t="shared" si="38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7">
        <f t="shared" si="383"/>
        <v>1.5373333333333334</v>
      </c>
      <c r="P3714" s="5">
        <f t="shared" si="384"/>
        <v>110.86538461538461</v>
      </c>
      <c r="Q3714" t="str">
        <f t="shared" si="385"/>
        <v>theater</v>
      </c>
      <c r="R3714" s="6" t="str">
        <f t="shared" si="388"/>
        <v>plays</v>
      </c>
      <c r="S3714" s="13">
        <f t="shared" si="386"/>
        <v>42134.172071759262</v>
      </c>
      <c r="T3714" s="13">
        <f t="shared" si="38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7">
        <f t="shared" ref="O3715:O3778" si="389">E3715/D3715</f>
        <v>1.0149999999999999</v>
      </c>
      <c r="P3715" s="5">
        <f t="shared" ref="P3715:P3778" si="390">AVERAGE(E3715/L3715)</f>
        <v>106.84210526315789</v>
      </c>
      <c r="Q3715" t="str">
        <f t="shared" ref="Q3715:Q3778" si="391">LEFT(N3715, SEARCH("/",N3715,1)-1)</f>
        <v>theater</v>
      </c>
      <c r="R3715" s="6" t="str">
        <f t="shared" si="388"/>
        <v>plays</v>
      </c>
      <c r="S3715" s="13">
        <f t="shared" ref="S3715:S3778" si="392">(((J3715/60)/60)/24)+DATE(1970,1,1)</f>
        <v>42505.738032407404</v>
      </c>
      <c r="T3715" s="13">
        <f t="shared" ref="T3715:T3778" si="39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7">
        <f t="shared" si="389"/>
        <v>1.0235000000000001</v>
      </c>
      <c r="P3716" s="5">
        <f t="shared" si="390"/>
        <v>105.51546391752578</v>
      </c>
      <c r="Q3716" t="str">
        <f t="shared" si="391"/>
        <v>theater</v>
      </c>
      <c r="R3716" s="6" t="str">
        <f t="shared" si="388"/>
        <v>plays</v>
      </c>
      <c r="S3716" s="13">
        <f t="shared" si="392"/>
        <v>42118.556331018524</v>
      </c>
      <c r="T3716" s="13">
        <f t="shared" si="39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7">
        <f t="shared" si="389"/>
        <v>1.0257142857142858</v>
      </c>
      <c r="P3717" s="5">
        <f t="shared" si="390"/>
        <v>132.96296296296296</v>
      </c>
      <c r="Q3717" t="str">
        <f t="shared" si="391"/>
        <v>theater</v>
      </c>
      <c r="R3717" s="6" t="str">
        <f t="shared" ref="R3717:R3749" si="394">RIGHT(N3717,5)</f>
        <v>plays</v>
      </c>
      <c r="S3717" s="13">
        <f t="shared" si="392"/>
        <v>42036.995590277773</v>
      </c>
      <c r="T3717" s="13">
        <f t="shared" si="39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7">
        <f t="shared" si="389"/>
        <v>1.5575000000000001</v>
      </c>
      <c r="P3718" s="5">
        <f t="shared" si="390"/>
        <v>51.916666666666664</v>
      </c>
      <c r="Q3718" t="str">
        <f t="shared" si="391"/>
        <v>theater</v>
      </c>
      <c r="R3718" s="6" t="str">
        <f t="shared" si="394"/>
        <v>plays</v>
      </c>
      <c r="S3718" s="13">
        <f t="shared" si="392"/>
        <v>42360.887835648144</v>
      </c>
      <c r="T3718" s="13">
        <f t="shared" si="39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7">
        <f t="shared" si="389"/>
        <v>1.0075000000000001</v>
      </c>
      <c r="P3719" s="5">
        <f t="shared" si="390"/>
        <v>310</v>
      </c>
      <c r="Q3719" t="str">
        <f t="shared" si="391"/>
        <v>theater</v>
      </c>
      <c r="R3719" s="6" t="str">
        <f t="shared" si="394"/>
        <v>plays</v>
      </c>
      <c r="S3719" s="13">
        <f t="shared" si="392"/>
        <v>42102.866307870368</v>
      </c>
      <c r="T3719" s="13">
        <f t="shared" si="39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7">
        <f t="shared" si="389"/>
        <v>2.3940000000000001</v>
      </c>
      <c r="P3720" s="5">
        <f t="shared" si="390"/>
        <v>26.021739130434781</v>
      </c>
      <c r="Q3720" t="str">
        <f t="shared" si="391"/>
        <v>theater</v>
      </c>
      <c r="R3720" s="6" t="str">
        <f t="shared" si="394"/>
        <v>plays</v>
      </c>
      <c r="S3720" s="13">
        <f t="shared" si="392"/>
        <v>42032.716145833328</v>
      </c>
      <c r="T3720" s="13">
        <f t="shared" si="39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7">
        <f t="shared" si="389"/>
        <v>2.1</v>
      </c>
      <c r="P3721" s="5">
        <f t="shared" si="390"/>
        <v>105</v>
      </c>
      <c r="Q3721" t="str">
        <f t="shared" si="391"/>
        <v>theater</v>
      </c>
      <c r="R3721" s="6" t="str">
        <f t="shared" si="394"/>
        <v>plays</v>
      </c>
      <c r="S3721" s="13">
        <f t="shared" si="392"/>
        <v>42147.729930555557</v>
      </c>
      <c r="T3721" s="13">
        <f t="shared" si="39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7">
        <f t="shared" si="389"/>
        <v>1.0451515151515152</v>
      </c>
      <c r="P3722" s="5">
        <f t="shared" si="390"/>
        <v>86.224999999999994</v>
      </c>
      <c r="Q3722" t="str">
        <f t="shared" si="391"/>
        <v>theater</v>
      </c>
      <c r="R3722" s="6" t="str">
        <f t="shared" si="394"/>
        <v>plays</v>
      </c>
      <c r="S3722" s="13">
        <f t="shared" si="392"/>
        <v>42165.993125000001</v>
      </c>
      <c r="T3722" s="13">
        <f t="shared" si="39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7">
        <f t="shared" si="389"/>
        <v>1.008</v>
      </c>
      <c r="P3723" s="5">
        <f t="shared" si="390"/>
        <v>114.54545454545455</v>
      </c>
      <c r="Q3723" t="str">
        <f t="shared" si="391"/>
        <v>theater</v>
      </c>
      <c r="R3723" s="6" t="str">
        <f t="shared" si="394"/>
        <v>plays</v>
      </c>
      <c r="S3723" s="13">
        <f t="shared" si="392"/>
        <v>41927.936157407406</v>
      </c>
      <c r="T3723" s="13">
        <f t="shared" si="39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7">
        <f t="shared" si="389"/>
        <v>1.1120000000000001</v>
      </c>
      <c r="P3724" s="5">
        <f t="shared" si="390"/>
        <v>47.657142857142858</v>
      </c>
      <c r="Q3724" t="str">
        <f t="shared" si="391"/>
        <v>theater</v>
      </c>
      <c r="R3724" s="6" t="str">
        <f t="shared" si="394"/>
        <v>plays</v>
      </c>
      <c r="S3724" s="13">
        <f t="shared" si="392"/>
        <v>42381.671840277777</v>
      </c>
      <c r="T3724" s="13">
        <f t="shared" si="39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7">
        <f t="shared" si="389"/>
        <v>1.0204444444444445</v>
      </c>
      <c r="P3725" s="5">
        <f t="shared" si="390"/>
        <v>72.888888888888886</v>
      </c>
      <c r="Q3725" t="str">
        <f t="shared" si="391"/>
        <v>theater</v>
      </c>
      <c r="R3725" s="6" t="str">
        <f t="shared" si="394"/>
        <v>plays</v>
      </c>
      <c r="S3725" s="13">
        <f t="shared" si="392"/>
        <v>41943.753032407411</v>
      </c>
      <c r="T3725" s="13">
        <f t="shared" si="39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7">
        <f t="shared" si="389"/>
        <v>1.0254767441860466</v>
      </c>
      <c r="P3726" s="5">
        <f t="shared" si="390"/>
        <v>49.545505617977533</v>
      </c>
      <c r="Q3726" t="str">
        <f t="shared" si="391"/>
        <v>theater</v>
      </c>
      <c r="R3726" s="6" t="str">
        <f t="shared" si="394"/>
        <v>plays</v>
      </c>
      <c r="S3726" s="13">
        <f t="shared" si="392"/>
        <v>42465.491435185191</v>
      </c>
      <c r="T3726" s="13">
        <f t="shared" si="39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7">
        <f t="shared" si="389"/>
        <v>1.27</v>
      </c>
      <c r="P3727" s="5">
        <f t="shared" si="390"/>
        <v>25.4</v>
      </c>
      <c r="Q3727" t="str">
        <f t="shared" si="391"/>
        <v>theater</v>
      </c>
      <c r="R3727" s="6" t="str">
        <f t="shared" si="394"/>
        <v>plays</v>
      </c>
      <c r="S3727" s="13">
        <f t="shared" si="392"/>
        <v>42401.945219907408</v>
      </c>
      <c r="T3727" s="13">
        <f t="shared" si="39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7">
        <f t="shared" si="389"/>
        <v>3.3870588235294119</v>
      </c>
      <c r="P3728" s="5">
        <f t="shared" si="390"/>
        <v>62.586956521739133</v>
      </c>
      <c r="Q3728" t="str">
        <f t="shared" si="391"/>
        <v>theater</v>
      </c>
      <c r="R3728" s="6" t="str">
        <f t="shared" si="394"/>
        <v>plays</v>
      </c>
      <c r="S3728" s="13">
        <f t="shared" si="392"/>
        <v>42462.140868055561</v>
      </c>
      <c r="T3728" s="13">
        <f t="shared" si="39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7">
        <f t="shared" si="389"/>
        <v>1.0075000000000001</v>
      </c>
      <c r="P3729" s="5">
        <f t="shared" si="390"/>
        <v>61.060606060606062</v>
      </c>
      <c r="Q3729" t="str">
        <f t="shared" si="391"/>
        <v>theater</v>
      </c>
      <c r="R3729" s="6" t="str">
        <f t="shared" si="394"/>
        <v>plays</v>
      </c>
      <c r="S3729" s="13">
        <f t="shared" si="392"/>
        <v>42632.348310185189</v>
      </c>
      <c r="T3729" s="13">
        <f t="shared" si="39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7">
        <f t="shared" si="389"/>
        <v>9.3100000000000002E-2</v>
      </c>
      <c r="P3730" s="5">
        <f t="shared" si="390"/>
        <v>60.064516129032256</v>
      </c>
      <c r="Q3730" t="str">
        <f t="shared" si="391"/>
        <v>theater</v>
      </c>
      <c r="R3730" s="6" t="str">
        <f t="shared" si="394"/>
        <v>plays</v>
      </c>
      <c r="S3730" s="13">
        <f t="shared" si="392"/>
        <v>42205.171018518522</v>
      </c>
      <c r="T3730" s="13">
        <f t="shared" si="39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7">
        <f t="shared" si="389"/>
        <v>7.2400000000000006E-2</v>
      </c>
      <c r="P3731" s="5">
        <f t="shared" si="390"/>
        <v>72.400000000000006</v>
      </c>
      <c r="Q3731" t="str">
        <f t="shared" si="391"/>
        <v>theater</v>
      </c>
      <c r="R3731" s="6" t="str">
        <f t="shared" si="394"/>
        <v>plays</v>
      </c>
      <c r="S3731" s="13">
        <f t="shared" si="392"/>
        <v>42041.205000000002</v>
      </c>
      <c r="T3731" s="13">
        <f t="shared" si="39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7">
        <f t="shared" si="389"/>
        <v>0.1</v>
      </c>
      <c r="P3732" s="5">
        <f t="shared" si="390"/>
        <v>100</v>
      </c>
      <c r="Q3732" t="str">
        <f t="shared" si="391"/>
        <v>theater</v>
      </c>
      <c r="R3732" s="6" t="str">
        <f t="shared" si="394"/>
        <v>plays</v>
      </c>
      <c r="S3732" s="13">
        <f t="shared" si="392"/>
        <v>42203.677766203706</v>
      </c>
      <c r="T3732" s="13">
        <f t="shared" si="39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7">
        <f t="shared" si="389"/>
        <v>0.11272727272727273</v>
      </c>
      <c r="P3733" s="5">
        <f t="shared" si="390"/>
        <v>51.666666666666664</v>
      </c>
      <c r="Q3733" t="str">
        <f t="shared" si="391"/>
        <v>theater</v>
      </c>
      <c r="R3733" s="6" t="str">
        <f t="shared" si="394"/>
        <v>plays</v>
      </c>
      <c r="S3733" s="13">
        <f t="shared" si="392"/>
        <v>41983.752847222218</v>
      </c>
      <c r="T3733" s="13">
        <f t="shared" si="39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7">
        <f t="shared" si="389"/>
        <v>0.15411764705882353</v>
      </c>
      <c r="P3734" s="5">
        <f t="shared" si="390"/>
        <v>32.75</v>
      </c>
      <c r="Q3734" t="str">
        <f t="shared" si="391"/>
        <v>theater</v>
      </c>
      <c r="R3734" s="6" t="str">
        <f t="shared" si="394"/>
        <v>plays</v>
      </c>
      <c r="S3734" s="13">
        <f t="shared" si="392"/>
        <v>41968.677465277782</v>
      </c>
      <c r="T3734" s="13">
        <f t="shared" si="39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7">
        <f t="shared" si="389"/>
        <v>0</v>
      </c>
      <c r="P3735" s="5" t="e">
        <f t="shared" si="390"/>
        <v>#DIV/0!</v>
      </c>
      <c r="Q3735" t="str">
        <f t="shared" si="391"/>
        <v>theater</v>
      </c>
      <c r="R3735" s="6" t="str">
        <f t="shared" si="394"/>
        <v>plays</v>
      </c>
      <c r="S3735" s="13">
        <f t="shared" si="392"/>
        <v>42103.024398148147</v>
      </c>
      <c r="T3735" s="13">
        <f t="shared" si="39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7">
        <f t="shared" si="389"/>
        <v>0.28466666666666668</v>
      </c>
      <c r="P3736" s="5">
        <f t="shared" si="390"/>
        <v>61</v>
      </c>
      <c r="Q3736" t="str">
        <f t="shared" si="391"/>
        <v>theater</v>
      </c>
      <c r="R3736" s="6" t="str">
        <f t="shared" si="394"/>
        <v>plays</v>
      </c>
      <c r="S3736" s="13">
        <f t="shared" si="392"/>
        <v>42089.901574074072</v>
      </c>
      <c r="T3736" s="13">
        <f t="shared" si="39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7">
        <f t="shared" si="389"/>
        <v>0.13333333333333333</v>
      </c>
      <c r="P3737" s="5">
        <f t="shared" si="390"/>
        <v>10</v>
      </c>
      <c r="Q3737" t="str">
        <f t="shared" si="391"/>
        <v>theater</v>
      </c>
      <c r="R3737" s="6" t="str">
        <f t="shared" si="394"/>
        <v>plays</v>
      </c>
      <c r="S3737" s="13">
        <f t="shared" si="392"/>
        <v>42122.693159722221</v>
      </c>
      <c r="T3737" s="13">
        <f t="shared" si="39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7">
        <f t="shared" si="389"/>
        <v>6.6666666666666671E-3</v>
      </c>
      <c r="P3738" s="5">
        <f t="shared" si="390"/>
        <v>10</v>
      </c>
      <c r="Q3738" t="str">
        <f t="shared" si="391"/>
        <v>theater</v>
      </c>
      <c r="R3738" s="6" t="str">
        <f t="shared" si="394"/>
        <v>plays</v>
      </c>
      <c r="S3738" s="13">
        <f t="shared" si="392"/>
        <v>42048.711724537032</v>
      </c>
      <c r="T3738" s="13">
        <f t="shared" si="39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7">
        <f t="shared" si="389"/>
        <v>0.21428571428571427</v>
      </c>
      <c r="P3739" s="5">
        <f t="shared" si="390"/>
        <v>37.5</v>
      </c>
      <c r="Q3739" t="str">
        <f t="shared" si="391"/>
        <v>theater</v>
      </c>
      <c r="R3739" s="6" t="str">
        <f t="shared" si="394"/>
        <v>plays</v>
      </c>
      <c r="S3739" s="13">
        <f t="shared" si="392"/>
        <v>42297.691006944442</v>
      </c>
      <c r="T3739" s="13">
        <f t="shared" si="39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7">
        <f t="shared" si="389"/>
        <v>0.18</v>
      </c>
      <c r="P3740" s="5">
        <f t="shared" si="390"/>
        <v>45</v>
      </c>
      <c r="Q3740" t="str">
        <f t="shared" si="391"/>
        <v>theater</v>
      </c>
      <c r="R3740" s="6" t="str">
        <f t="shared" si="394"/>
        <v>plays</v>
      </c>
      <c r="S3740" s="13">
        <f t="shared" si="392"/>
        <v>41813.938715277778</v>
      </c>
      <c r="T3740" s="13">
        <f t="shared" si="39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7">
        <f t="shared" si="389"/>
        <v>0.20125000000000001</v>
      </c>
      <c r="P3741" s="5">
        <f t="shared" si="390"/>
        <v>100.625</v>
      </c>
      <c r="Q3741" t="str">
        <f t="shared" si="391"/>
        <v>theater</v>
      </c>
      <c r="R3741" s="6" t="str">
        <f t="shared" si="394"/>
        <v>plays</v>
      </c>
      <c r="S3741" s="13">
        <f t="shared" si="392"/>
        <v>42548.449861111112</v>
      </c>
      <c r="T3741" s="13">
        <f t="shared" si="39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7">
        <f t="shared" si="389"/>
        <v>0.17899999999999999</v>
      </c>
      <c r="P3742" s="5">
        <f t="shared" si="390"/>
        <v>25.571428571428573</v>
      </c>
      <c r="Q3742" t="str">
        <f t="shared" si="391"/>
        <v>theater</v>
      </c>
      <c r="R3742" s="6" t="str">
        <f t="shared" si="394"/>
        <v>plays</v>
      </c>
      <c r="S3742" s="13">
        <f t="shared" si="392"/>
        <v>41833.089756944442</v>
      </c>
      <c r="T3742" s="13">
        <f t="shared" si="39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7">
        <f t="shared" si="389"/>
        <v>0</v>
      </c>
      <c r="P3743" s="5" t="e">
        <f t="shared" si="390"/>
        <v>#DIV/0!</v>
      </c>
      <c r="Q3743" t="str">
        <f t="shared" si="391"/>
        <v>theater</v>
      </c>
      <c r="R3743" s="6" t="str">
        <f t="shared" si="394"/>
        <v>plays</v>
      </c>
      <c r="S3743" s="13">
        <f t="shared" si="392"/>
        <v>42325.920717592591</v>
      </c>
      <c r="T3743" s="13">
        <f t="shared" si="39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7">
        <f t="shared" si="389"/>
        <v>0.02</v>
      </c>
      <c r="P3744" s="5">
        <f t="shared" si="390"/>
        <v>25</v>
      </c>
      <c r="Q3744" t="str">
        <f t="shared" si="391"/>
        <v>theater</v>
      </c>
      <c r="R3744" s="6" t="str">
        <f t="shared" si="394"/>
        <v>plays</v>
      </c>
      <c r="S3744" s="13">
        <f t="shared" si="392"/>
        <v>41858.214629629627</v>
      </c>
      <c r="T3744" s="13">
        <f t="shared" si="39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7">
        <f t="shared" si="389"/>
        <v>0</v>
      </c>
      <c r="P3745" s="5" t="e">
        <f t="shared" si="390"/>
        <v>#DIV/0!</v>
      </c>
      <c r="Q3745" t="str">
        <f t="shared" si="391"/>
        <v>theater</v>
      </c>
      <c r="R3745" s="6" t="str">
        <f t="shared" si="394"/>
        <v>plays</v>
      </c>
      <c r="S3745" s="13">
        <f t="shared" si="392"/>
        <v>41793.710231481484</v>
      </c>
      <c r="T3745" s="13">
        <f t="shared" si="39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7">
        <f t="shared" si="389"/>
        <v>0</v>
      </c>
      <c r="P3746" s="5" t="e">
        <f t="shared" si="390"/>
        <v>#DIV/0!</v>
      </c>
      <c r="Q3746" t="str">
        <f t="shared" si="391"/>
        <v>theater</v>
      </c>
      <c r="R3746" s="6" t="str">
        <f t="shared" si="394"/>
        <v>plays</v>
      </c>
      <c r="S3746" s="13">
        <f t="shared" si="392"/>
        <v>41793.814259259263</v>
      </c>
      <c r="T3746" s="13">
        <f t="shared" si="39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7">
        <f t="shared" si="389"/>
        <v>0.1</v>
      </c>
      <c r="P3747" s="5">
        <f t="shared" si="390"/>
        <v>10</v>
      </c>
      <c r="Q3747" t="str">
        <f t="shared" si="391"/>
        <v>theater</v>
      </c>
      <c r="R3747" s="6" t="str">
        <f t="shared" si="394"/>
        <v>plays</v>
      </c>
      <c r="S3747" s="13">
        <f t="shared" si="392"/>
        <v>41831.697939814818</v>
      </c>
      <c r="T3747" s="13">
        <f t="shared" si="39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7">
        <f t="shared" si="389"/>
        <v>2.3764705882352941E-2</v>
      </c>
      <c r="P3748" s="5">
        <f t="shared" si="390"/>
        <v>202</v>
      </c>
      <c r="Q3748" t="str">
        <f t="shared" si="391"/>
        <v>theater</v>
      </c>
      <c r="R3748" s="6" t="str">
        <f t="shared" si="394"/>
        <v>plays</v>
      </c>
      <c r="S3748" s="13">
        <f t="shared" si="392"/>
        <v>42621.389340277776</v>
      </c>
      <c r="T3748" s="13">
        <f t="shared" si="39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7">
        <f t="shared" si="389"/>
        <v>0.01</v>
      </c>
      <c r="P3749" s="5">
        <f t="shared" si="390"/>
        <v>25</v>
      </c>
      <c r="Q3749" t="str">
        <f t="shared" si="391"/>
        <v>theater</v>
      </c>
      <c r="R3749" s="6" t="str">
        <f t="shared" si="394"/>
        <v>plays</v>
      </c>
      <c r="S3749" s="13">
        <f t="shared" si="392"/>
        <v>42164.299722222218</v>
      </c>
      <c r="T3749" s="13">
        <f t="shared" si="39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7">
        <f t="shared" si="389"/>
        <v>1.0351999999999999</v>
      </c>
      <c r="P3750" s="5">
        <f t="shared" si="390"/>
        <v>99.538461538461533</v>
      </c>
      <c r="Q3750" t="str">
        <f t="shared" si="391"/>
        <v>theater</v>
      </c>
      <c r="R3750" s="6" t="str">
        <f t="shared" ref="R3750:R3809" si="395">RIGHT(N3750,7)</f>
        <v>musical</v>
      </c>
      <c r="S3750" s="13">
        <f t="shared" si="392"/>
        <v>42395.706435185188</v>
      </c>
      <c r="T3750" s="13">
        <f t="shared" si="39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7">
        <f t="shared" si="389"/>
        <v>1.05</v>
      </c>
      <c r="P3751" s="5">
        <f t="shared" si="390"/>
        <v>75</v>
      </c>
      <c r="Q3751" t="str">
        <f t="shared" si="391"/>
        <v>theater</v>
      </c>
      <c r="R3751" s="6" t="str">
        <f t="shared" si="395"/>
        <v>musical</v>
      </c>
      <c r="S3751" s="13">
        <f t="shared" si="392"/>
        <v>42458.127175925925</v>
      </c>
      <c r="T3751" s="13">
        <f t="shared" si="39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7">
        <f t="shared" si="389"/>
        <v>1.0044999999999999</v>
      </c>
      <c r="P3752" s="5">
        <f t="shared" si="390"/>
        <v>215.25</v>
      </c>
      <c r="Q3752" t="str">
        <f t="shared" si="391"/>
        <v>theater</v>
      </c>
      <c r="R3752" s="6" t="str">
        <f t="shared" si="395"/>
        <v>musical</v>
      </c>
      <c r="S3752" s="13">
        <f t="shared" si="392"/>
        <v>42016.981574074074</v>
      </c>
      <c r="T3752" s="13">
        <f t="shared" si="39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7">
        <f t="shared" si="389"/>
        <v>1.3260000000000001</v>
      </c>
      <c r="P3753" s="5">
        <f t="shared" si="390"/>
        <v>120.54545454545455</v>
      </c>
      <c r="Q3753" t="str">
        <f t="shared" si="391"/>
        <v>theater</v>
      </c>
      <c r="R3753" s="6" t="str">
        <f t="shared" si="395"/>
        <v>musical</v>
      </c>
      <c r="S3753" s="13">
        <f t="shared" si="392"/>
        <v>42403.035567129627</v>
      </c>
      <c r="T3753" s="13">
        <f t="shared" si="39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7">
        <f t="shared" si="389"/>
        <v>1.1299999999999999</v>
      </c>
      <c r="P3754" s="5">
        <f t="shared" si="390"/>
        <v>37.666666666666664</v>
      </c>
      <c r="Q3754" t="str">
        <f t="shared" si="391"/>
        <v>theater</v>
      </c>
      <c r="R3754" s="6" t="str">
        <f t="shared" si="395"/>
        <v>musical</v>
      </c>
      <c r="S3754" s="13">
        <f t="shared" si="392"/>
        <v>42619.802488425921</v>
      </c>
      <c r="T3754" s="13">
        <f t="shared" si="39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7">
        <f t="shared" si="389"/>
        <v>1.0334000000000001</v>
      </c>
      <c r="P3755" s="5">
        <f t="shared" si="390"/>
        <v>172.23333333333332</v>
      </c>
      <c r="Q3755" t="str">
        <f t="shared" si="391"/>
        <v>theater</v>
      </c>
      <c r="R3755" s="6" t="str">
        <f t="shared" si="395"/>
        <v>musical</v>
      </c>
      <c r="S3755" s="13">
        <f t="shared" si="392"/>
        <v>42128.824074074073</v>
      </c>
      <c r="T3755" s="13">
        <f t="shared" si="39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7">
        <f t="shared" si="389"/>
        <v>1.2</v>
      </c>
      <c r="P3756" s="5">
        <f t="shared" si="390"/>
        <v>111.11111111111111</v>
      </c>
      <c r="Q3756" t="str">
        <f t="shared" si="391"/>
        <v>theater</v>
      </c>
      <c r="R3756" s="6" t="str">
        <f t="shared" si="395"/>
        <v>musical</v>
      </c>
      <c r="S3756" s="13">
        <f t="shared" si="392"/>
        <v>41808.881215277775</v>
      </c>
      <c r="T3756" s="13">
        <f t="shared" si="39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7">
        <f t="shared" si="389"/>
        <v>1.2963636363636364</v>
      </c>
      <c r="P3757" s="5">
        <f t="shared" si="390"/>
        <v>25.464285714285715</v>
      </c>
      <c r="Q3757" t="str">
        <f t="shared" si="391"/>
        <v>theater</v>
      </c>
      <c r="R3757" s="6" t="str">
        <f t="shared" si="395"/>
        <v>musical</v>
      </c>
      <c r="S3757" s="13">
        <f t="shared" si="392"/>
        <v>42445.866979166662</v>
      </c>
      <c r="T3757" s="13">
        <f t="shared" si="39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7">
        <f t="shared" si="389"/>
        <v>1.0111111111111111</v>
      </c>
      <c r="P3758" s="5">
        <f t="shared" si="390"/>
        <v>267.64705882352939</v>
      </c>
      <c r="Q3758" t="str">
        <f t="shared" si="391"/>
        <v>theater</v>
      </c>
      <c r="R3758" s="6" t="str">
        <f t="shared" si="395"/>
        <v>musical</v>
      </c>
      <c r="S3758" s="13">
        <f t="shared" si="392"/>
        <v>41771.814791666664</v>
      </c>
      <c r="T3758" s="13">
        <f t="shared" si="39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7">
        <f t="shared" si="389"/>
        <v>1.0851428571428572</v>
      </c>
      <c r="P3759" s="5">
        <f t="shared" si="390"/>
        <v>75.959999999999994</v>
      </c>
      <c r="Q3759" t="str">
        <f t="shared" si="391"/>
        <v>theater</v>
      </c>
      <c r="R3759" s="6" t="str">
        <f t="shared" si="395"/>
        <v>musical</v>
      </c>
      <c r="S3759" s="13">
        <f t="shared" si="392"/>
        <v>41954.850868055553</v>
      </c>
      <c r="T3759" s="13">
        <f t="shared" si="39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7">
        <f t="shared" si="389"/>
        <v>1.0233333333333334</v>
      </c>
      <c r="P3760" s="5">
        <f t="shared" si="390"/>
        <v>59.03846153846154</v>
      </c>
      <c r="Q3760" t="str">
        <f t="shared" si="391"/>
        <v>theater</v>
      </c>
      <c r="R3760" s="6" t="str">
        <f t="shared" si="395"/>
        <v>musical</v>
      </c>
      <c r="S3760" s="13">
        <f t="shared" si="392"/>
        <v>41747.471504629626</v>
      </c>
      <c r="T3760" s="13">
        <f t="shared" si="39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7">
        <f t="shared" si="389"/>
        <v>1.1024425000000002</v>
      </c>
      <c r="P3761" s="5">
        <f t="shared" si="390"/>
        <v>50.111022727272733</v>
      </c>
      <c r="Q3761" t="str">
        <f t="shared" si="391"/>
        <v>theater</v>
      </c>
      <c r="R3761" s="6" t="str">
        <f t="shared" si="395"/>
        <v>musical</v>
      </c>
      <c r="S3761" s="13">
        <f t="shared" si="392"/>
        <v>42182.108252314814</v>
      </c>
      <c r="T3761" s="13">
        <f t="shared" si="39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7">
        <f t="shared" si="389"/>
        <v>1.010154</v>
      </c>
      <c r="P3762" s="5">
        <f t="shared" si="390"/>
        <v>55.502967032967035</v>
      </c>
      <c r="Q3762" t="str">
        <f t="shared" si="391"/>
        <v>theater</v>
      </c>
      <c r="R3762" s="6" t="str">
        <f t="shared" si="395"/>
        <v>musical</v>
      </c>
      <c r="S3762" s="13">
        <f t="shared" si="392"/>
        <v>41739.525300925925</v>
      </c>
      <c r="T3762" s="13">
        <f t="shared" si="39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7">
        <f t="shared" si="389"/>
        <v>1</v>
      </c>
      <c r="P3763" s="5">
        <f t="shared" si="390"/>
        <v>166.66666666666666</v>
      </c>
      <c r="Q3763" t="str">
        <f t="shared" si="391"/>
        <v>theater</v>
      </c>
      <c r="R3763" s="6" t="str">
        <f t="shared" si="395"/>
        <v>musical</v>
      </c>
      <c r="S3763" s="13">
        <f t="shared" si="392"/>
        <v>42173.466863425929</v>
      </c>
      <c r="T3763" s="13">
        <f t="shared" si="39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7">
        <f t="shared" si="389"/>
        <v>1.0624</v>
      </c>
      <c r="P3764" s="5">
        <f t="shared" si="390"/>
        <v>47.428571428571431</v>
      </c>
      <c r="Q3764" t="str">
        <f t="shared" si="391"/>
        <v>theater</v>
      </c>
      <c r="R3764" s="6" t="str">
        <f t="shared" si="395"/>
        <v>musical</v>
      </c>
      <c r="S3764" s="13">
        <f t="shared" si="392"/>
        <v>42193.813530092593</v>
      </c>
      <c r="T3764" s="13">
        <f t="shared" si="39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7">
        <f t="shared" si="389"/>
        <v>1</v>
      </c>
      <c r="P3765" s="5">
        <f t="shared" si="390"/>
        <v>64.935064935064929</v>
      </c>
      <c r="Q3765" t="str">
        <f t="shared" si="391"/>
        <v>theater</v>
      </c>
      <c r="R3765" s="6" t="str">
        <f t="shared" si="395"/>
        <v>musical</v>
      </c>
      <c r="S3765" s="13">
        <f t="shared" si="392"/>
        <v>42065.750300925924</v>
      </c>
      <c r="T3765" s="13">
        <f t="shared" si="39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7">
        <f t="shared" si="389"/>
        <v>1</v>
      </c>
      <c r="P3766" s="5">
        <f t="shared" si="390"/>
        <v>55.555555555555557</v>
      </c>
      <c r="Q3766" t="str">
        <f t="shared" si="391"/>
        <v>theater</v>
      </c>
      <c r="R3766" s="6" t="str">
        <f t="shared" si="395"/>
        <v>musical</v>
      </c>
      <c r="S3766" s="13">
        <f t="shared" si="392"/>
        <v>42499.842962962968</v>
      </c>
      <c r="T3766" s="13">
        <f t="shared" si="39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7">
        <f t="shared" si="389"/>
        <v>1.1345714285714286</v>
      </c>
      <c r="P3767" s="5">
        <f t="shared" si="390"/>
        <v>74.224299065420567</v>
      </c>
      <c r="Q3767" t="str">
        <f t="shared" si="391"/>
        <v>theater</v>
      </c>
      <c r="R3767" s="6" t="str">
        <f t="shared" si="395"/>
        <v>musical</v>
      </c>
      <c r="S3767" s="13">
        <f t="shared" si="392"/>
        <v>41820.776412037041</v>
      </c>
      <c r="T3767" s="13">
        <f t="shared" si="39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7">
        <f t="shared" si="389"/>
        <v>1.0265010000000001</v>
      </c>
      <c r="P3768" s="5">
        <f t="shared" si="390"/>
        <v>106.9271875</v>
      </c>
      <c r="Q3768" t="str">
        <f t="shared" si="391"/>
        <v>theater</v>
      </c>
      <c r="R3768" s="6" t="str">
        <f t="shared" si="395"/>
        <v>musical</v>
      </c>
      <c r="S3768" s="13">
        <f t="shared" si="392"/>
        <v>41788.167187500003</v>
      </c>
      <c r="T3768" s="13">
        <f t="shared" si="39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7">
        <f t="shared" si="389"/>
        <v>1.1675</v>
      </c>
      <c r="P3769" s="5">
        <f t="shared" si="390"/>
        <v>41.696428571428569</v>
      </c>
      <c r="Q3769" t="str">
        <f t="shared" si="391"/>
        <v>theater</v>
      </c>
      <c r="R3769" s="6" t="str">
        <f t="shared" si="395"/>
        <v>musical</v>
      </c>
      <c r="S3769" s="13">
        <f t="shared" si="392"/>
        <v>42050.019641203704</v>
      </c>
      <c r="T3769" s="13">
        <f t="shared" si="39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7">
        <f t="shared" si="389"/>
        <v>1.0765274999999999</v>
      </c>
      <c r="P3770" s="5">
        <f t="shared" si="390"/>
        <v>74.243275862068955</v>
      </c>
      <c r="Q3770" t="str">
        <f t="shared" si="391"/>
        <v>theater</v>
      </c>
      <c r="R3770" s="6" t="str">
        <f t="shared" si="395"/>
        <v>musical</v>
      </c>
      <c r="S3770" s="13">
        <f t="shared" si="392"/>
        <v>41772.727893518517</v>
      </c>
      <c r="T3770" s="13">
        <f t="shared" si="39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7">
        <f t="shared" si="389"/>
        <v>1</v>
      </c>
      <c r="P3771" s="5">
        <f t="shared" si="390"/>
        <v>73.333333333333329</v>
      </c>
      <c r="Q3771" t="str">
        <f t="shared" si="391"/>
        <v>theater</v>
      </c>
      <c r="R3771" s="6" t="str">
        <f t="shared" si="395"/>
        <v>musical</v>
      </c>
      <c r="S3771" s="13">
        <f t="shared" si="392"/>
        <v>42445.598136574074</v>
      </c>
      <c r="T3771" s="13">
        <f t="shared" si="39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7">
        <f t="shared" si="389"/>
        <v>1</v>
      </c>
      <c r="P3772" s="5">
        <f t="shared" si="390"/>
        <v>100</v>
      </c>
      <c r="Q3772" t="str">
        <f t="shared" si="391"/>
        <v>theater</v>
      </c>
      <c r="R3772" s="6" t="str">
        <f t="shared" si="395"/>
        <v>musical</v>
      </c>
      <c r="S3772" s="13">
        <f t="shared" si="392"/>
        <v>42138.930671296301</v>
      </c>
      <c r="T3772" s="13">
        <f t="shared" si="39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7">
        <f t="shared" si="389"/>
        <v>1.46</v>
      </c>
      <c r="P3773" s="5">
        <f t="shared" si="390"/>
        <v>38.421052631578945</v>
      </c>
      <c r="Q3773" t="str">
        <f t="shared" si="391"/>
        <v>theater</v>
      </c>
      <c r="R3773" s="6" t="str">
        <f t="shared" si="395"/>
        <v>musical</v>
      </c>
      <c r="S3773" s="13">
        <f t="shared" si="392"/>
        <v>42493.857083333336</v>
      </c>
      <c r="T3773" s="13">
        <f t="shared" si="39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7">
        <f t="shared" si="389"/>
        <v>1.1020000000000001</v>
      </c>
      <c r="P3774" s="5">
        <f t="shared" si="390"/>
        <v>166.96969696969697</v>
      </c>
      <c r="Q3774" t="str">
        <f t="shared" si="391"/>
        <v>theater</v>
      </c>
      <c r="R3774" s="6" t="str">
        <f t="shared" si="395"/>
        <v>musical</v>
      </c>
      <c r="S3774" s="13">
        <f t="shared" si="392"/>
        <v>42682.616967592592</v>
      </c>
      <c r="T3774" s="13">
        <f t="shared" si="39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7">
        <f t="shared" si="389"/>
        <v>1.0820000000000001</v>
      </c>
      <c r="P3775" s="5">
        <f t="shared" si="390"/>
        <v>94.912280701754383</v>
      </c>
      <c r="Q3775" t="str">
        <f t="shared" si="391"/>
        <v>theater</v>
      </c>
      <c r="R3775" s="6" t="str">
        <f t="shared" si="395"/>
        <v>musical</v>
      </c>
      <c r="S3775" s="13">
        <f t="shared" si="392"/>
        <v>42656.005173611105</v>
      </c>
      <c r="T3775" s="13">
        <f t="shared" si="39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7">
        <f t="shared" si="389"/>
        <v>1</v>
      </c>
      <c r="P3776" s="5">
        <f t="shared" si="390"/>
        <v>100</v>
      </c>
      <c r="Q3776" t="str">
        <f t="shared" si="391"/>
        <v>theater</v>
      </c>
      <c r="R3776" s="6" t="str">
        <f t="shared" si="395"/>
        <v>musical</v>
      </c>
      <c r="S3776" s="13">
        <f t="shared" si="392"/>
        <v>42087.792303240742</v>
      </c>
      <c r="T3776" s="13">
        <f t="shared" si="39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7">
        <f t="shared" si="389"/>
        <v>1.0024999999999999</v>
      </c>
      <c r="P3777" s="5">
        <f t="shared" si="390"/>
        <v>143.21428571428572</v>
      </c>
      <c r="Q3777" t="str">
        <f t="shared" si="391"/>
        <v>theater</v>
      </c>
      <c r="R3777" s="6" t="str">
        <f t="shared" si="395"/>
        <v>musical</v>
      </c>
      <c r="S3777" s="13">
        <f t="shared" si="392"/>
        <v>42075.942627314813</v>
      </c>
      <c r="T3777" s="13">
        <f t="shared" si="39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7">
        <f t="shared" si="389"/>
        <v>1.0671250000000001</v>
      </c>
      <c r="P3778" s="5">
        <f t="shared" si="390"/>
        <v>90.819148936170208</v>
      </c>
      <c r="Q3778" t="str">
        <f t="shared" si="391"/>
        <v>theater</v>
      </c>
      <c r="R3778" s="6" t="str">
        <f t="shared" si="395"/>
        <v>musical</v>
      </c>
      <c r="S3778" s="13">
        <f t="shared" si="392"/>
        <v>41814.367800925924</v>
      </c>
      <c r="T3778" s="13">
        <f t="shared" si="39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7">
        <f t="shared" ref="O3779:O3842" si="396">E3779/D3779</f>
        <v>1.4319999999999999</v>
      </c>
      <c r="P3779" s="5">
        <f t="shared" ref="P3779:P3842" si="397">AVERAGE(E3779/L3779)</f>
        <v>48.542372881355931</v>
      </c>
      <c r="Q3779" t="str">
        <f t="shared" ref="Q3779:Q3842" si="398">LEFT(N3779, SEARCH("/",N3779,1)-1)</f>
        <v>theater</v>
      </c>
      <c r="R3779" s="6" t="str">
        <f t="shared" si="395"/>
        <v>musical</v>
      </c>
      <c r="S3779" s="13">
        <f t="shared" ref="S3779:S3842" si="399">(((J3779/60)/60)/24)+DATE(1970,1,1)</f>
        <v>41887.111354166671</v>
      </c>
      <c r="T3779" s="13">
        <f t="shared" ref="T3779:T3842" si="40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7">
        <f t="shared" si="396"/>
        <v>1.0504166666666668</v>
      </c>
      <c r="P3780" s="5">
        <f t="shared" si="397"/>
        <v>70.027777777777771</v>
      </c>
      <c r="Q3780" t="str">
        <f t="shared" si="398"/>
        <v>theater</v>
      </c>
      <c r="R3780" s="6" t="str">
        <f t="shared" si="395"/>
        <v>musical</v>
      </c>
      <c r="S3780" s="13">
        <f t="shared" si="399"/>
        <v>41989.819212962961</v>
      </c>
      <c r="T3780" s="13">
        <f t="shared" si="40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7">
        <f t="shared" si="396"/>
        <v>1.0398000000000001</v>
      </c>
      <c r="P3781" s="5">
        <f t="shared" si="397"/>
        <v>135.62608695652173</v>
      </c>
      <c r="Q3781" t="str">
        <f t="shared" si="398"/>
        <v>theater</v>
      </c>
      <c r="R3781" s="6" t="str">
        <f t="shared" si="395"/>
        <v>musical</v>
      </c>
      <c r="S3781" s="13">
        <f t="shared" si="399"/>
        <v>42425.735416666663</v>
      </c>
      <c r="T3781" s="13">
        <f t="shared" si="40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7">
        <f t="shared" si="396"/>
        <v>1.2</v>
      </c>
      <c r="P3782" s="5">
        <f t="shared" si="397"/>
        <v>100</v>
      </c>
      <c r="Q3782" t="str">
        <f t="shared" si="398"/>
        <v>theater</v>
      </c>
      <c r="R3782" s="6" t="str">
        <f t="shared" si="395"/>
        <v>musical</v>
      </c>
      <c r="S3782" s="13">
        <f t="shared" si="399"/>
        <v>42166.219733796301</v>
      </c>
      <c r="T3782" s="13">
        <f t="shared" si="40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7">
        <f t="shared" si="396"/>
        <v>1.0966666666666667</v>
      </c>
      <c r="P3783" s="5">
        <f t="shared" si="397"/>
        <v>94.90384615384616</v>
      </c>
      <c r="Q3783" t="str">
        <f t="shared" si="398"/>
        <v>theater</v>
      </c>
      <c r="R3783" s="6" t="str">
        <f t="shared" si="395"/>
        <v>musical</v>
      </c>
      <c r="S3783" s="13">
        <f t="shared" si="399"/>
        <v>41865.882928240739</v>
      </c>
      <c r="T3783" s="13">
        <f t="shared" si="40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7">
        <f t="shared" si="396"/>
        <v>1.0175000000000001</v>
      </c>
      <c r="P3784" s="5">
        <f t="shared" si="397"/>
        <v>75.370370370370367</v>
      </c>
      <c r="Q3784" t="str">
        <f t="shared" si="398"/>
        <v>theater</v>
      </c>
      <c r="R3784" s="6" t="str">
        <f t="shared" si="395"/>
        <v>musical</v>
      </c>
      <c r="S3784" s="13">
        <f t="shared" si="399"/>
        <v>42546.862233796302</v>
      </c>
      <c r="T3784" s="13">
        <f t="shared" si="40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7">
        <f t="shared" si="396"/>
        <v>1.2891666666666666</v>
      </c>
      <c r="P3785" s="5">
        <f t="shared" si="397"/>
        <v>64.458333333333329</v>
      </c>
      <c r="Q3785" t="str">
        <f t="shared" si="398"/>
        <v>theater</v>
      </c>
      <c r="R3785" s="6" t="str">
        <f t="shared" si="395"/>
        <v>musical</v>
      </c>
      <c r="S3785" s="13">
        <f t="shared" si="399"/>
        <v>42420.140277777777</v>
      </c>
      <c r="T3785" s="13">
        <f t="shared" si="40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7">
        <f t="shared" si="396"/>
        <v>1.1499999999999999</v>
      </c>
      <c r="P3786" s="5">
        <f t="shared" si="397"/>
        <v>115</v>
      </c>
      <c r="Q3786" t="str">
        <f t="shared" si="398"/>
        <v>theater</v>
      </c>
      <c r="R3786" s="6" t="str">
        <f t="shared" si="395"/>
        <v>musical</v>
      </c>
      <c r="S3786" s="13">
        <f t="shared" si="399"/>
        <v>42531.980694444443</v>
      </c>
      <c r="T3786" s="13">
        <f t="shared" si="40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7">
        <f t="shared" si="396"/>
        <v>1.5075000000000001</v>
      </c>
      <c r="P3787" s="5">
        <f t="shared" si="397"/>
        <v>100.5</v>
      </c>
      <c r="Q3787" t="str">
        <f t="shared" si="398"/>
        <v>theater</v>
      </c>
      <c r="R3787" s="6" t="str">
        <f t="shared" si="395"/>
        <v>musical</v>
      </c>
      <c r="S3787" s="13">
        <f t="shared" si="399"/>
        <v>42548.63853009259</v>
      </c>
      <c r="T3787" s="13">
        <f t="shared" si="40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7">
        <f t="shared" si="396"/>
        <v>1.1096666666666666</v>
      </c>
      <c r="P3788" s="5">
        <f t="shared" si="397"/>
        <v>93.774647887323937</v>
      </c>
      <c r="Q3788" t="str">
        <f t="shared" si="398"/>
        <v>theater</v>
      </c>
      <c r="R3788" s="6" t="str">
        <f t="shared" si="395"/>
        <v>musical</v>
      </c>
      <c r="S3788" s="13">
        <f t="shared" si="399"/>
        <v>42487.037905092591</v>
      </c>
      <c r="T3788" s="13">
        <f t="shared" si="40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7">
        <f t="shared" si="396"/>
        <v>1.0028571428571429</v>
      </c>
      <c r="P3789" s="5">
        <f t="shared" si="397"/>
        <v>35.1</v>
      </c>
      <c r="Q3789" t="str">
        <f t="shared" si="398"/>
        <v>theater</v>
      </c>
      <c r="R3789" s="6" t="str">
        <f t="shared" si="395"/>
        <v>musical</v>
      </c>
      <c r="S3789" s="13">
        <f t="shared" si="399"/>
        <v>42167.534791666665</v>
      </c>
      <c r="T3789" s="13">
        <f t="shared" si="40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7">
        <f t="shared" si="396"/>
        <v>6.6666666666666671E-3</v>
      </c>
      <c r="P3790" s="5">
        <f t="shared" si="397"/>
        <v>500</v>
      </c>
      <c r="Q3790" t="str">
        <f t="shared" si="398"/>
        <v>theater</v>
      </c>
      <c r="R3790" s="6" t="str">
        <f t="shared" si="395"/>
        <v>musical</v>
      </c>
      <c r="S3790" s="13">
        <f t="shared" si="399"/>
        <v>42333.695821759262</v>
      </c>
      <c r="T3790" s="13">
        <f t="shared" si="40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7">
        <f t="shared" si="396"/>
        <v>3.267605633802817E-2</v>
      </c>
      <c r="P3791" s="5">
        <f t="shared" si="397"/>
        <v>29</v>
      </c>
      <c r="Q3791" t="str">
        <f t="shared" si="398"/>
        <v>theater</v>
      </c>
      <c r="R3791" s="6" t="str">
        <f t="shared" si="395"/>
        <v>musical</v>
      </c>
      <c r="S3791" s="13">
        <f t="shared" si="399"/>
        <v>42138.798819444448</v>
      </c>
      <c r="T3791" s="13">
        <f t="shared" si="40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7">
        <f t="shared" si="396"/>
        <v>0</v>
      </c>
      <c r="P3792" s="5" t="e">
        <f t="shared" si="397"/>
        <v>#DIV/0!</v>
      </c>
      <c r="Q3792" t="str">
        <f t="shared" si="398"/>
        <v>theater</v>
      </c>
      <c r="R3792" s="6" t="str">
        <f t="shared" si="395"/>
        <v>musical</v>
      </c>
      <c r="S3792" s="13">
        <f t="shared" si="399"/>
        <v>42666.666932870372</v>
      </c>
      <c r="T3792" s="13">
        <f t="shared" si="40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7">
        <f t="shared" si="396"/>
        <v>0</v>
      </c>
      <c r="P3793" s="5" t="e">
        <f t="shared" si="397"/>
        <v>#DIV/0!</v>
      </c>
      <c r="Q3793" t="str">
        <f t="shared" si="398"/>
        <v>theater</v>
      </c>
      <c r="R3793" s="6" t="str">
        <f t="shared" si="395"/>
        <v>musical</v>
      </c>
      <c r="S3793" s="13">
        <f t="shared" si="399"/>
        <v>41766.692037037035</v>
      </c>
      <c r="T3793" s="13">
        <f t="shared" si="40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7">
        <f t="shared" si="396"/>
        <v>2.8E-3</v>
      </c>
      <c r="P3794" s="5">
        <f t="shared" si="397"/>
        <v>17.5</v>
      </c>
      <c r="Q3794" t="str">
        <f t="shared" si="398"/>
        <v>theater</v>
      </c>
      <c r="R3794" s="6" t="str">
        <f t="shared" si="395"/>
        <v>musical</v>
      </c>
      <c r="S3794" s="13">
        <f t="shared" si="399"/>
        <v>42170.447013888886</v>
      </c>
      <c r="T3794" s="13">
        <f t="shared" si="40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7">
        <f t="shared" si="396"/>
        <v>0.59657142857142853</v>
      </c>
      <c r="P3795" s="5">
        <f t="shared" si="397"/>
        <v>174</v>
      </c>
      <c r="Q3795" t="str">
        <f t="shared" si="398"/>
        <v>theater</v>
      </c>
      <c r="R3795" s="6" t="str">
        <f t="shared" si="395"/>
        <v>musical</v>
      </c>
      <c r="S3795" s="13">
        <f t="shared" si="399"/>
        <v>41968.938993055555</v>
      </c>
      <c r="T3795" s="13">
        <f t="shared" si="40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7">
        <f t="shared" si="396"/>
        <v>0.01</v>
      </c>
      <c r="P3796" s="5">
        <f t="shared" si="397"/>
        <v>50</v>
      </c>
      <c r="Q3796" t="str">
        <f t="shared" si="398"/>
        <v>theater</v>
      </c>
      <c r="R3796" s="6" t="str">
        <f t="shared" si="395"/>
        <v>musical</v>
      </c>
      <c r="S3796" s="13">
        <f t="shared" si="399"/>
        <v>42132.58048611111</v>
      </c>
      <c r="T3796" s="13">
        <f t="shared" si="40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7">
        <f t="shared" si="396"/>
        <v>1.6666666666666666E-2</v>
      </c>
      <c r="P3797" s="5">
        <f t="shared" si="397"/>
        <v>5</v>
      </c>
      <c r="Q3797" t="str">
        <f t="shared" si="398"/>
        <v>theater</v>
      </c>
      <c r="R3797" s="6" t="str">
        <f t="shared" si="395"/>
        <v>musical</v>
      </c>
      <c r="S3797" s="13">
        <f t="shared" si="399"/>
        <v>42201.436226851853</v>
      </c>
      <c r="T3797" s="13">
        <f t="shared" si="40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7">
        <f t="shared" si="396"/>
        <v>4.4444444444444447E-5</v>
      </c>
      <c r="P3798" s="5">
        <f t="shared" si="397"/>
        <v>1</v>
      </c>
      <c r="Q3798" t="str">
        <f t="shared" si="398"/>
        <v>theater</v>
      </c>
      <c r="R3798" s="6" t="str">
        <f t="shared" si="395"/>
        <v>musical</v>
      </c>
      <c r="S3798" s="13">
        <f t="shared" si="399"/>
        <v>42689.029583333337</v>
      </c>
      <c r="T3798" s="13">
        <f t="shared" si="40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7">
        <f t="shared" si="396"/>
        <v>0.89666666666666661</v>
      </c>
      <c r="P3799" s="5">
        <f t="shared" si="397"/>
        <v>145.40540540540542</v>
      </c>
      <c r="Q3799" t="str">
        <f t="shared" si="398"/>
        <v>theater</v>
      </c>
      <c r="R3799" s="6" t="str">
        <f t="shared" si="395"/>
        <v>musical</v>
      </c>
      <c r="S3799" s="13">
        <f t="shared" si="399"/>
        <v>42084.881539351853</v>
      </c>
      <c r="T3799" s="13">
        <f t="shared" si="40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7">
        <f t="shared" si="396"/>
        <v>1.4642857142857143E-2</v>
      </c>
      <c r="P3800" s="5">
        <f t="shared" si="397"/>
        <v>205</v>
      </c>
      <c r="Q3800" t="str">
        <f t="shared" si="398"/>
        <v>theater</v>
      </c>
      <c r="R3800" s="6" t="str">
        <f t="shared" si="395"/>
        <v>musical</v>
      </c>
      <c r="S3800" s="13">
        <f t="shared" si="399"/>
        <v>41831.722777777781</v>
      </c>
      <c r="T3800" s="13">
        <f t="shared" si="40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7">
        <f t="shared" si="396"/>
        <v>4.02E-2</v>
      </c>
      <c r="P3801" s="5">
        <f t="shared" si="397"/>
        <v>100.5</v>
      </c>
      <c r="Q3801" t="str">
        <f t="shared" si="398"/>
        <v>theater</v>
      </c>
      <c r="R3801" s="6" t="str">
        <f t="shared" si="395"/>
        <v>musical</v>
      </c>
      <c r="S3801" s="13">
        <f t="shared" si="399"/>
        <v>42410.93105324074</v>
      </c>
      <c r="T3801" s="13">
        <f t="shared" si="40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7">
        <f t="shared" si="396"/>
        <v>4.0045454545454544E-2</v>
      </c>
      <c r="P3802" s="5">
        <f t="shared" si="397"/>
        <v>55.0625</v>
      </c>
      <c r="Q3802" t="str">
        <f t="shared" si="398"/>
        <v>theater</v>
      </c>
      <c r="R3802" s="6" t="str">
        <f t="shared" si="395"/>
        <v>musical</v>
      </c>
      <c r="S3802" s="13">
        <f t="shared" si="399"/>
        <v>41982.737071759257</v>
      </c>
      <c r="T3802" s="13">
        <f t="shared" si="40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7">
        <f t="shared" si="396"/>
        <v>8.5199999999999998E-2</v>
      </c>
      <c r="P3803" s="5">
        <f t="shared" si="397"/>
        <v>47.333333333333336</v>
      </c>
      <c r="Q3803" t="str">
        <f t="shared" si="398"/>
        <v>theater</v>
      </c>
      <c r="R3803" s="6" t="str">
        <f t="shared" si="395"/>
        <v>musical</v>
      </c>
      <c r="S3803" s="13">
        <f t="shared" si="399"/>
        <v>41975.676111111112</v>
      </c>
      <c r="T3803" s="13">
        <f t="shared" si="40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7">
        <f t="shared" si="396"/>
        <v>0</v>
      </c>
      <c r="P3804" s="5" t="e">
        <f t="shared" si="397"/>
        <v>#DIV/0!</v>
      </c>
      <c r="Q3804" t="str">
        <f t="shared" si="398"/>
        <v>theater</v>
      </c>
      <c r="R3804" s="6" t="str">
        <f t="shared" si="395"/>
        <v>musical</v>
      </c>
      <c r="S3804" s="13">
        <f t="shared" si="399"/>
        <v>42269.126226851848</v>
      </c>
      <c r="T3804" s="13">
        <f t="shared" si="40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7">
        <f t="shared" si="396"/>
        <v>0.19650000000000001</v>
      </c>
      <c r="P3805" s="5">
        <f t="shared" si="397"/>
        <v>58.95</v>
      </c>
      <c r="Q3805" t="str">
        <f t="shared" si="398"/>
        <v>theater</v>
      </c>
      <c r="R3805" s="6" t="str">
        <f t="shared" si="395"/>
        <v>musical</v>
      </c>
      <c r="S3805" s="13">
        <f t="shared" si="399"/>
        <v>42403.971851851849</v>
      </c>
      <c r="T3805" s="13">
        <f t="shared" si="40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7">
        <f t="shared" si="396"/>
        <v>0</v>
      </c>
      <c r="P3806" s="5" t="e">
        <f t="shared" si="397"/>
        <v>#DIV/0!</v>
      </c>
      <c r="Q3806" t="str">
        <f t="shared" si="398"/>
        <v>theater</v>
      </c>
      <c r="R3806" s="6" t="str">
        <f t="shared" si="395"/>
        <v>musical</v>
      </c>
      <c r="S3806" s="13">
        <f t="shared" si="399"/>
        <v>42527.00953703704</v>
      </c>
      <c r="T3806" s="13">
        <f t="shared" si="40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7">
        <f t="shared" si="396"/>
        <v>2.0000000000000002E-5</v>
      </c>
      <c r="P3807" s="5">
        <f t="shared" si="397"/>
        <v>1.5</v>
      </c>
      <c r="Q3807" t="str">
        <f t="shared" si="398"/>
        <v>theater</v>
      </c>
      <c r="R3807" s="6" t="str">
        <f t="shared" si="395"/>
        <v>musical</v>
      </c>
      <c r="S3807" s="13">
        <f t="shared" si="399"/>
        <v>41849.887037037035</v>
      </c>
      <c r="T3807" s="13">
        <f t="shared" si="40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7">
        <f t="shared" si="396"/>
        <v>6.6666666666666664E-4</v>
      </c>
      <c r="P3808" s="5">
        <f t="shared" si="397"/>
        <v>5</v>
      </c>
      <c r="Q3808" t="str">
        <f t="shared" si="398"/>
        <v>theater</v>
      </c>
      <c r="R3808" s="6" t="str">
        <f t="shared" si="395"/>
        <v>musical</v>
      </c>
      <c r="S3808" s="13">
        <f t="shared" si="399"/>
        <v>41799.259039351848</v>
      </c>
      <c r="T3808" s="13">
        <f t="shared" si="40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7">
        <f t="shared" si="396"/>
        <v>0.30333333333333334</v>
      </c>
      <c r="P3809" s="5">
        <f t="shared" si="397"/>
        <v>50.555555555555557</v>
      </c>
      <c r="Q3809" t="str">
        <f t="shared" si="398"/>
        <v>theater</v>
      </c>
      <c r="R3809" s="6" t="str">
        <f t="shared" si="395"/>
        <v>musical</v>
      </c>
      <c r="S3809" s="13">
        <f t="shared" si="399"/>
        <v>42090.909016203703</v>
      </c>
      <c r="T3809" s="13">
        <f t="shared" si="40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7">
        <f t="shared" si="396"/>
        <v>1</v>
      </c>
      <c r="P3810" s="5">
        <f t="shared" si="397"/>
        <v>41.666666666666664</v>
      </c>
      <c r="Q3810" t="str">
        <f t="shared" si="398"/>
        <v>theater</v>
      </c>
      <c r="R3810" s="6" t="str">
        <f>RIGHT(N3810,5)</f>
        <v>plays</v>
      </c>
      <c r="S3810" s="13">
        <f t="shared" si="399"/>
        <v>42059.453923611116</v>
      </c>
      <c r="T3810" s="13">
        <f t="shared" si="40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7">
        <f t="shared" si="396"/>
        <v>1.0125</v>
      </c>
      <c r="P3811" s="5">
        <f t="shared" si="397"/>
        <v>53.289473684210527</v>
      </c>
      <c r="Q3811" t="str">
        <f t="shared" si="398"/>
        <v>theater</v>
      </c>
      <c r="R3811" s="6" t="str">
        <f t="shared" ref="R3811:R3869" si="401">RIGHT(N3811,5)</f>
        <v>plays</v>
      </c>
      <c r="S3811" s="13">
        <f t="shared" si="399"/>
        <v>41800.526701388888</v>
      </c>
      <c r="T3811" s="13">
        <f t="shared" si="40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7">
        <f t="shared" si="396"/>
        <v>1.2173333333333334</v>
      </c>
      <c r="P3812" s="5">
        <f t="shared" si="397"/>
        <v>70.230769230769226</v>
      </c>
      <c r="Q3812" t="str">
        <f t="shared" si="398"/>
        <v>theater</v>
      </c>
      <c r="R3812" s="6" t="str">
        <f t="shared" si="401"/>
        <v>plays</v>
      </c>
      <c r="S3812" s="13">
        <f t="shared" si="399"/>
        <v>42054.849050925928</v>
      </c>
      <c r="T3812" s="13">
        <f t="shared" si="40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7">
        <f t="shared" si="396"/>
        <v>3.3</v>
      </c>
      <c r="P3813" s="5">
        <f t="shared" si="397"/>
        <v>43.421052631578945</v>
      </c>
      <c r="Q3813" t="str">
        <f t="shared" si="398"/>
        <v>theater</v>
      </c>
      <c r="R3813" s="6" t="str">
        <f t="shared" si="401"/>
        <v>plays</v>
      </c>
      <c r="S3813" s="13">
        <f t="shared" si="399"/>
        <v>42487.62700231481</v>
      </c>
      <c r="T3813" s="13">
        <f t="shared" si="40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7">
        <f t="shared" si="396"/>
        <v>1.0954999999999999</v>
      </c>
      <c r="P3814" s="5">
        <f t="shared" si="397"/>
        <v>199.18181818181819</v>
      </c>
      <c r="Q3814" t="str">
        <f t="shared" si="398"/>
        <v>theater</v>
      </c>
      <c r="R3814" s="6" t="str">
        <f t="shared" si="401"/>
        <v>plays</v>
      </c>
      <c r="S3814" s="13">
        <f t="shared" si="399"/>
        <v>42109.751250000001</v>
      </c>
      <c r="T3814" s="13">
        <f t="shared" si="40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7">
        <f t="shared" si="396"/>
        <v>1.0095190476190474</v>
      </c>
      <c r="P3815" s="5">
        <f t="shared" si="397"/>
        <v>78.518148148148143</v>
      </c>
      <c r="Q3815" t="str">
        <f t="shared" si="398"/>
        <v>theater</v>
      </c>
      <c r="R3815" s="6" t="str">
        <f t="shared" si="401"/>
        <v>plays</v>
      </c>
      <c r="S3815" s="13">
        <f t="shared" si="399"/>
        <v>42497.275706018518</v>
      </c>
      <c r="T3815" s="13">
        <f t="shared" si="40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7">
        <f t="shared" si="396"/>
        <v>1.4013333333333333</v>
      </c>
      <c r="P3816" s="5">
        <f t="shared" si="397"/>
        <v>61.823529411764703</v>
      </c>
      <c r="Q3816" t="str">
        <f t="shared" si="398"/>
        <v>theater</v>
      </c>
      <c r="R3816" s="6" t="str">
        <f t="shared" si="401"/>
        <v>plays</v>
      </c>
      <c r="S3816" s="13">
        <f t="shared" si="399"/>
        <v>42058.904074074075</v>
      </c>
      <c r="T3816" s="13">
        <f t="shared" si="40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7">
        <f t="shared" si="396"/>
        <v>1.0000100000000001</v>
      </c>
      <c r="P3817" s="5">
        <f t="shared" si="397"/>
        <v>50.000500000000002</v>
      </c>
      <c r="Q3817" t="str">
        <f t="shared" si="398"/>
        <v>theater</v>
      </c>
      <c r="R3817" s="6" t="str">
        <f t="shared" si="401"/>
        <v>plays</v>
      </c>
      <c r="S3817" s="13">
        <f t="shared" si="399"/>
        <v>42207.259918981479</v>
      </c>
      <c r="T3817" s="13">
        <f t="shared" si="40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7">
        <f t="shared" si="396"/>
        <v>1.19238</v>
      </c>
      <c r="P3818" s="5">
        <f t="shared" si="397"/>
        <v>48.339729729729726</v>
      </c>
      <c r="Q3818" t="str">
        <f t="shared" si="398"/>
        <v>theater</v>
      </c>
      <c r="R3818" s="6" t="str">
        <f t="shared" si="401"/>
        <v>plays</v>
      </c>
      <c r="S3818" s="13">
        <f t="shared" si="399"/>
        <v>41807.690081018518</v>
      </c>
      <c r="T3818" s="13">
        <f t="shared" si="40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7">
        <f t="shared" si="396"/>
        <v>1.0725</v>
      </c>
      <c r="P3819" s="5">
        <f t="shared" si="397"/>
        <v>107.25</v>
      </c>
      <c r="Q3819" t="str">
        <f t="shared" si="398"/>
        <v>theater</v>
      </c>
      <c r="R3819" s="6" t="str">
        <f t="shared" si="401"/>
        <v>plays</v>
      </c>
      <c r="S3819" s="13">
        <f t="shared" si="399"/>
        <v>42284.69694444444</v>
      </c>
      <c r="T3819" s="13">
        <f t="shared" si="40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7">
        <f t="shared" si="396"/>
        <v>2.2799999999999998</v>
      </c>
      <c r="P3820" s="5">
        <f t="shared" si="397"/>
        <v>57</v>
      </c>
      <c r="Q3820" t="str">
        <f t="shared" si="398"/>
        <v>theater</v>
      </c>
      <c r="R3820" s="6" t="str">
        <f t="shared" si="401"/>
        <v>plays</v>
      </c>
      <c r="S3820" s="13">
        <f t="shared" si="399"/>
        <v>42045.84238425926</v>
      </c>
      <c r="T3820" s="13">
        <f t="shared" si="40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7">
        <f t="shared" si="396"/>
        <v>1.0640000000000001</v>
      </c>
      <c r="P3821" s="5">
        <f t="shared" si="397"/>
        <v>40.92307692307692</v>
      </c>
      <c r="Q3821" t="str">
        <f t="shared" si="398"/>
        <v>theater</v>
      </c>
      <c r="R3821" s="6" t="str">
        <f t="shared" si="401"/>
        <v>plays</v>
      </c>
      <c r="S3821" s="13">
        <f t="shared" si="399"/>
        <v>42184.209537037037</v>
      </c>
      <c r="T3821" s="13">
        <f t="shared" si="40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7">
        <f t="shared" si="396"/>
        <v>1.4333333333333333</v>
      </c>
      <c r="P3822" s="5">
        <f t="shared" si="397"/>
        <v>21.5</v>
      </c>
      <c r="Q3822" t="str">
        <f t="shared" si="398"/>
        <v>theater</v>
      </c>
      <c r="R3822" s="6" t="str">
        <f t="shared" si="401"/>
        <v>plays</v>
      </c>
      <c r="S3822" s="13">
        <f t="shared" si="399"/>
        <v>42160.651817129634</v>
      </c>
      <c r="T3822" s="13">
        <f t="shared" si="40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7">
        <f t="shared" si="396"/>
        <v>1.0454285714285714</v>
      </c>
      <c r="P3823" s="5">
        <f t="shared" si="397"/>
        <v>79.543478260869563</v>
      </c>
      <c r="Q3823" t="str">
        <f t="shared" si="398"/>
        <v>theater</v>
      </c>
      <c r="R3823" s="6" t="str">
        <f t="shared" si="401"/>
        <v>plays</v>
      </c>
      <c r="S3823" s="13">
        <f t="shared" si="399"/>
        <v>42341.180636574078</v>
      </c>
      <c r="T3823" s="13">
        <f t="shared" si="40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7">
        <f t="shared" si="396"/>
        <v>1.1002000000000001</v>
      </c>
      <c r="P3824" s="5">
        <f t="shared" si="397"/>
        <v>72.381578947368425</v>
      </c>
      <c r="Q3824" t="str">
        <f t="shared" si="398"/>
        <v>theater</v>
      </c>
      <c r="R3824" s="6" t="str">
        <f t="shared" si="401"/>
        <v>plays</v>
      </c>
      <c r="S3824" s="13">
        <f t="shared" si="399"/>
        <v>42329.838159722218</v>
      </c>
      <c r="T3824" s="13">
        <f t="shared" si="40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7">
        <f t="shared" si="396"/>
        <v>1.06</v>
      </c>
      <c r="P3825" s="5">
        <f t="shared" si="397"/>
        <v>64.634146341463421</v>
      </c>
      <c r="Q3825" t="str">
        <f t="shared" si="398"/>
        <v>theater</v>
      </c>
      <c r="R3825" s="6" t="str">
        <f t="shared" si="401"/>
        <v>plays</v>
      </c>
      <c r="S3825" s="13">
        <f t="shared" si="399"/>
        <v>42170.910231481481</v>
      </c>
      <c r="T3825" s="13">
        <f t="shared" si="40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7">
        <f t="shared" si="396"/>
        <v>1.08</v>
      </c>
      <c r="P3826" s="5">
        <f t="shared" si="397"/>
        <v>38.571428571428569</v>
      </c>
      <c r="Q3826" t="str">
        <f t="shared" si="398"/>
        <v>theater</v>
      </c>
      <c r="R3826" s="6" t="str">
        <f t="shared" si="401"/>
        <v>plays</v>
      </c>
      <c r="S3826" s="13">
        <f t="shared" si="399"/>
        <v>42571.626192129625</v>
      </c>
      <c r="T3826" s="13">
        <f t="shared" si="40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7">
        <f t="shared" si="396"/>
        <v>1.0542</v>
      </c>
      <c r="P3827" s="5">
        <f t="shared" si="397"/>
        <v>107.57142857142857</v>
      </c>
      <c r="Q3827" t="str">
        <f t="shared" si="398"/>
        <v>theater</v>
      </c>
      <c r="R3827" s="6" t="str">
        <f t="shared" si="401"/>
        <v>plays</v>
      </c>
      <c r="S3827" s="13">
        <f t="shared" si="399"/>
        <v>42151.069606481484</v>
      </c>
      <c r="T3827" s="13">
        <f t="shared" si="40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7">
        <f t="shared" si="396"/>
        <v>1.1916666666666667</v>
      </c>
      <c r="P3828" s="5">
        <f t="shared" si="397"/>
        <v>27.5</v>
      </c>
      <c r="Q3828" t="str">
        <f t="shared" si="398"/>
        <v>theater</v>
      </c>
      <c r="R3828" s="6" t="str">
        <f t="shared" si="401"/>
        <v>plays</v>
      </c>
      <c r="S3828" s="13">
        <f t="shared" si="399"/>
        <v>42101.423541666663</v>
      </c>
      <c r="T3828" s="13">
        <f t="shared" si="40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7">
        <f t="shared" si="396"/>
        <v>1.5266666666666666</v>
      </c>
      <c r="P3829" s="5">
        <f t="shared" si="397"/>
        <v>70.461538461538467</v>
      </c>
      <c r="Q3829" t="str">
        <f t="shared" si="398"/>
        <v>theater</v>
      </c>
      <c r="R3829" s="6" t="str">
        <f t="shared" si="401"/>
        <v>plays</v>
      </c>
      <c r="S3829" s="13">
        <f t="shared" si="399"/>
        <v>42034.928252314814</v>
      </c>
      <c r="T3829" s="13">
        <f t="shared" si="40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7">
        <f t="shared" si="396"/>
        <v>1</v>
      </c>
      <c r="P3830" s="5">
        <f t="shared" si="397"/>
        <v>178.57142857142858</v>
      </c>
      <c r="Q3830" t="str">
        <f t="shared" si="398"/>
        <v>theater</v>
      </c>
      <c r="R3830" s="6" t="str">
        <f t="shared" si="401"/>
        <v>plays</v>
      </c>
      <c r="S3830" s="13">
        <f t="shared" si="399"/>
        <v>41944.527627314819</v>
      </c>
      <c r="T3830" s="13">
        <f t="shared" si="40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7">
        <f t="shared" si="396"/>
        <v>1.002</v>
      </c>
      <c r="P3831" s="5">
        <f t="shared" si="397"/>
        <v>62.625</v>
      </c>
      <c r="Q3831" t="str">
        <f t="shared" si="398"/>
        <v>theater</v>
      </c>
      <c r="R3831" s="6" t="str">
        <f t="shared" si="401"/>
        <v>plays</v>
      </c>
      <c r="S3831" s="13">
        <f t="shared" si="399"/>
        <v>42593.865405092598</v>
      </c>
      <c r="T3831" s="13">
        <f t="shared" si="40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7">
        <f t="shared" si="396"/>
        <v>2.25</v>
      </c>
      <c r="P3832" s="5">
        <f t="shared" si="397"/>
        <v>75</v>
      </c>
      <c r="Q3832" t="str">
        <f t="shared" si="398"/>
        <v>theater</v>
      </c>
      <c r="R3832" s="6" t="str">
        <f t="shared" si="401"/>
        <v>plays</v>
      </c>
      <c r="S3832" s="13">
        <f t="shared" si="399"/>
        <v>42503.740868055553</v>
      </c>
      <c r="T3832" s="13">
        <f t="shared" si="40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7">
        <f t="shared" si="396"/>
        <v>1.0602199999999999</v>
      </c>
      <c r="P3833" s="5">
        <f t="shared" si="397"/>
        <v>58.901111111111113</v>
      </c>
      <c r="Q3833" t="str">
        <f t="shared" si="398"/>
        <v>theater</v>
      </c>
      <c r="R3833" s="6" t="str">
        <f t="shared" si="401"/>
        <v>plays</v>
      </c>
      <c r="S3833" s="13">
        <f t="shared" si="399"/>
        <v>41927.848900462966</v>
      </c>
      <c r="T3833" s="13">
        <f t="shared" si="40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7">
        <f t="shared" si="396"/>
        <v>1.0466666666666666</v>
      </c>
      <c r="P3834" s="5">
        <f t="shared" si="397"/>
        <v>139.55555555555554</v>
      </c>
      <c r="Q3834" t="str">
        <f t="shared" si="398"/>
        <v>theater</v>
      </c>
      <c r="R3834" s="6" t="str">
        <f t="shared" si="401"/>
        <v>plays</v>
      </c>
      <c r="S3834" s="13">
        <f t="shared" si="399"/>
        <v>42375.114988425921</v>
      </c>
      <c r="T3834" s="13">
        <f t="shared" si="40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7">
        <f t="shared" si="396"/>
        <v>1.1666666666666667</v>
      </c>
      <c r="P3835" s="5">
        <f t="shared" si="397"/>
        <v>70</v>
      </c>
      <c r="Q3835" t="str">
        <f t="shared" si="398"/>
        <v>theater</v>
      </c>
      <c r="R3835" s="6" t="str">
        <f t="shared" si="401"/>
        <v>plays</v>
      </c>
      <c r="S3835" s="13">
        <f t="shared" si="399"/>
        <v>41963.872361111105</v>
      </c>
      <c r="T3835" s="13">
        <f t="shared" si="40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7">
        <f t="shared" si="396"/>
        <v>1.0903333333333334</v>
      </c>
      <c r="P3836" s="5">
        <f t="shared" si="397"/>
        <v>57.385964912280699</v>
      </c>
      <c r="Q3836" t="str">
        <f t="shared" si="398"/>
        <v>theater</v>
      </c>
      <c r="R3836" s="6" t="str">
        <f t="shared" si="401"/>
        <v>plays</v>
      </c>
      <c r="S3836" s="13">
        <f t="shared" si="399"/>
        <v>42143.445219907408</v>
      </c>
      <c r="T3836" s="13">
        <f t="shared" si="40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7">
        <f t="shared" si="396"/>
        <v>1.6</v>
      </c>
      <c r="P3837" s="5">
        <f t="shared" si="397"/>
        <v>40</v>
      </c>
      <c r="Q3837" t="str">
        <f t="shared" si="398"/>
        <v>theater</v>
      </c>
      <c r="R3837" s="6" t="str">
        <f t="shared" si="401"/>
        <v>plays</v>
      </c>
      <c r="S3837" s="13">
        <f t="shared" si="399"/>
        <v>42460.94222222222</v>
      </c>
      <c r="T3837" s="13">
        <f t="shared" si="40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7">
        <f t="shared" si="396"/>
        <v>1.125</v>
      </c>
      <c r="P3838" s="5">
        <f t="shared" si="397"/>
        <v>64.285714285714292</v>
      </c>
      <c r="Q3838" t="str">
        <f t="shared" si="398"/>
        <v>theater</v>
      </c>
      <c r="R3838" s="6" t="str">
        <f t="shared" si="401"/>
        <v>plays</v>
      </c>
      <c r="S3838" s="13">
        <f t="shared" si="399"/>
        <v>42553.926527777774</v>
      </c>
      <c r="T3838" s="13">
        <f t="shared" si="40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7">
        <f t="shared" si="396"/>
        <v>1.0209999999999999</v>
      </c>
      <c r="P3839" s="5">
        <f t="shared" si="397"/>
        <v>120.11764705882354</v>
      </c>
      <c r="Q3839" t="str">
        <f t="shared" si="398"/>
        <v>theater</v>
      </c>
      <c r="R3839" s="6" t="str">
        <f t="shared" si="401"/>
        <v>plays</v>
      </c>
      <c r="S3839" s="13">
        <f t="shared" si="399"/>
        <v>42152.765717592592</v>
      </c>
      <c r="T3839" s="13">
        <f t="shared" si="40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7">
        <f t="shared" si="396"/>
        <v>1.00824</v>
      </c>
      <c r="P3840" s="5">
        <f t="shared" si="397"/>
        <v>1008.24</v>
      </c>
      <c r="Q3840" t="str">
        <f t="shared" si="398"/>
        <v>theater</v>
      </c>
      <c r="R3840" s="6" t="str">
        <f t="shared" si="401"/>
        <v>plays</v>
      </c>
      <c r="S3840" s="13">
        <f t="shared" si="399"/>
        <v>42116.710752314815</v>
      </c>
      <c r="T3840" s="13">
        <f t="shared" si="40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7">
        <f t="shared" si="396"/>
        <v>1.0125</v>
      </c>
      <c r="P3841" s="5">
        <f t="shared" si="397"/>
        <v>63.28125</v>
      </c>
      <c r="Q3841" t="str">
        <f t="shared" si="398"/>
        <v>theater</v>
      </c>
      <c r="R3841" s="6" t="str">
        <f t="shared" si="401"/>
        <v>plays</v>
      </c>
      <c r="S3841" s="13">
        <f t="shared" si="399"/>
        <v>42155.142638888887</v>
      </c>
      <c r="T3841" s="13">
        <f t="shared" si="40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7">
        <f t="shared" si="396"/>
        <v>65</v>
      </c>
      <c r="P3842" s="5">
        <f t="shared" si="397"/>
        <v>21.666666666666668</v>
      </c>
      <c r="Q3842" t="str">
        <f t="shared" si="398"/>
        <v>theater</v>
      </c>
      <c r="R3842" s="6" t="str">
        <f t="shared" si="401"/>
        <v>plays</v>
      </c>
      <c r="S3842" s="13">
        <f t="shared" si="399"/>
        <v>42432.701724537037</v>
      </c>
      <c r="T3842" s="13">
        <f t="shared" si="40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7">
        <f t="shared" ref="O3843:O3906" si="402">E3843/D3843</f>
        <v>8.72E-2</v>
      </c>
      <c r="P3843" s="5">
        <f t="shared" ref="P3843:P3906" si="403">AVERAGE(E3843/L3843)</f>
        <v>25.647058823529413</v>
      </c>
      <c r="Q3843" t="str">
        <f t="shared" ref="Q3843:Q3906" si="404">LEFT(N3843, SEARCH("/",N3843,1)-1)</f>
        <v>theater</v>
      </c>
      <c r="R3843" s="6" t="str">
        <f t="shared" si="401"/>
        <v>plays</v>
      </c>
      <c r="S3843" s="13">
        <f t="shared" ref="S3843:S3906" si="405">(((J3843/60)/60)/24)+DATE(1970,1,1)</f>
        <v>41780.785729166666</v>
      </c>
      <c r="T3843" s="13">
        <f t="shared" ref="T3843:T3906" si="40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7">
        <f t="shared" si="402"/>
        <v>0.21940000000000001</v>
      </c>
      <c r="P3844" s="5">
        <f t="shared" si="403"/>
        <v>47.695652173913047</v>
      </c>
      <c r="Q3844" t="str">
        <f t="shared" si="404"/>
        <v>theater</v>
      </c>
      <c r="R3844" s="6" t="str">
        <f t="shared" si="401"/>
        <v>plays</v>
      </c>
      <c r="S3844" s="13">
        <f t="shared" si="405"/>
        <v>41740.493657407409</v>
      </c>
      <c r="T3844" s="13">
        <f t="shared" si="40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7">
        <f t="shared" si="402"/>
        <v>0.21299999999999999</v>
      </c>
      <c r="P3845" s="5">
        <f t="shared" si="403"/>
        <v>56.05263157894737</v>
      </c>
      <c r="Q3845" t="str">
        <f t="shared" si="404"/>
        <v>theater</v>
      </c>
      <c r="R3845" s="6" t="str">
        <f t="shared" si="401"/>
        <v>plays</v>
      </c>
      <c r="S3845" s="13">
        <f t="shared" si="405"/>
        <v>41766.072500000002</v>
      </c>
      <c r="T3845" s="13">
        <f t="shared" si="40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7">
        <f t="shared" si="402"/>
        <v>0.41489795918367345</v>
      </c>
      <c r="P3846" s="5">
        <f t="shared" si="403"/>
        <v>81.319999999999993</v>
      </c>
      <c r="Q3846" t="str">
        <f t="shared" si="404"/>
        <v>theater</v>
      </c>
      <c r="R3846" s="6" t="str">
        <f t="shared" si="401"/>
        <v>plays</v>
      </c>
      <c r="S3846" s="13">
        <f t="shared" si="405"/>
        <v>41766.617291666669</v>
      </c>
      <c r="T3846" s="13">
        <f t="shared" si="40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7">
        <f t="shared" si="402"/>
        <v>2.1049999999999999E-2</v>
      </c>
      <c r="P3847" s="5">
        <f t="shared" si="403"/>
        <v>70.166666666666671</v>
      </c>
      <c r="Q3847" t="str">
        <f t="shared" si="404"/>
        <v>theater</v>
      </c>
      <c r="R3847" s="6" t="str">
        <f t="shared" si="401"/>
        <v>plays</v>
      </c>
      <c r="S3847" s="13">
        <f t="shared" si="405"/>
        <v>42248.627013888887</v>
      </c>
      <c r="T3847" s="13">
        <f t="shared" si="40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7">
        <f t="shared" si="402"/>
        <v>2.7E-2</v>
      </c>
      <c r="P3848" s="5">
        <f t="shared" si="403"/>
        <v>23.625</v>
      </c>
      <c r="Q3848" t="str">
        <f t="shared" si="404"/>
        <v>theater</v>
      </c>
      <c r="R3848" s="6" t="str">
        <f t="shared" si="401"/>
        <v>plays</v>
      </c>
      <c r="S3848" s="13">
        <f t="shared" si="405"/>
        <v>41885.221550925926</v>
      </c>
      <c r="T3848" s="13">
        <f t="shared" si="40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7">
        <f t="shared" si="402"/>
        <v>0.16161904761904761</v>
      </c>
      <c r="P3849" s="5">
        <f t="shared" si="403"/>
        <v>188.55555555555554</v>
      </c>
      <c r="Q3849" t="str">
        <f t="shared" si="404"/>
        <v>theater</v>
      </c>
      <c r="R3849" s="6" t="str">
        <f t="shared" si="401"/>
        <v>plays</v>
      </c>
      <c r="S3849" s="13">
        <f t="shared" si="405"/>
        <v>42159.224432870367</v>
      </c>
      <c r="T3849" s="13">
        <f t="shared" si="40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7">
        <f t="shared" si="402"/>
        <v>0.16376923076923078</v>
      </c>
      <c r="P3850" s="5">
        <f t="shared" si="403"/>
        <v>49.511627906976742</v>
      </c>
      <c r="Q3850" t="str">
        <f t="shared" si="404"/>
        <v>theater</v>
      </c>
      <c r="R3850" s="6" t="str">
        <f t="shared" si="401"/>
        <v>plays</v>
      </c>
      <c r="S3850" s="13">
        <f t="shared" si="405"/>
        <v>42265.817002314812</v>
      </c>
      <c r="T3850" s="13">
        <f t="shared" si="40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7">
        <f t="shared" si="402"/>
        <v>7.0433333333333334E-2</v>
      </c>
      <c r="P3851" s="5">
        <f t="shared" si="403"/>
        <v>75.464285714285708</v>
      </c>
      <c r="Q3851" t="str">
        <f t="shared" si="404"/>
        <v>theater</v>
      </c>
      <c r="R3851" s="6" t="str">
        <f t="shared" si="401"/>
        <v>plays</v>
      </c>
      <c r="S3851" s="13">
        <f t="shared" si="405"/>
        <v>42136.767175925925</v>
      </c>
      <c r="T3851" s="13">
        <f t="shared" si="40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7">
        <f t="shared" si="402"/>
        <v>3.7999999999999999E-2</v>
      </c>
      <c r="P3852" s="5">
        <f t="shared" si="403"/>
        <v>9.5</v>
      </c>
      <c r="Q3852" t="str">
        <f t="shared" si="404"/>
        <v>theater</v>
      </c>
      <c r="R3852" s="6" t="str">
        <f t="shared" si="401"/>
        <v>plays</v>
      </c>
      <c r="S3852" s="13">
        <f t="shared" si="405"/>
        <v>41975.124340277776</v>
      </c>
      <c r="T3852" s="13">
        <f t="shared" si="40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7">
        <f t="shared" si="402"/>
        <v>0.34079999999999999</v>
      </c>
      <c r="P3853" s="5">
        <f t="shared" si="403"/>
        <v>35.5</v>
      </c>
      <c r="Q3853" t="str">
        <f t="shared" si="404"/>
        <v>theater</v>
      </c>
      <c r="R3853" s="6" t="str">
        <f t="shared" si="401"/>
        <v>plays</v>
      </c>
      <c r="S3853" s="13">
        <f t="shared" si="405"/>
        <v>42172.439571759256</v>
      </c>
      <c r="T3853" s="13">
        <f t="shared" si="40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7">
        <f t="shared" si="402"/>
        <v>2E-3</v>
      </c>
      <c r="P3854" s="5">
        <f t="shared" si="403"/>
        <v>10</v>
      </c>
      <c r="Q3854" t="str">
        <f t="shared" si="404"/>
        <v>theater</v>
      </c>
      <c r="R3854" s="6" t="str">
        <f t="shared" si="401"/>
        <v>plays</v>
      </c>
      <c r="S3854" s="13">
        <f t="shared" si="405"/>
        <v>42065.190694444449</v>
      </c>
      <c r="T3854" s="13">
        <f t="shared" si="40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7">
        <f t="shared" si="402"/>
        <v>2.5999999999999998E-4</v>
      </c>
      <c r="P3855" s="5">
        <f t="shared" si="403"/>
        <v>13</v>
      </c>
      <c r="Q3855" t="str">
        <f t="shared" si="404"/>
        <v>theater</v>
      </c>
      <c r="R3855" s="6" t="str">
        <f t="shared" si="401"/>
        <v>plays</v>
      </c>
      <c r="S3855" s="13">
        <f t="shared" si="405"/>
        <v>41848.84002314815</v>
      </c>
      <c r="T3855" s="13">
        <f t="shared" si="40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7">
        <f t="shared" si="402"/>
        <v>0.16254545454545455</v>
      </c>
      <c r="P3856" s="5">
        <f t="shared" si="403"/>
        <v>89.4</v>
      </c>
      <c r="Q3856" t="str">
        <f t="shared" si="404"/>
        <v>theater</v>
      </c>
      <c r="R3856" s="6" t="str">
        <f t="shared" si="401"/>
        <v>plays</v>
      </c>
      <c r="S3856" s="13">
        <f t="shared" si="405"/>
        <v>42103.884930555556</v>
      </c>
      <c r="T3856" s="13">
        <f t="shared" si="40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7">
        <f t="shared" si="402"/>
        <v>2.5000000000000001E-2</v>
      </c>
      <c r="P3857" s="5">
        <f t="shared" si="403"/>
        <v>25</v>
      </c>
      <c r="Q3857" t="str">
        <f t="shared" si="404"/>
        <v>theater</v>
      </c>
      <c r="R3857" s="6" t="str">
        <f t="shared" si="401"/>
        <v>plays</v>
      </c>
      <c r="S3857" s="13">
        <f t="shared" si="405"/>
        <v>42059.970729166671</v>
      </c>
      <c r="T3857" s="13">
        <f t="shared" si="40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7">
        <f t="shared" si="402"/>
        <v>2.0000000000000001E-4</v>
      </c>
      <c r="P3858" s="5">
        <f t="shared" si="403"/>
        <v>1</v>
      </c>
      <c r="Q3858" t="str">
        <f t="shared" si="404"/>
        <v>theater</v>
      </c>
      <c r="R3858" s="6" t="str">
        <f t="shared" si="401"/>
        <v>plays</v>
      </c>
      <c r="S3858" s="13">
        <f t="shared" si="405"/>
        <v>42041.743090277778</v>
      </c>
      <c r="T3858" s="13">
        <f t="shared" si="40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7">
        <f t="shared" si="402"/>
        <v>5.1999999999999998E-2</v>
      </c>
      <c r="P3859" s="5">
        <f t="shared" si="403"/>
        <v>65</v>
      </c>
      <c r="Q3859" t="str">
        <f t="shared" si="404"/>
        <v>theater</v>
      </c>
      <c r="R3859" s="6" t="str">
        <f t="shared" si="401"/>
        <v>plays</v>
      </c>
      <c r="S3859" s="13">
        <f t="shared" si="405"/>
        <v>41829.73715277778</v>
      </c>
      <c r="T3859" s="13">
        <f t="shared" si="40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7">
        <f t="shared" si="402"/>
        <v>0.02</v>
      </c>
      <c r="P3860" s="5">
        <f t="shared" si="403"/>
        <v>10</v>
      </c>
      <c r="Q3860" t="str">
        <f t="shared" si="404"/>
        <v>theater</v>
      </c>
      <c r="R3860" s="6" t="str">
        <f t="shared" si="401"/>
        <v>plays</v>
      </c>
      <c r="S3860" s="13">
        <f t="shared" si="405"/>
        <v>42128.431064814817</v>
      </c>
      <c r="T3860" s="13">
        <f t="shared" si="40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7">
        <f t="shared" si="402"/>
        <v>4.0000000000000002E-4</v>
      </c>
      <c r="P3861" s="5">
        <f t="shared" si="403"/>
        <v>1</v>
      </c>
      <c r="Q3861" t="str">
        <f t="shared" si="404"/>
        <v>theater</v>
      </c>
      <c r="R3861" s="6" t="str">
        <f t="shared" si="401"/>
        <v>plays</v>
      </c>
      <c r="S3861" s="13">
        <f t="shared" si="405"/>
        <v>41789.893599537041</v>
      </c>
      <c r="T3861" s="13">
        <f t="shared" si="40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7">
        <f t="shared" si="402"/>
        <v>0.17666666666666667</v>
      </c>
      <c r="P3862" s="5">
        <f t="shared" si="403"/>
        <v>81.538461538461533</v>
      </c>
      <c r="Q3862" t="str">
        <f t="shared" si="404"/>
        <v>theater</v>
      </c>
      <c r="R3862" s="6" t="str">
        <f t="shared" si="401"/>
        <v>plays</v>
      </c>
      <c r="S3862" s="13">
        <f t="shared" si="405"/>
        <v>41833.660995370366</v>
      </c>
      <c r="T3862" s="13">
        <f t="shared" si="406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7">
        <f t="shared" si="402"/>
        <v>0.05</v>
      </c>
      <c r="P3863" s="5">
        <f t="shared" si="403"/>
        <v>100</v>
      </c>
      <c r="Q3863" t="str">
        <f t="shared" si="404"/>
        <v>theater</v>
      </c>
      <c r="R3863" s="6" t="str">
        <f t="shared" si="401"/>
        <v>plays</v>
      </c>
      <c r="S3863" s="13">
        <f t="shared" si="405"/>
        <v>41914.590011574073</v>
      </c>
      <c r="T3863" s="13">
        <f t="shared" si="40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7">
        <f t="shared" si="402"/>
        <v>1.3333333333333334E-4</v>
      </c>
      <c r="P3864" s="5">
        <f t="shared" si="403"/>
        <v>1</v>
      </c>
      <c r="Q3864" t="str">
        <f t="shared" si="404"/>
        <v>theater</v>
      </c>
      <c r="R3864" s="6" t="str">
        <f t="shared" si="401"/>
        <v>plays</v>
      </c>
      <c r="S3864" s="13">
        <f t="shared" si="405"/>
        <v>42611.261064814811</v>
      </c>
      <c r="T3864" s="13">
        <f t="shared" si="40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7">
        <f t="shared" si="402"/>
        <v>0</v>
      </c>
      <c r="P3865" s="5" t="e">
        <f t="shared" si="403"/>
        <v>#DIV/0!</v>
      </c>
      <c r="Q3865" t="str">
        <f t="shared" si="404"/>
        <v>theater</v>
      </c>
      <c r="R3865" s="6" t="str">
        <f t="shared" si="401"/>
        <v>plays</v>
      </c>
      <c r="S3865" s="13">
        <f t="shared" si="405"/>
        <v>42253.633159722223</v>
      </c>
      <c r="T3865" s="13">
        <f t="shared" si="40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7">
        <f t="shared" si="402"/>
        <v>1.2E-2</v>
      </c>
      <c r="P3866" s="5">
        <f t="shared" si="403"/>
        <v>20</v>
      </c>
      <c r="Q3866" t="str">
        <f t="shared" si="404"/>
        <v>theater</v>
      </c>
      <c r="R3866" s="6" t="str">
        <f t="shared" si="401"/>
        <v>plays</v>
      </c>
      <c r="S3866" s="13">
        <f t="shared" si="405"/>
        <v>42295.891828703709</v>
      </c>
      <c r="T3866" s="13">
        <f t="shared" si="40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7">
        <f t="shared" si="402"/>
        <v>0.26937422295897223</v>
      </c>
      <c r="P3867" s="5">
        <f t="shared" si="403"/>
        <v>46.428571428571431</v>
      </c>
      <c r="Q3867" t="str">
        <f t="shared" si="404"/>
        <v>theater</v>
      </c>
      <c r="R3867" s="6" t="str">
        <f t="shared" si="401"/>
        <v>plays</v>
      </c>
      <c r="S3867" s="13">
        <f t="shared" si="405"/>
        <v>41841.651597222226</v>
      </c>
      <c r="T3867" s="13">
        <f t="shared" si="40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7">
        <f t="shared" si="402"/>
        <v>5.4999999999999997E-3</v>
      </c>
      <c r="P3868" s="5">
        <f t="shared" si="403"/>
        <v>5.5</v>
      </c>
      <c r="Q3868" t="str">
        <f t="shared" si="404"/>
        <v>theater</v>
      </c>
      <c r="R3868" s="6" t="str">
        <f t="shared" si="401"/>
        <v>plays</v>
      </c>
      <c r="S3868" s="13">
        <f t="shared" si="405"/>
        <v>42402.947002314817</v>
      </c>
      <c r="T3868" s="13">
        <f t="shared" si="40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7">
        <f t="shared" si="402"/>
        <v>0.1255</v>
      </c>
      <c r="P3869" s="5">
        <f t="shared" si="403"/>
        <v>50.2</v>
      </c>
      <c r="Q3869" t="str">
        <f t="shared" si="404"/>
        <v>theater</v>
      </c>
      <c r="R3869" s="6" t="str">
        <f t="shared" si="401"/>
        <v>plays</v>
      </c>
      <c r="S3869" s="13">
        <f t="shared" si="405"/>
        <v>42509.814108796301</v>
      </c>
      <c r="T3869" s="13">
        <f t="shared" si="40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7">
        <f t="shared" si="402"/>
        <v>2E-3</v>
      </c>
      <c r="P3870" s="5">
        <f t="shared" si="403"/>
        <v>10</v>
      </c>
      <c r="Q3870" t="str">
        <f t="shared" si="404"/>
        <v>theater</v>
      </c>
      <c r="R3870" s="6" t="str">
        <f t="shared" ref="R3870:R3889" si="407">RIGHT(N3870,7)</f>
        <v>musical</v>
      </c>
      <c r="S3870" s="13">
        <f t="shared" si="405"/>
        <v>41865.659780092588</v>
      </c>
      <c r="T3870" s="13">
        <f t="shared" si="40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7">
        <f t="shared" si="402"/>
        <v>3.44748684310884E-2</v>
      </c>
      <c r="P3871" s="5">
        <f t="shared" si="403"/>
        <v>30.133333333333333</v>
      </c>
      <c r="Q3871" t="str">
        <f t="shared" si="404"/>
        <v>theater</v>
      </c>
      <c r="R3871" s="6" t="str">
        <f t="shared" si="407"/>
        <v>musical</v>
      </c>
      <c r="S3871" s="13">
        <f t="shared" si="405"/>
        <v>42047.724444444444</v>
      </c>
      <c r="T3871" s="13">
        <f t="shared" si="40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7">
        <f t="shared" si="402"/>
        <v>0.15</v>
      </c>
      <c r="P3872" s="5">
        <f t="shared" si="403"/>
        <v>150</v>
      </c>
      <c r="Q3872" t="str">
        <f t="shared" si="404"/>
        <v>theater</v>
      </c>
      <c r="R3872" s="6" t="str">
        <f t="shared" si="407"/>
        <v>musical</v>
      </c>
      <c r="S3872" s="13">
        <f t="shared" si="405"/>
        <v>41793.17219907407</v>
      </c>
      <c r="T3872" s="13">
        <f t="shared" si="40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7">
        <f t="shared" si="402"/>
        <v>2.6666666666666668E-2</v>
      </c>
      <c r="P3873" s="5">
        <f t="shared" si="403"/>
        <v>13.333333333333334</v>
      </c>
      <c r="Q3873" t="str">
        <f t="shared" si="404"/>
        <v>theater</v>
      </c>
      <c r="R3873" s="6" t="str">
        <f t="shared" si="407"/>
        <v>musical</v>
      </c>
      <c r="S3873" s="13">
        <f t="shared" si="405"/>
        <v>42763.780671296292</v>
      </c>
      <c r="T3873" s="13">
        <f t="shared" si="40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7">
        <f t="shared" si="402"/>
        <v>0</v>
      </c>
      <c r="P3874" s="5" t="e">
        <f t="shared" si="403"/>
        <v>#DIV/0!</v>
      </c>
      <c r="Q3874" t="str">
        <f t="shared" si="404"/>
        <v>theater</v>
      </c>
      <c r="R3874" s="6" t="str">
        <f t="shared" si="407"/>
        <v>musical</v>
      </c>
      <c r="S3874" s="13">
        <f t="shared" si="405"/>
        <v>42180.145787037036</v>
      </c>
      <c r="T3874" s="13">
        <f t="shared" si="40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7">
        <f t="shared" si="402"/>
        <v>0</v>
      </c>
      <c r="P3875" s="5" t="e">
        <f t="shared" si="403"/>
        <v>#DIV/0!</v>
      </c>
      <c r="Q3875" t="str">
        <f t="shared" si="404"/>
        <v>theater</v>
      </c>
      <c r="R3875" s="6" t="str">
        <f t="shared" si="407"/>
        <v>musical</v>
      </c>
      <c r="S3875" s="13">
        <f t="shared" si="405"/>
        <v>42255.696006944447</v>
      </c>
      <c r="T3875" s="13">
        <f t="shared" si="40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7">
        <f t="shared" si="402"/>
        <v>0</v>
      </c>
      <c r="P3876" s="5" t="e">
        <f t="shared" si="403"/>
        <v>#DIV/0!</v>
      </c>
      <c r="Q3876" t="str">
        <f t="shared" si="404"/>
        <v>theater</v>
      </c>
      <c r="R3876" s="6" t="str">
        <f t="shared" si="407"/>
        <v>musical</v>
      </c>
      <c r="S3876" s="13">
        <f t="shared" si="405"/>
        <v>42007.016458333332</v>
      </c>
      <c r="T3876" s="13">
        <f t="shared" si="40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7">
        <f t="shared" si="402"/>
        <v>0</v>
      </c>
      <c r="P3877" s="5" t="e">
        <f t="shared" si="403"/>
        <v>#DIV/0!</v>
      </c>
      <c r="Q3877" t="str">
        <f t="shared" si="404"/>
        <v>theater</v>
      </c>
      <c r="R3877" s="6" t="str">
        <f t="shared" si="407"/>
        <v>musical</v>
      </c>
      <c r="S3877" s="13">
        <f t="shared" si="405"/>
        <v>42615.346817129626</v>
      </c>
      <c r="T3877" s="13">
        <f t="shared" si="40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7">
        <f t="shared" si="402"/>
        <v>0.52794871794871789</v>
      </c>
      <c r="P3878" s="5">
        <f t="shared" si="403"/>
        <v>44.760869565217391</v>
      </c>
      <c r="Q3878" t="str">
        <f t="shared" si="404"/>
        <v>theater</v>
      </c>
      <c r="R3878" s="6" t="str">
        <f t="shared" si="407"/>
        <v>musical</v>
      </c>
      <c r="S3878" s="13">
        <f t="shared" si="405"/>
        <v>42372.624166666668</v>
      </c>
      <c r="T3878" s="13">
        <f t="shared" si="40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7">
        <f t="shared" si="402"/>
        <v>4.9639999999999997E-2</v>
      </c>
      <c r="P3879" s="5">
        <f t="shared" si="403"/>
        <v>88.642857142857139</v>
      </c>
      <c r="Q3879" t="str">
        <f t="shared" si="404"/>
        <v>theater</v>
      </c>
      <c r="R3879" s="6" t="str">
        <f t="shared" si="407"/>
        <v>musical</v>
      </c>
      <c r="S3879" s="13">
        <f t="shared" si="405"/>
        <v>42682.67768518519</v>
      </c>
      <c r="T3879" s="13">
        <f t="shared" si="40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7">
        <f t="shared" si="402"/>
        <v>5.5555555555555556E-4</v>
      </c>
      <c r="P3880" s="5">
        <f t="shared" si="403"/>
        <v>10</v>
      </c>
      <c r="Q3880" t="str">
        <f t="shared" si="404"/>
        <v>theater</v>
      </c>
      <c r="R3880" s="6" t="str">
        <f t="shared" si="407"/>
        <v>musical</v>
      </c>
      <c r="S3880" s="13">
        <f t="shared" si="405"/>
        <v>42154.818819444445</v>
      </c>
      <c r="T3880" s="13">
        <f t="shared" si="40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7">
        <f t="shared" si="402"/>
        <v>0</v>
      </c>
      <c r="P3881" s="5" t="e">
        <f t="shared" si="403"/>
        <v>#DIV/0!</v>
      </c>
      <c r="Q3881" t="str">
        <f t="shared" si="404"/>
        <v>theater</v>
      </c>
      <c r="R3881" s="6" t="str">
        <f t="shared" si="407"/>
        <v>musical</v>
      </c>
      <c r="S3881" s="13">
        <f t="shared" si="405"/>
        <v>41999.861064814817</v>
      </c>
      <c r="T3881" s="13">
        <f t="shared" si="40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7">
        <f t="shared" si="402"/>
        <v>0.13066666666666665</v>
      </c>
      <c r="P3882" s="5">
        <f t="shared" si="403"/>
        <v>57.647058823529413</v>
      </c>
      <c r="Q3882" t="str">
        <f t="shared" si="404"/>
        <v>theater</v>
      </c>
      <c r="R3882" s="6" t="str">
        <f t="shared" si="407"/>
        <v>musical</v>
      </c>
      <c r="S3882" s="13">
        <f t="shared" si="405"/>
        <v>41815.815046296295</v>
      </c>
      <c r="T3882" s="13">
        <f t="shared" si="40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7">
        <f t="shared" si="402"/>
        <v>0.05</v>
      </c>
      <c r="P3883" s="5">
        <f t="shared" si="403"/>
        <v>25</v>
      </c>
      <c r="Q3883" t="str">
        <f t="shared" si="404"/>
        <v>theater</v>
      </c>
      <c r="R3883" s="6" t="str">
        <f t="shared" si="407"/>
        <v>musical</v>
      </c>
      <c r="S3883" s="13">
        <f t="shared" si="405"/>
        <v>42756.018506944441</v>
      </c>
      <c r="T3883" s="13">
        <f t="shared" si="40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7">
        <f t="shared" si="402"/>
        <v>0</v>
      </c>
      <c r="P3884" s="5" t="e">
        <f t="shared" si="403"/>
        <v>#DIV/0!</v>
      </c>
      <c r="Q3884" t="str">
        <f t="shared" si="404"/>
        <v>theater</v>
      </c>
      <c r="R3884" s="6" t="str">
        <f t="shared" si="407"/>
        <v>musical</v>
      </c>
      <c r="S3884" s="13">
        <f t="shared" si="405"/>
        <v>42373.983449074076</v>
      </c>
      <c r="T3884" s="13">
        <f t="shared" si="40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7">
        <f t="shared" si="402"/>
        <v>0</v>
      </c>
      <c r="P3885" s="5" t="e">
        <f t="shared" si="403"/>
        <v>#DIV/0!</v>
      </c>
      <c r="Q3885" t="str">
        <f t="shared" si="404"/>
        <v>theater</v>
      </c>
      <c r="R3885" s="6" t="str">
        <f t="shared" si="407"/>
        <v>musical</v>
      </c>
      <c r="S3885" s="13">
        <f t="shared" si="405"/>
        <v>41854.602650462963</v>
      </c>
      <c r="T3885" s="13">
        <f t="shared" si="40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7">
        <f t="shared" si="402"/>
        <v>0</v>
      </c>
      <c r="P3886" s="5" t="e">
        <f t="shared" si="403"/>
        <v>#DIV/0!</v>
      </c>
      <c r="Q3886" t="str">
        <f t="shared" si="404"/>
        <v>theater</v>
      </c>
      <c r="R3886" s="6" t="str">
        <f t="shared" si="407"/>
        <v>musical</v>
      </c>
      <c r="S3886" s="13">
        <f t="shared" si="405"/>
        <v>42065.791574074072</v>
      </c>
      <c r="T3886" s="13">
        <f t="shared" si="40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7">
        <f t="shared" si="402"/>
        <v>0</v>
      </c>
      <c r="P3887" s="5" t="e">
        <f t="shared" si="403"/>
        <v>#DIV/0!</v>
      </c>
      <c r="Q3887" t="str">
        <f t="shared" si="404"/>
        <v>theater</v>
      </c>
      <c r="R3887" s="6" t="str">
        <f t="shared" si="407"/>
        <v>musical</v>
      </c>
      <c r="S3887" s="13">
        <f t="shared" si="405"/>
        <v>42469.951284722221</v>
      </c>
      <c r="T3887" s="13">
        <f t="shared" si="406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7">
        <f t="shared" si="402"/>
        <v>0</v>
      </c>
      <c r="P3888" s="5" t="e">
        <f t="shared" si="403"/>
        <v>#DIV/0!</v>
      </c>
      <c r="Q3888" t="str">
        <f t="shared" si="404"/>
        <v>theater</v>
      </c>
      <c r="R3888" s="6" t="str">
        <f t="shared" si="407"/>
        <v>musical</v>
      </c>
      <c r="S3888" s="13">
        <f t="shared" si="405"/>
        <v>41954.228032407409</v>
      </c>
      <c r="T3888" s="13">
        <f t="shared" si="40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7">
        <f t="shared" si="402"/>
        <v>1.7500000000000002E-2</v>
      </c>
      <c r="P3889" s="5">
        <f t="shared" si="403"/>
        <v>17.5</v>
      </c>
      <c r="Q3889" t="str">
        <f t="shared" si="404"/>
        <v>theater</v>
      </c>
      <c r="R3889" s="6" t="str">
        <f t="shared" si="407"/>
        <v>musical</v>
      </c>
      <c r="S3889" s="13">
        <f t="shared" si="405"/>
        <v>42079.857974537037</v>
      </c>
      <c r="T3889" s="13">
        <f t="shared" si="40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7">
        <f t="shared" si="402"/>
        <v>0.27100000000000002</v>
      </c>
      <c r="P3890" s="5">
        <f t="shared" si="403"/>
        <v>38.714285714285715</v>
      </c>
      <c r="Q3890" t="str">
        <f t="shared" si="404"/>
        <v>theater</v>
      </c>
      <c r="R3890" s="6" t="str">
        <f>RIGHT(N3890,5)</f>
        <v>plays</v>
      </c>
      <c r="S3890" s="13">
        <f t="shared" si="405"/>
        <v>42762.545810185184</v>
      </c>
      <c r="T3890" s="13">
        <f t="shared" si="40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7">
        <f t="shared" si="402"/>
        <v>1.4749999999999999E-2</v>
      </c>
      <c r="P3891" s="5">
        <f t="shared" si="403"/>
        <v>13.111111111111111</v>
      </c>
      <c r="Q3891" t="str">
        <f t="shared" si="404"/>
        <v>theater</v>
      </c>
      <c r="R3891" s="6" t="str">
        <f t="shared" ref="R3891:R3954" si="408">RIGHT(N3891,5)</f>
        <v>plays</v>
      </c>
      <c r="S3891" s="13">
        <f t="shared" si="405"/>
        <v>41977.004976851851</v>
      </c>
      <c r="T3891" s="13">
        <f t="shared" si="40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7">
        <f t="shared" si="402"/>
        <v>0.16826666666666668</v>
      </c>
      <c r="P3892" s="5">
        <f t="shared" si="403"/>
        <v>315.5</v>
      </c>
      <c r="Q3892" t="str">
        <f t="shared" si="404"/>
        <v>theater</v>
      </c>
      <c r="R3892" s="6" t="str">
        <f t="shared" si="408"/>
        <v>plays</v>
      </c>
      <c r="S3892" s="13">
        <f t="shared" si="405"/>
        <v>42171.758611111116</v>
      </c>
      <c r="T3892" s="13">
        <f t="shared" si="40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7">
        <f t="shared" si="402"/>
        <v>0.32500000000000001</v>
      </c>
      <c r="P3893" s="5">
        <f t="shared" si="403"/>
        <v>37.142857142857146</v>
      </c>
      <c r="Q3893" t="str">
        <f t="shared" si="404"/>
        <v>theater</v>
      </c>
      <c r="R3893" s="6" t="str">
        <f t="shared" si="408"/>
        <v>plays</v>
      </c>
      <c r="S3893" s="13">
        <f t="shared" si="405"/>
        <v>42056.1324537037</v>
      </c>
      <c r="T3893" s="13">
        <f t="shared" si="40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7">
        <f t="shared" si="402"/>
        <v>0</v>
      </c>
      <c r="P3894" s="5" t="e">
        <f t="shared" si="403"/>
        <v>#DIV/0!</v>
      </c>
      <c r="Q3894" t="str">
        <f t="shared" si="404"/>
        <v>theater</v>
      </c>
      <c r="R3894" s="6" t="str">
        <f t="shared" si="408"/>
        <v>plays</v>
      </c>
      <c r="S3894" s="13">
        <f t="shared" si="405"/>
        <v>41867.652280092596</v>
      </c>
      <c r="T3894" s="13">
        <f t="shared" si="40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7">
        <f t="shared" si="402"/>
        <v>0.2155</v>
      </c>
      <c r="P3895" s="5">
        <f t="shared" si="403"/>
        <v>128.27380952380952</v>
      </c>
      <c r="Q3895" t="str">
        <f t="shared" si="404"/>
        <v>theater</v>
      </c>
      <c r="R3895" s="6" t="str">
        <f t="shared" si="408"/>
        <v>plays</v>
      </c>
      <c r="S3895" s="13">
        <f t="shared" si="405"/>
        <v>41779.657870370371</v>
      </c>
      <c r="T3895" s="13">
        <f t="shared" si="40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7">
        <f t="shared" si="402"/>
        <v>3.4666666666666665E-2</v>
      </c>
      <c r="P3896" s="5">
        <f t="shared" si="403"/>
        <v>47.272727272727273</v>
      </c>
      <c r="Q3896" t="str">
        <f t="shared" si="404"/>
        <v>theater</v>
      </c>
      <c r="R3896" s="6" t="str">
        <f t="shared" si="408"/>
        <v>plays</v>
      </c>
      <c r="S3896" s="13">
        <f t="shared" si="405"/>
        <v>42679.958472222221</v>
      </c>
      <c r="T3896" s="13">
        <f t="shared" si="40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7">
        <f t="shared" si="402"/>
        <v>0.05</v>
      </c>
      <c r="P3897" s="5">
        <f t="shared" si="403"/>
        <v>50</v>
      </c>
      <c r="Q3897" t="str">
        <f t="shared" si="404"/>
        <v>theater</v>
      </c>
      <c r="R3897" s="6" t="str">
        <f t="shared" si="408"/>
        <v>plays</v>
      </c>
      <c r="S3897" s="13">
        <f t="shared" si="405"/>
        <v>42032.250208333338</v>
      </c>
      <c r="T3897" s="13">
        <f t="shared" si="40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7">
        <f t="shared" si="402"/>
        <v>0.10625</v>
      </c>
      <c r="P3898" s="5">
        <f t="shared" si="403"/>
        <v>42.5</v>
      </c>
      <c r="Q3898" t="str">
        <f t="shared" si="404"/>
        <v>theater</v>
      </c>
      <c r="R3898" s="6" t="str">
        <f t="shared" si="408"/>
        <v>plays</v>
      </c>
      <c r="S3898" s="13">
        <f t="shared" si="405"/>
        <v>41793.191875000004</v>
      </c>
      <c r="T3898" s="13">
        <f t="shared" si="40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7">
        <f t="shared" si="402"/>
        <v>0.17599999999999999</v>
      </c>
      <c r="P3899" s="5">
        <f t="shared" si="403"/>
        <v>44</v>
      </c>
      <c r="Q3899" t="str">
        <f t="shared" si="404"/>
        <v>theater</v>
      </c>
      <c r="R3899" s="6" t="str">
        <f t="shared" si="408"/>
        <v>plays</v>
      </c>
      <c r="S3899" s="13">
        <f t="shared" si="405"/>
        <v>41982.87364583333</v>
      </c>
      <c r="T3899" s="13">
        <f t="shared" si="40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7">
        <f t="shared" si="402"/>
        <v>0.3256</v>
      </c>
      <c r="P3900" s="5">
        <f t="shared" si="403"/>
        <v>50.875</v>
      </c>
      <c r="Q3900" t="str">
        <f t="shared" si="404"/>
        <v>theater</v>
      </c>
      <c r="R3900" s="6" t="str">
        <f t="shared" si="408"/>
        <v>plays</v>
      </c>
      <c r="S3900" s="13">
        <f t="shared" si="405"/>
        <v>42193.482291666667</v>
      </c>
      <c r="T3900" s="13">
        <f t="shared" si="40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7">
        <f t="shared" si="402"/>
        <v>1.2500000000000001E-2</v>
      </c>
      <c r="P3901" s="5">
        <f t="shared" si="403"/>
        <v>62.5</v>
      </c>
      <c r="Q3901" t="str">
        <f t="shared" si="404"/>
        <v>theater</v>
      </c>
      <c r="R3901" s="6" t="str">
        <f t="shared" si="408"/>
        <v>plays</v>
      </c>
      <c r="S3901" s="13">
        <f t="shared" si="405"/>
        <v>41843.775011574071</v>
      </c>
      <c r="T3901" s="13">
        <f t="shared" si="40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7">
        <f t="shared" si="402"/>
        <v>5.3999999999999999E-2</v>
      </c>
      <c r="P3902" s="5">
        <f t="shared" si="403"/>
        <v>27</v>
      </c>
      <c r="Q3902" t="str">
        <f t="shared" si="404"/>
        <v>theater</v>
      </c>
      <c r="R3902" s="6" t="str">
        <f t="shared" si="408"/>
        <v>plays</v>
      </c>
      <c r="S3902" s="13">
        <f t="shared" si="405"/>
        <v>42136.092488425929</v>
      </c>
      <c r="T3902" s="13">
        <f t="shared" si="40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7">
        <f t="shared" si="402"/>
        <v>8.3333333333333332E-3</v>
      </c>
      <c r="P3903" s="5">
        <f t="shared" si="403"/>
        <v>25</v>
      </c>
      <c r="Q3903" t="str">
        <f t="shared" si="404"/>
        <v>theater</v>
      </c>
      <c r="R3903" s="6" t="str">
        <f t="shared" si="408"/>
        <v>plays</v>
      </c>
      <c r="S3903" s="13">
        <f t="shared" si="405"/>
        <v>42317.826377314821</v>
      </c>
      <c r="T3903" s="13">
        <f t="shared" si="40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7">
        <f t="shared" si="402"/>
        <v>0.48833333333333334</v>
      </c>
      <c r="P3904" s="5">
        <f t="shared" si="403"/>
        <v>47.258064516129032</v>
      </c>
      <c r="Q3904" t="str">
        <f t="shared" si="404"/>
        <v>theater</v>
      </c>
      <c r="R3904" s="6" t="str">
        <f t="shared" si="408"/>
        <v>plays</v>
      </c>
      <c r="S3904" s="13">
        <f t="shared" si="405"/>
        <v>42663.468078703707</v>
      </c>
      <c r="T3904" s="13">
        <f t="shared" si="40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7">
        <f t="shared" si="402"/>
        <v>0</v>
      </c>
      <c r="P3905" s="5" t="e">
        <f t="shared" si="403"/>
        <v>#DIV/0!</v>
      </c>
      <c r="Q3905" t="str">
        <f t="shared" si="404"/>
        <v>theater</v>
      </c>
      <c r="R3905" s="6" t="str">
        <f t="shared" si="408"/>
        <v>plays</v>
      </c>
      <c r="S3905" s="13">
        <f t="shared" si="405"/>
        <v>42186.01116898148</v>
      </c>
      <c r="T3905" s="13">
        <f t="shared" si="40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7">
        <f t="shared" si="402"/>
        <v>2.9999999999999997E-4</v>
      </c>
      <c r="P3906" s="5">
        <f t="shared" si="403"/>
        <v>1.5</v>
      </c>
      <c r="Q3906" t="str">
        <f t="shared" si="404"/>
        <v>theater</v>
      </c>
      <c r="R3906" s="6" t="str">
        <f t="shared" si="408"/>
        <v>plays</v>
      </c>
      <c r="S3906" s="13">
        <f t="shared" si="405"/>
        <v>42095.229166666672</v>
      </c>
      <c r="T3906" s="13">
        <f t="shared" si="40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7">
        <f t="shared" ref="O3907:O3970" si="409">E3907/D3907</f>
        <v>0.11533333333333333</v>
      </c>
      <c r="P3907" s="5">
        <f t="shared" ref="P3907:P3970" si="410">AVERAGE(E3907/L3907)</f>
        <v>24.714285714285715</v>
      </c>
      <c r="Q3907" t="str">
        <f t="shared" ref="Q3907:Q3970" si="411">LEFT(N3907, SEARCH("/",N3907,1)-1)</f>
        <v>theater</v>
      </c>
      <c r="R3907" s="6" t="str">
        <f t="shared" si="408"/>
        <v>plays</v>
      </c>
      <c r="S3907" s="13">
        <f t="shared" ref="S3907:S3970" si="412">(((J3907/60)/60)/24)+DATE(1970,1,1)</f>
        <v>42124.623877314814</v>
      </c>
      <c r="T3907" s="13">
        <f t="shared" ref="T3907:T3970" si="41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7">
        <f t="shared" si="409"/>
        <v>0.67333333333333334</v>
      </c>
      <c r="P3908" s="5">
        <f t="shared" si="410"/>
        <v>63.125</v>
      </c>
      <c r="Q3908" t="str">
        <f t="shared" si="411"/>
        <v>theater</v>
      </c>
      <c r="R3908" s="6" t="str">
        <f t="shared" si="408"/>
        <v>plays</v>
      </c>
      <c r="S3908" s="13">
        <f t="shared" si="412"/>
        <v>42143.917743055557</v>
      </c>
      <c r="T3908" s="13">
        <f t="shared" si="41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7">
        <f t="shared" si="409"/>
        <v>0.153</v>
      </c>
      <c r="P3909" s="5">
        <f t="shared" si="410"/>
        <v>38.25</v>
      </c>
      <c r="Q3909" t="str">
        <f t="shared" si="411"/>
        <v>theater</v>
      </c>
      <c r="R3909" s="6" t="str">
        <f t="shared" si="408"/>
        <v>plays</v>
      </c>
      <c r="S3909" s="13">
        <f t="shared" si="412"/>
        <v>41906.819513888891</v>
      </c>
      <c r="T3909" s="13">
        <f t="shared" si="41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7">
        <f t="shared" si="409"/>
        <v>8.666666666666667E-2</v>
      </c>
      <c r="P3910" s="5">
        <f t="shared" si="410"/>
        <v>16.25</v>
      </c>
      <c r="Q3910" t="str">
        <f t="shared" si="411"/>
        <v>theater</v>
      </c>
      <c r="R3910" s="6" t="str">
        <f t="shared" si="408"/>
        <v>plays</v>
      </c>
      <c r="S3910" s="13">
        <f t="shared" si="412"/>
        <v>41834.135370370372</v>
      </c>
      <c r="T3910" s="13">
        <f t="shared" si="41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7">
        <f t="shared" si="409"/>
        <v>2.2499999999999998E-3</v>
      </c>
      <c r="P3911" s="5">
        <f t="shared" si="410"/>
        <v>33.75</v>
      </c>
      <c r="Q3911" t="str">
        <f t="shared" si="411"/>
        <v>theater</v>
      </c>
      <c r="R3911" s="6" t="str">
        <f t="shared" si="408"/>
        <v>plays</v>
      </c>
      <c r="S3911" s="13">
        <f t="shared" si="412"/>
        <v>41863.359282407408</v>
      </c>
      <c r="T3911" s="13">
        <f t="shared" si="41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7">
        <f t="shared" si="409"/>
        <v>3.0833333333333334E-2</v>
      </c>
      <c r="P3912" s="5">
        <f t="shared" si="410"/>
        <v>61.666666666666664</v>
      </c>
      <c r="Q3912" t="str">
        <f t="shared" si="411"/>
        <v>theater</v>
      </c>
      <c r="R3912" s="6" t="str">
        <f t="shared" si="408"/>
        <v>plays</v>
      </c>
      <c r="S3912" s="13">
        <f t="shared" si="412"/>
        <v>42224.756909722222</v>
      </c>
      <c r="T3912" s="13">
        <f t="shared" si="41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7">
        <f t="shared" si="409"/>
        <v>0.37412499999999999</v>
      </c>
      <c r="P3913" s="5">
        <f t="shared" si="410"/>
        <v>83.138888888888886</v>
      </c>
      <c r="Q3913" t="str">
        <f t="shared" si="411"/>
        <v>theater</v>
      </c>
      <c r="R3913" s="6" t="str">
        <f t="shared" si="408"/>
        <v>plays</v>
      </c>
      <c r="S3913" s="13">
        <f t="shared" si="412"/>
        <v>41939.8122337963</v>
      </c>
      <c r="T3913" s="13">
        <f t="shared" si="41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7">
        <f t="shared" si="409"/>
        <v>6.666666666666667E-5</v>
      </c>
      <c r="P3914" s="5">
        <f t="shared" si="410"/>
        <v>1</v>
      </c>
      <c r="Q3914" t="str">
        <f t="shared" si="411"/>
        <v>theater</v>
      </c>
      <c r="R3914" s="6" t="str">
        <f t="shared" si="408"/>
        <v>plays</v>
      </c>
      <c r="S3914" s="13">
        <f t="shared" si="412"/>
        <v>42059.270023148143</v>
      </c>
      <c r="T3914" s="13">
        <f t="shared" si="41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7">
        <f t="shared" si="409"/>
        <v>0.1</v>
      </c>
      <c r="P3915" s="5">
        <f t="shared" si="410"/>
        <v>142.85714285714286</v>
      </c>
      <c r="Q3915" t="str">
        <f t="shared" si="411"/>
        <v>theater</v>
      </c>
      <c r="R3915" s="6" t="str">
        <f t="shared" si="408"/>
        <v>plays</v>
      </c>
      <c r="S3915" s="13">
        <f t="shared" si="412"/>
        <v>42308.211215277777</v>
      </c>
      <c r="T3915" s="13">
        <f t="shared" si="41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7">
        <f t="shared" si="409"/>
        <v>0.36359999999999998</v>
      </c>
      <c r="P3916" s="5">
        <f t="shared" si="410"/>
        <v>33.666666666666664</v>
      </c>
      <c r="Q3916" t="str">
        <f t="shared" si="411"/>
        <v>theater</v>
      </c>
      <c r="R3916" s="6" t="str">
        <f t="shared" si="408"/>
        <v>plays</v>
      </c>
      <c r="S3916" s="13">
        <f t="shared" si="412"/>
        <v>42114.818935185183</v>
      </c>
      <c r="T3916" s="13">
        <f t="shared" si="41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7">
        <f t="shared" si="409"/>
        <v>3.3333333333333335E-3</v>
      </c>
      <c r="P3917" s="5">
        <f t="shared" si="410"/>
        <v>5</v>
      </c>
      <c r="Q3917" t="str">
        <f t="shared" si="411"/>
        <v>theater</v>
      </c>
      <c r="R3917" s="6" t="str">
        <f t="shared" si="408"/>
        <v>plays</v>
      </c>
      <c r="S3917" s="13">
        <f t="shared" si="412"/>
        <v>42492.98505787037</v>
      </c>
      <c r="T3917" s="13">
        <f t="shared" si="41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7">
        <f t="shared" si="409"/>
        <v>0</v>
      </c>
      <c r="P3918" s="5" t="e">
        <f t="shared" si="410"/>
        <v>#DIV/0!</v>
      </c>
      <c r="Q3918" t="str">
        <f t="shared" si="411"/>
        <v>theater</v>
      </c>
      <c r="R3918" s="6" t="str">
        <f t="shared" si="408"/>
        <v>plays</v>
      </c>
      <c r="S3918" s="13">
        <f t="shared" si="412"/>
        <v>42494.471666666665</v>
      </c>
      <c r="T3918" s="13">
        <f t="shared" si="41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7">
        <f t="shared" si="409"/>
        <v>2.8571428571428571E-3</v>
      </c>
      <c r="P3919" s="5">
        <f t="shared" si="410"/>
        <v>10</v>
      </c>
      <c r="Q3919" t="str">
        <f t="shared" si="411"/>
        <v>theater</v>
      </c>
      <c r="R3919" s="6" t="str">
        <f t="shared" si="408"/>
        <v>plays</v>
      </c>
      <c r="S3919" s="13">
        <f t="shared" si="412"/>
        <v>41863.527326388888</v>
      </c>
      <c r="T3919" s="13">
        <f t="shared" si="41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7">
        <f t="shared" si="409"/>
        <v>2E-3</v>
      </c>
      <c r="P3920" s="5">
        <f t="shared" si="410"/>
        <v>40</v>
      </c>
      <c r="Q3920" t="str">
        <f t="shared" si="411"/>
        <v>theater</v>
      </c>
      <c r="R3920" s="6" t="str">
        <f t="shared" si="408"/>
        <v>plays</v>
      </c>
      <c r="S3920" s="13">
        <f t="shared" si="412"/>
        <v>41843.664618055554</v>
      </c>
      <c r="T3920" s="13">
        <f t="shared" si="41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7">
        <f t="shared" si="409"/>
        <v>1.7999999999999999E-2</v>
      </c>
      <c r="P3921" s="5">
        <f t="shared" si="410"/>
        <v>30</v>
      </c>
      <c r="Q3921" t="str">
        <f t="shared" si="411"/>
        <v>theater</v>
      </c>
      <c r="R3921" s="6" t="str">
        <f t="shared" si="408"/>
        <v>plays</v>
      </c>
      <c r="S3921" s="13">
        <f t="shared" si="412"/>
        <v>42358.684872685189</v>
      </c>
      <c r="T3921" s="13">
        <f t="shared" si="41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7">
        <f t="shared" si="409"/>
        <v>5.3999999999999999E-2</v>
      </c>
      <c r="P3922" s="5">
        <f t="shared" si="410"/>
        <v>45</v>
      </c>
      <c r="Q3922" t="str">
        <f t="shared" si="411"/>
        <v>theater</v>
      </c>
      <c r="R3922" s="6" t="str">
        <f t="shared" si="408"/>
        <v>plays</v>
      </c>
      <c r="S3922" s="13">
        <f t="shared" si="412"/>
        <v>42657.38726851852</v>
      </c>
      <c r="T3922" s="13">
        <f t="shared" si="41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7">
        <f t="shared" si="409"/>
        <v>0</v>
      </c>
      <c r="P3923" s="5" t="e">
        <f t="shared" si="410"/>
        <v>#DIV/0!</v>
      </c>
      <c r="Q3923" t="str">
        <f t="shared" si="411"/>
        <v>theater</v>
      </c>
      <c r="R3923" s="6" t="str">
        <f t="shared" si="408"/>
        <v>plays</v>
      </c>
      <c r="S3923" s="13">
        <f t="shared" si="412"/>
        <v>41926.542303240742</v>
      </c>
      <c r="T3923" s="13">
        <f t="shared" si="41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7">
        <f t="shared" si="409"/>
        <v>8.1333333333333327E-2</v>
      </c>
      <c r="P3924" s="5">
        <f t="shared" si="410"/>
        <v>10.166666666666666</v>
      </c>
      <c r="Q3924" t="str">
        <f t="shared" si="411"/>
        <v>theater</v>
      </c>
      <c r="R3924" s="6" t="str">
        <f t="shared" si="408"/>
        <v>plays</v>
      </c>
      <c r="S3924" s="13">
        <f t="shared" si="412"/>
        <v>42020.768634259264</v>
      </c>
      <c r="T3924" s="13">
        <f t="shared" si="41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7">
        <f t="shared" si="409"/>
        <v>0.12034782608695652</v>
      </c>
      <c r="P3925" s="5">
        <f t="shared" si="410"/>
        <v>81.411764705882348</v>
      </c>
      <c r="Q3925" t="str">
        <f t="shared" si="411"/>
        <v>theater</v>
      </c>
      <c r="R3925" s="6" t="str">
        <f t="shared" si="408"/>
        <v>plays</v>
      </c>
      <c r="S3925" s="13">
        <f t="shared" si="412"/>
        <v>42075.979988425926</v>
      </c>
      <c r="T3925" s="13">
        <f t="shared" si="41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7">
        <f t="shared" si="409"/>
        <v>0.15266666666666667</v>
      </c>
      <c r="P3926" s="5">
        <f t="shared" si="410"/>
        <v>57.25</v>
      </c>
      <c r="Q3926" t="str">
        <f t="shared" si="411"/>
        <v>theater</v>
      </c>
      <c r="R3926" s="6" t="str">
        <f t="shared" si="408"/>
        <v>plays</v>
      </c>
      <c r="S3926" s="13">
        <f t="shared" si="412"/>
        <v>41786.959745370368</v>
      </c>
      <c r="T3926" s="13">
        <f t="shared" si="41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7">
        <f t="shared" si="409"/>
        <v>0.1</v>
      </c>
      <c r="P3927" s="5">
        <f t="shared" si="410"/>
        <v>5</v>
      </c>
      <c r="Q3927" t="str">
        <f t="shared" si="411"/>
        <v>theater</v>
      </c>
      <c r="R3927" s="6" t="str">
        <f t="shared" si="408"/>
        <v>plays</v>
      </c>
      <c r="S3927" s="13">
        <f t="shared" si="412"/>
        <v>41820.870821759258</v>
      </c>
      <c r="T3927" s="13">
        <f t="shared" si="41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7">
        <f t="shared" si="409"/>
        <v>3.0000000000000001E-3</v>
      </c>
      <c r="P3928" s="5">
        <f t="shared" si="410"/>
        <v>15</v>
      </c>
      <c r="Q3928" t="str">
        <f t="shared" si="411"/>
        <v>theater</v>
      </c>
      <c r="R3928" s="6" t="str">
        <f t="shared" si="408"/>
        <v>plays</v>
      </c>
      <c r="S3928" s="13">
        <f t="shared" si="412"/>
        <v>41970.085046296299</v>
      </c>
      <c r="T3928" s="13">
        <f t="shared" si="41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7">
        <f t="shared" si="409"/>
        <v>0.01</v>
      </c>
      <c r="P3929" s="5">
        <f t="shared" si="410"/>
        <v>12.5</v>
      </c>
      <c r="Q3929" t="str">
        <f t="shared" si="411"/>
        <v>theater</v>
      </c>
      <c r="R3929" s="6" t="str">
        <f t="shared" si="408"/>
        <v>plays</v>
      </c>
      <c r="S3929" s="13">
        <f t="shared" si="412"/>
        <v>41830.267407407409</v>
      </c>
      <c r="T3929" s="13">
        <f t="shared" si="41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7">
        <f t="shared" si="409"/>
        <v>0.13020000000000001</v>
      </c>
      <c r="P3930" s="5">
        <f t="shared" si="410"/>
        <v>93</v>
      </c>
      <c r="Q3930" t="str">
        <f t="shared" si="411"/>
        <v>theater</v>
      </c>
      <c r="R3930" s="6" t="str">
        <f t="shared" si="408"/>
        <v>plays</v>
      </c>
      <c r="S3930" s="13">
        <f t="shared" si="412"/>
        <v>42265.683182870373</v>
      </c>
      <c r="T3930" s="13">
        <f t="shared" si="41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7">
        <f t="shared" si="409"/>
        <v>2.265E-2</v>
      </c>
      <c r="P3931" s="5">
        <f t="shared" si="410"/>
        <v>32.357142857142854</v>
      </c>
      <c r="Q3931" t="str">
        <f t="shared" si="411"/>
        <v>theater</v>
      </c>
      <c r="R3931" s="6" t="str">
        <f t="shared" si="408"/>
        <v>plays</v>
      </c>
      <c r="S3931" s="13">
        <f t="shared" si="412"/>
        <v>42601.827141203699</v>
      </c>
      <c r="T3931" s="13">
        <f t="shared" si="41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7">
        <f t="shared" si="409"/>
        <v>0</v>
      </c>
      <c r="P3932" s="5" t="e">
        <f t="shared" si="410"/>
        <v>#DIV/0!</v>
      </c>
      <c r="Q3932" t="str">
        <f t="shared" si="411"/>
        <v>theater</v>
      </c>
      <c r="R3932" s="6" t="str">
        <f t="shared" si="408"/>
        <v>plays</v>
      </c>
      <c r="S3932" s="13">
        <f t="shared" si="412"/>
        <v>42433.338749999995</v>
      </c>
      <c r="T3932" s="13">
        <f t="shared" si="41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7">
        <f t="shared" si="409"/>
        <v>0</v>
      </c>
      <c r="P3933" s="5" t="e">
        <f t="shared" si="410"/>
        <v>#DIV/0!</v>
      </c>
      <c r="Q3933" t="str">
        <f t="shared" si="411"/>
        <v>theater</v>
      </c>
      <c r="R3933" s="6" t="str">
        <f t="shared" si="408"/>
        <v>plays</v>
      </c>
      <c r="S3933" s="13">
        <f t="shared" si="412"/>
        <v>42228.151701388888</v>
      </c>
      <c r="T3933" s="13">
        <f t="shared" si="41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7">
        <f t="shared" si="409"/>
        <v>8.3333333333333331E-5</v>
      </c>
      <c r="P3934" s="5">
        <f t="shared" si="410"/>
        <v>1</v>
      </c>
      <c r="Q3934" t="str">
        <f t="shared" si="411"/>
        <v>theater</v>
      </c>
      <c r="R3934" s="6" t="str">
        <f t="shared" si="408"/>
        <v>plays</v>
      </c>
      <c r="S3934" s="13">
        <f t="shared" si="412"/>
        <v>42415.168564814812</v>
      </c>
      <c r="T3934" s="13">
        <f t="shared" si="41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7">
        <f t="shared" si="409"/>
        <v>0.15742857142857142</v>
      </c>
      <c r="P3935" s="5">
        <f t="shared" si="410"/>
        <v>91.833333333333329</v>
      </c>
      <c r="Q3935" t="str">
        <f t="shared" si="411"/>
        <v>theater</v>
      </c>
      <c r="R3935" s="6" t="str">
        <f t="shared" si="408"/>
        <v>plays</v>
      </c>
      <c r="S3935" s="13">
        <f t="shared" si="412"/>
        <v>42538.968310185184</v>
      </c>
      <c r="T3935" s="13">
        <f t="shared" si="41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7">
        <f t="shared" si="409"/>
        <v>0.11</v>
      </c>
      <c r="P3936" s="5">
        <f t="shared" si="410"/>
        <v>45.833333333333336</v>
      </c>
      <c r="Q3936" t="str">
        <f t="shared" si="411"/>
        <v>theater</v>
      </c>
      <c r="R3936" s="6" t="str">
        <f t="shared" si="408"/>
        <v>plays</v>
      </c>
      <c r="S3936" s="13">
        <f t="shared" si="412"/>
        <v>42233.671747685185</v>
      </c>
      <c r="T3936" s="13">
        <f t="shared" si="41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7">
        <f t="shared" si="409"/>
        <v>0.43833333333333335</v>
      </c>
      <c r="P3937" s="5">
        <f t="shared" si="410"/>
        <v>57.173913043478258</v>
      </c>
      <c r="Q3937" t="str">
        <f t="shared" si="411"/>
        <v>theater</v>
      </c>
      <c r="R3937" s="6" t="str">
        <f t="shared" si="408"/>
        <v>plays</v>
      </c>
      <c r="S3937" s="13">
        <f t="shared" si="412"/>
        <v>42221.656782407401</v>
      </c>
      <c r="T3937" s="13">
        <f t="shared" si="41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7">
        <f t="shared" si="409"/>
        <v>0</v>
      </c>
      <c r="P3938" s="5" t="e">
        <f t="shared" si="410"/>
        <v>#DIV/0!</v>
      </c>
      <c r="Q3938" t="str">
        <f t="shared" si="411"/>
        <v>theater</v>
      </c>
      <c r="R3938" s="6" t="str">
        <f t="shared" si="408"/>
        <v>plays</v>
      </c>
      <c r="S3938" s="13">
        <f t="shared" si="412"/>
        <v>42675.262962962966</v>
      </c>
      <c r="T3938" s="13">
        <f t="shared" si="41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7">
        <f t="shared" si="409"/>
        <v>0.86135181975736563</v>
      </c>
      <c r="P3939" s="5">
        <f t="shared" si="410"/>
        <v>248.5</v>
      </c>
      <c r="Q3939" t="str">
        <f t="shared" si="411"/>
        <v>theater</v>
      </c>
      <c r="R3939" s="6" t="str">
        <f t="shared" si="408"/>
        <v>plays</v>
      </c>
      <c r="S3939" s="13">
        <f t="shared" si="412"/>
        <v>42534.631481481483</v>
      </c>
      <c r="T3939" s="13">
        <f t="shared" si="41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7">
        <f t="shared" si="409"/>
        <v>0.12196620583717357</v>
      </c>
      <c r="P3940" s="5">
        <f t="shared" si="410"/>
        <v>79.400000000000006</v>
      </c>
      <c r="Q3940" t="str">
        <f t="shared" si="411"/>
        <v>theater</v>
      </c>
      <c r="R3940" s="6" t="str">
        <f t="shared" si="408"/>
        <v>plays</v>
      </c>
      <c r="S3940" s="13">
        <f t="shared" si="412"/>
        <v>42151.905717592599</v>
      </c>
      <c r="T3940" s="13">
        <f t="shared" si="41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7">
        <f t="shared" si="409"/>
        <v>1E-3</v>
      </c>
      <c r="P3941" s="5">
        <f t="shared" si="410"/>
        <v>5</v>
      </c>
      <c r="Q3941" t="str">
        <f t="shared" si="411"/>
        <v>theater</v>
      </c>
      <c r="R3941" s="6" t="str">
        <f t="shared" si="408"/>
        <v>plays</v>
      </c>
      <c r="S3941" s="13">
        <f t="shared" si="412"/>
        <v>41915.400219907409</v>
      </c>
      <c r="T3941" s="13">
        <f t="shared" si="41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7">
        <f t="shared" si="409"/>
        <v>2.2000000000000001E-3</v>
      </c>
      <c r="P3942" s="5">
        <f t="shared" si="410"/>
        <v>5.5</v>
      </c>
      <c r="Q3942" t="str">
        <f t="shared" si="411"/>
        <v>theater</v>
      </c>
      <c r="R3942" s="6" t="str">
        <f t="shared" si="408"/>
        <v>plays</v>
      </c>
      <c r="S3942" s="13">
        <f t="shared" si="412"/>
        <v>41961.492488425924</v>
      </c>
      <c r="T3942" s="13">
        <f t="shared" si="41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7">
        <f t="shared" si="409"/>
        <v>9.0909090909090905E-3</v>
      </c>
      <c r="P3943" s="5">
        <f t="shared" si="410"/>
        <v>25</v>
      </c>
      <c r="Q3943" t="str">
        <f t="shared" si="411"/>
        <v>theater</v>
      </c>
      <c r="R3943" s="6" t="str">
        <f t="shared" si="408"/>
        <v>plays</v>
      </c>
      <c r="S3943" s="13">
        <f t="shared" si="412"/>
        <v>41940.587233796294</v>
      </c>
      <c r="T3943" s="13">
        <f t="shared" si="41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7">
        <f t="shared" si="409"/>
        <v>0</v>
      </c>
      <c r="P3944" s="5" t="e">
        <f t="shared" si="410"/>
        <v>#DIV/0!</v>
      </c>
      <c r="Q3944" t="str">
        <f t="shared" si="411"/>
        <v>theater</v>
      </c>
      <c r="R3944" s="6" t="str">
        <f t="shared" si="408"/>
        <v>plays</v>
      </c>
      <c r="S3944" s="13">
        <f t="shared" si="412"/>
        <v>42111.904097222221</v>
      </c>
      <c r="T3944" s="13">
        <f t="shared" si="41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7">
        <f t="shared" si="409"/>
        <v>0.35639999999999999</v>
      </c>
      <c r="P3945" s="5">
        <f t="shared" si="410"/>
        <v>137.07692307692307</v>
      </c>
      <c r="Q3945" t="str">
        <f t="shared" si="411"/>
        <v>theater</v>
      </c>
      <c r="R3945" s="6" t="str">
        <f t="shared" si="408"/>
        <v>plays</v>
      </c>
      <c r="S3945" s="13">
        <f t="shared" si="412"/>
        <v>42279.778564814813</v>
      </c>
      <c r="T3945" s="13">
        <f t="shared" si="41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7">
        <f t="shared" si="409"/>
        <v>0</v>
      </c>
      <c r="P3946" s="5" t="e">
        <f t="shared" si="410"/>
        <v>#DIV/0!</v>
      </c>
      <c r="Q3946" t="str">
        <f t="shared" si="411"/>
        <v>theater</v>
      </c>
      <c r="R3946" s="6" t="str">
        <f t="shared" si="408"/>
        <v>plays</v>
      </c>
      <c r="S3946" s="13">
        <f t="shared" si="412"/>
        <v>42213.662905092591</v>
      </c>
      <c r="T3946" s="13">
        <f t="shared" si="41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7">
        <f t="shared" si="409"/>
        <v>2.5000000000000001E-3</v>
      </c>
      <c r="P3947" s="5">
        <f t="shared" si="410"/>
        <v>5</v>
      </c>
      <c r="Q3947" t="str">
        <f t="shared" si="411"/>
        <v>theater</v>
      </c>
      <c r="R3947" s="6" t="str">
        <f t="shared" si="408"/>
        <v>plays</v>
      </c>
      <c r="S3947" s="13">
        <f t="shared" si="412"/>
        <v>42109.801712962959</v>
      </c>
      <c r="T3947" s="13">
        <f t="shared" si="41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7">
        <f t="shared" si="409"/>
        <v>3.2500000000000001E-2</v>
      </c>
      <c r="P3948" s="5">
        <f t="shared" si="410"/>
        <v>39</v>
      </c>
      <c r="Q3948" t="str">
        <f t="shared" si="411"/>
        <v>theater</v>
      </c>
      <c r="R3948" s="6" t="str">
        <f t="shared" si="408"/>
        <v>plays</v>
      </c>
      <c r="S3948" s="13">
        <f t="shared" si="412"/>
        <v>42031.833587962959</v>
      </c>
      <c r="T3948" s="13">
        <f t="shared" si="41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7">
        <f t="shared" si="409"/>
        <v>3.3666666666666664E-2</v>
      </c>
      <c r="P3949" s="5">
        <f t="shared" si="410"/>
        <v>50.5</v>
      </c>
      <c r="Q3949" t="str">
        <f t="shared" si="411"/>
        <v>theater</v>
      </c>
      <c r="R3949" s="6" t="str">
        <f t="shared" si="408"/>
        <v>plays</v>
      </c>
      <c r="S3949" s="13">
        <f t="shared" si="412"/>
        <v>42615.142870370371</v>
      </c>
      <c r="T3949" s="13">
        <f t="shared" si="41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409"/>
        <v>0</v>
      </c>
      <c r="P3950" s="5" t="e">
        <f t="shared" si="410"/>
        <v>#DIV/0!</v>
      </c>
      <c r="Q3950" t="str">
        <f t="shared" si="411"/>
        <v>theater</v>
      </c>
      <c r="R3950" s="6" t="str">
        <f t="shared" si="408"/>
        <v>plays</v>
      </c>
      <c r="S3950" s="13">
        <f t="shared" si="412"/>
        <v>41829.325497685182</v>
      </c>
      <c r="T3950" s="13">
        <f t="shared" si="41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7">
        <f t="shared" si="409"/>
        <v>0.15770000000000001</v>
      </c>
      <c r="P3951" s="5">
        <f t="shared" si="410"/>
        <v>49.28125</v>
      </c>
      <c r="Q3951" t="str">
        <f t="shared" si="411"/>
        <v>theater</v>
      </c>
      <c r="R3951" s="6" t="str">
        <f t="shared" si="408"/>
        <v>plays</v>
      </c>
      <c r="S3951" s="13">
        <f t="shared" si="412"/>
        <v>42016.120613425926</v>
      </c>
      <c r="T3951" s="13">
        <f t="shared" si="41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7">
        <f t="shared" si="409"/>
        <v>6.2500000000000003E-3</v>
      </c>
      <c r="P3952" s="5">
        <f t="shared" si="410"/>
        <v>25</v>
      </c>
      <c r="Q3952" t="str">
        <f t="shared" si="411"/>
        <v>theater</v>
      </c>
      <c r="R3952" s="6" t="str">
        <f t="shared" si="408"/>
        <v>plays</v>
      </c>
      <c r="S3952" s="13">
        <f t="shared" si="412"/>
        <v>42439.702314814815</v>
      </c>
      <c r="T3952" s="13">
        <f t="shared" si="41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7">
        <f t="shared" si="409"/>
        <v>5.0000000000000004E-6</v>
      </c>
      <c r="P3953" s="5">
        <f t="shared" si="410"/>
        <v>1</v>
      </c>
      <c r="Q3953" t="str">
        <f t="shared" si="411"/>
        <v>theater</v>
      </c>
      <c r="R3953" s="6" t="str">
        <f t="shared" si="408"/>
        <v>plays</v>
      </c>
      <c r="S3953" s="13">
        <f t="shared" si="412"/>
        <v>42433.825717592597</v>
      </c>
      <c r="T3953" s="13">
        <f t="shared" si="41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7">
        <f t="shared" si="409"/>
        <v>9.6153846153846159E-4</v>
      </c>
      <c r="P3954" s="5">
        <f t="shared" si="410"/>
        <v>25</v>
      </c>
      <c r="Q3954" t="str">
        <f t="shared" si="411"/>
        <v>theater</v>
      </c>
      <c r="R3954" s="6" t="str">
        <f t="shared" si="408"/>
        <v>plays</v>
      </c>
      <c r="S3954" s="13">
        <f t="shared" si="412"/>
        <v>42243.790393518517</v>
      </c>
      <c r="T3954" s="13">
        <f t="shared" si="41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7">
        <f t="shared" si="409"/>
        <v>0</v>
      </c>
      <c r="P3955" s="5" t="e">
        <f t="shared" si="410"/>
        <v>#DIV/0!</v>
      </c>
      <c r="Q3955" t="str">
        <f t="shared" si="411"/>
        <v>theater</v>
      </c>
      <c r="R3955" s="6" t="str">
        <f t="shared" ref="R3955:R4018" si="414">RIGHT(N3955,5)</f>
        <v>plays</v>
      </c>
      <c r="S3955" s="13">
        <f t="shared" si="412"/>
        <v>42550.048449074078</v>
      </c>
      <c r="T3955" s="13">
        <f t="shared" si="41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7">
        <f t="shared" si="409"/>
        <v>0</v>
      </c>
      <c r="P3956" s="5" t="e">
        <f t="shared" si="410"/>
        <v>#DIV/0!</v>
      </c>
      <c r="Q3956" t="str">
        <f t="shared" si="411"/>
        <v>theater</v>
      </c>
      <c r="R3956" s="6" t="str">
        <f t="shared" si="414"/>
        <v>plays</v>
      </c>
      <c r="S3956" s="13">
        <f t="shared" si="412"/>
        <v>41774.651203703703</v>
      </c>
      <c r="T3956" s="13">
        <f t="shared" si="41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7">
        <f t="shared" si="409"/>
        <v>0.24285714285714285</v>
      </c>
      <c r="P3957" s="5">
        <f t="shared" si="410"/>
        <v>53.125</v>
      </c>
      <c r="Q3957" t="str">
        <f t="shared" si="411"/>
        <v>theater</v>
      </c>
      <c r="R3957" s="6" t="str">
        <f t="shared" si="414"/>
        <v>plays</v>
      </c>
      <c r="S3957" s="13">
        <f t="shared" si="412"/>
        <v>42306.848854166667</v>
      </c>
      <c r="T3957" s="13">
        <f t="shared" si="41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7">
        <f t="shared" si="409"/>
        <v>0</v>
      </c>
      <c r="P3958" s="5" t="e">
        <f t="shared" si="410"/>
        <v>#DIV/0!</v>
      </c>
      <c r="Q3958" t="str">
        <f t="shared" si="411"/>
        <v>theater</v>
      </c>
      <c r="R3958" s="6" t="str">
        <f t="shared" si="414"/>
        <v>plays</v>
      </c>
      <c r="S3958" s="13">
        <f t="shared" si="412"/>
        <v>42457.932025462964</v>
      </c>
      <c r="T3958" s="13">
        <f t="shared" si="41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7">
        <f t="shared" si="409"/>
        <v>2.5000000000000001E-4</v>
      </c>
      <c r="P3959" s="5">
        <f t="shared" si="410"/>
        <v>7</v>
      </c>
      <c r="Q3959" t="str">
        <f t="shared" si="411"/>
        <v>theater</v>
      </c>
      <c r="R3959" s="6" t="str">
        <f t="shared" si="414"/>
        <v>plays</v>
      </c>
      <c r="S3959" s="13">
        <f t="shared" si="412"/>
        <v>42513.976319444439</v>
      </c>
      <c r="T3959" s="13">
        <f t="shared" si="41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7">
        <f t="shared" si="409"/>
        <v>0.32050000000000001</v>
      </c>
      <c r="P3960" s="5">
        <f t="shared" si="410"/>
        <v>40.0625</v>
      </c>
      <c r="Q3960" t="str">
        <f t="shared" si="411"/>
        <v>theater</v>
      </c>
      <c r="R3960" s="6" t="str">
        <f t="shared" si="414"/>
        <v>plays</v>
      </c>
      <c r="S3960" s="13">
        <f t="shared" si="412"/>
        <v>41816.950370370374</v>
      </c>
      <c r="T3960" s="13">
        <f t="shared" si="41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7">
        <f t="shared" si="409"/>
        <v>0.24333333333333335</v>
      </c>
      <c r="P3961" s="5">
        <f t="shared" si="410"/>
        <v>24.333333333333332</v>
      </c>
      <c r="Q3961" t="str">
        <f t="shared" si="411"/>
        <v>theater</v>
      </c>
      <c r="R3961" s="6" t="str">
        <f t="shared" si="414"/>
        <v>plays</v>
      </c>
      <c r="S3961" s="13">
        <f t="shared" si="412"/>
        <v>41880.788842592592</v>
      </c>
      <c r="T3961" s="13">
        <f t="shared" si="41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7">
        <f t="shared" si="409"/>
        <v>1.4999999999999999E-2</v>
      </c>
      <c r="P3962" s="5">
        <f t="shared" si="410"/>
        <v>11.25</v>
      </c>
      <c r="Q3962" t="str">
        <f t="shared" si="411"/>
        <v>theater</v>
      </c>
      <c r="R3962" s="6" t="str">
        <f t="shared" si="414"/>
        <v>plays</v>
      </c>
      <c r="S3962" s="13">
        <f t="shared" si="412"/>
        <v>42342.845555555556</v>
      </c>
      <c r="T3962" s="13">
        <f t="shared" si="41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7">
        <f t="shared" si="409"/>
        <v>4.1999999999999997E-3</v>
      </c>
      <c r="P3963" s="5">
        <f t="shared" si="410"/>
        <v>10.5</v>
      </c>
      <c r="Q3963" t="str">
        <f t="shared" si="411"/>
        <v>theater</v>
      </c>
      <c r="R3963" s="6" t="str">
        <f t="shared" si="414"/>
        <v>plays</v>
      </c>
      <c r="S3963" s="13">
        <f t="shared" si="412"/>
        <v>41745.891319444447</v>
      </c>
      <c r="T3963" s="13">
        <f t="shared" si="41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7">
        <f t="shared" si="409"/>
        <v>3.214285714285714E-2</v>
      </c>
      <c r="P3964" s="5">
        <f t="shared" si="410"/>
        <v>15</v>
      </c>
      <c r="Q3964" t="str">
        <f t="shared" si="411"/>
        <v>theater</v>
      </c>
      <c r="R3964" s="6" t="str">
        <f t="shared" si="414"/>
        <v>plays</v>
      </c>
      <c r="S3964" s="13">
        <f t="shared" si="412"/>
        <v>42311.621458333335</v>
      </c>
      <c r="T3964" s="13">
        <f t="shared" si="41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7">
        <f t="shared" si="409"/>
        <v>0</v>
      </c>
      <c r="P3965" s="5" t="e">
        <f t="shared" si="410"/>
        <v>#DIV/0!</v>
      </c>
      <c r="Q3965" t="str">
        <f t="shared" si="411"/>
        <v>theater</v>
      </c>
      <c r="R3965" s="6" t="str">
        <f t="shared" si="414"/>
        <v>plays</v>
      </c>
      <c r="S3965" s="13">
        <f t="shared" si="412"/>
        <v>42296.154131944444</v>
      </c>
      <c r="T3965" s="13">
        <f t="shared" si="41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7">
        <f t="shared" si="409"/>
        <v>6.3E-2</v>
      </c>
      <c r="P3966" s="5">
        <f t="shared" si="410"/>
        <v>42</v>
      </c>
      <c r="Q3966" t="str">
        <f t="shared" si="411"/>
        <v>theater</v>
      </c>
      <c r="R3966" s="6" t="str">
        <f t="shared" si="414"/>
        <v>plays</v>
      </c>
      <c r="S3966" s="13">
        <f t="shared" si="412"/>
        <v>42053.722060185188</v>
      </c>
      <c r="T3966" s="13">
        <f t="shared" si="41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7">
        <f t="shared" si="409"/>
        <v>0.14249999999999999</v>
      </c>
      <c r="P3967" s="5">
        <f t="shared" si="410"/>
        <v>71.25</v>
      </c>
      <c r="Q3967" t="str">
        <f t="shared" si="411"/>
        <v>theater</v>
      </c>
      <c r="R3967" s="6" t="str">
        <f t="shared" si="414"/>
        <v>plays</v>
      </c>
      <c r="S3967" s="13">
        <f t="shared" si="412"/>
        <v>42414.235879629632</v>
      </c>
      <c r="T3967" s="13">
        <f t="shared" si="41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7">
        <f t="shared" si="409"/>
        <v>6.0000000000000001E-3</v>
      </c>
      <c r="P3968" s="5">
        <f t="shared" si="410"/>
        <v>22.5</v>
      </c>
      <c r="Q3968" t="str">
        <f t="shared" si="411"/>
        <v>theater</v>
      </c>
      <c r="R3968" s="6" t="str">
        <f t="shared" si="414"/>
        <v>plays</v>
      </c>
      <c r="S3968" s="13">
        <f t="shared" si="412"/>
        <v>41801.711550925924</v>
      </c>
      <c r="T3968" s="13">
        <f t="shared" si="41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7">
        <f t="shared" si="409"/>
        <v>0.2411764705882353</v>
      </c>
      <c r="P3969" s="5">
        <f t="shared" si="410"/>
        <v>41</v>
      </c>
      <c r="Q3969" t="str">
        <f t="shared" si="411"/>
        <v>theater</v>
      </c>
      <c r="R3969" s="6" t="str">
        <f t="shared" si="414"/>
        <v>plays</v>
      </c>
      <c r="S3969" s="13">
        <f t="shared" si="412"/>
        <v>42770.290590277778</v>
      </c>
      <c r="T3969" s="13">
        <f t="shared" si="41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7">
        <f t="shared" si="409"/>
        <v>0.10539999999999999</v>
      </c>
      <c r="P3970" s="5">
        <f t="shared" si="410"/>
        <v>47.909090909090907</v>
      </c>
      <c r="Q3970" t="str">
        <f t="shared" si="411"/>
        <v>theater</v>
      </c>
      <c r="R3970" s="6" t="str">
        <f t="shared" si="414"/>
        <v>plays</v>
      </c>
      <c r="S3970" s="13">
        <f t="shared" si="412"/>
        <v>42452.815659722226</v>
      </c>
      <c r="T3970" s="13">
        <f t="shared" si="41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7">
        <f t="shared" ref="O3971:O4034" si="415">E3971/D3971</f>
        <v>7.4690265486725665E-2</v>
      </c>
      <c r="P3971" s="5">
        <f t="shared" ref="P3971:P4034" si="416">AVERAGE(E3971/L3971)</f>
        <v>35.166666666666664</v>
      </c>
      <c r="Q3971" t="str">
        <f t="shared" ref="Q3971:Q4034" si="417">LEFT(N3971, SEARCH("/",N3971,1)-1)</f>
        <v>theater</v>
      </c>
      <c r="R3971" s="6" t="str">
        <f t="shared" si="414"/>
        <v>plays</v>
      </c>
      <c r="S3971" s="13">
        <f t="shared" ref="S3971:S4034" si="418">(((J3971/60)/60)/24)+DATE(1970,1,1)</f>
        <v>42601.854699074072</v>
      </c>
      <c r="T3971" s="13">
        <f t="shared" ref="T3971:T4034" si="419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7">
        <f t="shared" si="415"/>
        <v>7.3333333333333334E-4</v>
      </c>
      <c r="P3972" s="5">
        <f t="shared" si="416"/>
        <v>5.5</v>
      </c>
      <c r="Q3972" t="str">
        <f t="shared" si="417"/>
        <v>theater</v>
      </c>
      <c r="R3972" s="6" t="str">
        <f t="shared" si="414"/>
        <v>plays</v>
      </c>
      <c r="S3972" s="13">
        <f t="shared" si="418"/>
        <v>42447.863553240735</v>
      </c>
      <c r="T3972" s="13">
        <f t="shared" si="41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7">
        <f t="shared" si="415"/>
        <v>9.7142857142857135E-3</v>
      </c>
      <c r="P3973" s="5">
        <f t="shared" si="416"/>
        <v>22.666666666666668</v>
      </c>
      <c r="Q3973" t="str">
        <f t="shared" si="417"/>
        <v>theater</v>
      </c>
      <c r="R3973" s="6" t="str">
        <f t="shared" si="414"/>
        <v>plays</v>
      </c>
      <c r="S3973" s="13">
        <f t="shared" si="418"/>
        <v>41811.536180555559</v>
      </c>
      <c r="T3973" s="13">
        <f t="shared" si="41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7">
        <f t="shared" si="415"/>
        <v>0.21099999999999999</v>
      </c>
      <c r="P3974" s="5">
        <f t="shared" si="416"/>
        <v>26.375</v>
      </c>
      <c r="Q3974" t="str">
        <f t="shared" si="417"/>
        <v>theater</v>
      </c>
      <c r="R3974" s="6" t="str">
        <f t="shared" si="414"/>
        <v>plays</v>
      </c>
      <c r="S3974" s="13">
        <f t="shared" si="418"/>
        <v>41981.067523148144</v>
      </c>
      <c r="T3974" s="13">
        <f t="shared" si="41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7">
        <f t="shared" si="415"/>
        <v>0.78100000000000003</v>
      </c>
      <c r="P3975" s="5">
        <f t="shared" si="416"/>
        <v>105.54054054054055</v>
      </c>
      <c r="Q3975" t="str">
        <f t="shared" si="417"/>
        <v>theater</v>
      </c>
      <c r="R3975" s="6" t="str">
        <f t="shared" si="414"/>
        <v>plays</v>
      </c>
      <c r="S3975" s="13">
        <f t="shared" si="418"/>
        <v>42469.68414351852</v>
      </c>
      <c r="T3975" s="13">
        <f t="shared" si="41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7">
        <f t="shared" si="415"/>
        <v>0.32</v>
      </c>
      <c r="P3976" s="5">
        <f t="shared" si="416"/>
        <v>29.09090909090909</v>
      </c>
      <c r="Q3976" t="str">
        <f t="shared" si="417"/>
        <v>theater</v>
      </c>
      <c r="R3976" s="6" t="str">
        <f t="shared" si="414"/>
        <v>plays</v>
      </c>
      <c r="S3976" s="13">
        <f t="shared" si="418"/>
        <v>42493.546851851846</v>
      </c>
      <c r="T3976" s="13">
        <f t="shared" si="41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7">
        <f t="shared" si="415"/>
        <v>0</v>
      </c>
      <c r="P3977" s="5" t="e">
        <f t="shared" si="416"/>
        <v>#DIV/0!</v>
      </c>
      <c r="Q3977" t="str">
        <f t="shared" si="417"/>
        <v>theater</v>
      </c>
      <c r="R3977" s="6" t="str">
        <f t="shared" si="414"/>
        <v>plays</v>
      </c>
      <c r="S3977" s="13">
        <f t="shared" si="418"/>
        <v>42534.866875</v>
      </c>
      <c r="T3977" s="13">
        <f t="shared" si="41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7">
        <f t="shared" si="415"/>
        <v>0.47692307692307695</v>
      </c>
      <c r="P3978" s="5">
        <f t="shared" si="416"/>
        <v>62</v>
      </c>
      <c r="Q3978" t="str">
        <f t="shared" si="417"/>
        <v>theater</v>
      </c>
      <c r="R3978" s="6" t="str">
        <f t="shared" si="414"/>
        <v>plays</v>
      </c>
      <c r="S3978" s="13">
        <f t="shared" si="418"/>
        <v>41830.858344907407</v>
      </c>
      <c r="T3978" s="13">
        <f t="shared" si="41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7">
        <f t="shared" si="415"/>
        <v>1.4500000000000001E-2</v>
      </c>
      <c r="P3979" s="5">
        <f t="shared" si="416"/>
        <v>217.5</v>
      </c>
      <c r="Q3979" t="str">
        <f t="shared" si="417"/>
        <v>theater</v>
      </c>
      <c r="R3979" s="6" t="str">
        <f t="shared" si="414"/>
        <v>plays</v>
      </c>
      <c r="S3979" s="13">
        <f t="shared" si="418"/>
        <v>42543.788564814815</v>
      </c>
      <c r="T3979" s="13">
        <f t="shared" si="41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7">
        <f t="shared" si="415"/>
        <v>0.107</v>
      </c>
      <c r="P3980" s="5">
        <f t="shared" si="416"/>
        <v>26.75</v>
      </c>
      <c r="Q3980" t="str">
        <f t="shared" si="417"/>
        <v>theater</v>
      </c>
      <c r="R3980" s="6" t="str">
        <f t="shared" si="414"/>
        <v>plays</v>
      </c>
      <c r="S3980" s="13">
        <f t="shared" si="418"/>
        <v>41975.642974537041</v>
      </c>
      <c r="T3980" s="13">
        <f t="shared" si="41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7">
        <f t="shared" si="415"/>
        <v>1.8333333333333333E-2</v>
      </c>
      <c r="P3981" s="5">
        <f t="shared" si="416"/>
        <v>18.333333333333332</v>
      </c>
      <c r="Q3981" t="str">
        <f t="shared" si="417"/>
        <v>theater</v>
      </c>
      <c r="R3981" s="6" t="str">
        <f t="shared" si="414"/>
        <v>plays</v>
      </c>
      <c r="S3981" s="13">
        <f t="shared" si="418"/>
        <v>42069.903437500005</v>
      </c>
      <c r="T3981" s="13">
        <f t="shared" si="41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7">
        <f t="shared" si="415"/>
        <v>0.18</v>
      </c>
      <c r="P3982" s="5">
        <f t="shared" si="416"/>
        <v>64.285714285714292</v>
      </c>
      <c r="Q3982" t="str">
        <f t="shared" si="417"/>
        <v>theater</v>
      </c>
      <c r="R3982" s="6" t="str">
        <f t="shared" si="414"/>
        <v>plays</v>
      </c>
      <c r="S3982" s="13">
        <f t="shared" si="418"/>
        <v>41795.598923611113</v>
      </c>
      <c r="T3982" s="13">
        <f t="shared" si="41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7">
        <f t="shared" si="415"/>
        <v>4.0833333333333333E-2</v>
      </c>
      <c r="P3983" s="5">
        <f t="shared" si="416"/>
        <v>175</v>
      </c>
      <c r="Q3983" t="str">
        <f t="shared" si="417"/>
        <v>theater</v>
      </c>
      <c r="R3983" s="6" t="str">
        <f t="shared" si="414"/>
        <v>plays</v>
      </c>
      <c r="S3983" s="13">
        <f t="shared" si="418"/>
        <v>42508.179965277777</v>
      </c>
      <c r="T3983" s="13">
        <f t="shared" si="41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7">
        <f t="shared" si="415"/>
        <v>0.2</v>
      </c>
      <c r="P3984" s="5">
        <f t="shared" si="416"/>
        <v>34</v>
      </c>
      <c r="Q3984" t="str">
        <f t="shared" si="417"/>
        <v>theater</v>
      </c>
      <c r="R3984" s="6" t="str">
        <f t="shared" si="414"/>
        <v>plays</v>
      </c>
      <c r="S3984" s="13">
        <f t="shared" si="418"/>
        <v>42132.809953703705</v>
      </c>
      <c r="T3984" s="13">
        <f t="shared" si="41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7">
        <f t="shared" si="415"/>
        <v>0.34802513464991025</v>
      </c>
      <c r="P3985" s="5">
        <f t="shared" si="416"/>
        <v>84.282608695652172</v>
      </c>
      <c r="Q3985" t="str">
        <f t="shared" si="417"/>
        <v>theater</v>
      </c>
      <c r="R3985" s="6" t="str">
        <f t="shared" si="414"/>
        <v>plays</v>
      </c>
      <c r="S3985" s="13">
        <f t="shared" si="418"/>
        <v>41747.86986111111</v>
      </c>
      <c r="T3985" s="13">
        <f t="shared" si="41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7">
        <f t="shared" si="415"/>
        <v>6.3333333333333339E-2</v>
      </c>
      <c r="P3986" s="5">
        <f t="shared" si="416"/>
        <v>9.5</v>
      </c>
      <c r="Q3986" t="str">
        <f t="shared" si="417"/>
        <v>theater</v>
      </c>
      <c r="R3986" s="6" t="str">
        <f t="shared" si="414"/>
        <v>plays</v>
      </c>
      <c r="S3986" s="13">
        <f t="shared" si="418"/>
        <v>41920.963472222218</v>
      </c>
      <c r="T3986" s="13">
        <f t="shared" si="41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7">
        <f t="shared" si="415"/>
        <v>0.32050000000000001</v>
      </c>
      <c r="P3987" s="5">
        <f t="shared" si="416"/>
        <v>33.736842105263158</v>
      </c>
      <c r="Q3987" t="str">
        <f t="shared" si="417"/>
        <v>theater</v>
      </c>
      <c r="R3987" s="6" t="str">
        <f t="shared" si="414"/>
        <v>plays</v>
      </c>
      <c r="S3987" s="13">
        <f t="shared" si="418"/>
        <v>42399.707407407404</v>
      </c>
      <c r="T3987" s="13">
        <f t="shared" si="41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7">
        <f t="shared" si="415"/>
        <v>9.7600000000000006E-2</v>
      </c>
      <c r="P3988" s="5">
        <f t="shared" si="416"/>
        <v>37.53846153846154</v>
      </c>
      <c r="Q3988" t="str">
        <f t="shared" si="417"/>
        <v>theater</v>
      </c>
      <c r="R3988" s="6" t="str">
        <f t="shared" si="414"/>
        <v>plays</v>
      </c>
      <c r="S3988" s="13">
        <f t="shared" si="418"/>
        <v>42467.548541666663</v>
      </c>
      <c r="T3988" s="13">
        <f t="shared" si="41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7">
        <f t="shared" si="415"/>
        <v>0.3775</v>
      </c>
      <c r="P3989" s="5">
        <f t="shared" si="416"/>
        <v>11.615384615384615</v>
      </c>
      <c r="Q3989" t="str">
        <f t="shared" si="417"/>
        <v>theater</v>
      </c>
      <c r="R3989" s="6" t="str">
        <f t="shared" si="414"/>
        <v>plays</v>
      </c>
      <c r="S3989" s="13">
        <f t="shared" si="418"/>
        <v>41765.92465277778</v>
      </c>
      <c r="T3989" s="13">
        <f t="shared" si="41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7">
        <f t="shared" si="415"/>
        <v>2.1333333333333333E-2</v>
      </c>
      <c r="P3990" s="5">
        <f t="shared" si="416"/>
        <v>8</v>
      </c>
      <c r="Q3990" t="str">
        <f t="shared" si="417"/>
        <v>theater</v>
      </c>
      <c r="R3990" s="6" t="str">
        <f t="shared" si="414"/>
        <v>plays</v>
      </c>
      <c r="S3990" s="13">
        <f t="shared" si="418"/>
        <v>42230.08116898148</v>
      </c>
      <c r="T3990" s="13">
        <f t="shared" si="41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7">
        <f t="shared" si="415"/>
        <v>0</v>
      </c>
      <c r="P3991" s="5" t="e">
        <f t="shared" si="416"/>
        <v>#DIV/0!</v>
      </c>
      <c r="Q3991" t="str">
        <f t="shared" si="417"/>
        <v>theater</v>
      </c>
      <c r="R3991" s="6" t="str">
        <f t="shared" si="414"/>
        <v>plays</v>
      </c>
      <c r="S3991" s="13">
        <f t="shared" si="418"/>
        <v>42286.749780092592</v>
      </c>
      <c r="T3991" s="13">
        <f t="shared" si="41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7">
        <f t="shared" si="415"/>
        <v>4.1818181818181817E-2</v>
      </c>
      <c r="P3992" s="5">
        <f t="shared" si="416"/>
        <v>23</v>
      </c>
      <c r="Q3992" t="str">
        <f t="shared" si="417"/>
        <v>theater</v>
      </c>
      <c r="R3992" s="6" t="str">
        <f t="shared" si="414"/>
        <v>plays</v>
      </c>
      <c r="S3992" s="13">
        <f t="shared" si="418"/>
        <v>42401.672372685185</v>
      </c>
      <c r="T3992" s="13">
        <f t="shared" si="41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7">
        <f t="shared" si="415"/>
        <v>0.2</v>
      </c>
      <c r="P3993" s="5">
        <f t="shared" si="416"/>
        <v>100</v>
      </c>
      <c r="Q3993" t="str">
        <f t="shared" si="417"/>
        <v>theater</v>
      </c>
      <c r="R3993" s="6" t="str">
        <f t="shared" si="414"/>
        <v>plays</v>
      </c>
      <c r="S3993" s="13">
        <f t="shared" si="418"/>
        <v>42125.644467592589</v>
      </c>
      <c r="T3993" s="13">
        <f t="shared" si="41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7">
        <f t="shared" si="415"/>
        <v>5.4100000000000002E-2</v>
      </c>
      <c r="P3994" s="5">
        <f t="shared" si="416"/>
        <v>60.111111111111114</v>
      </c>
      <c r="Q3994" t="str">
        <f t="shared" si="417"/>
        <v>theater</v>
      </c>
      <c r="R3994" s="6" t="str">
        <f t="shared" si="414"/>
        <v>plays</v>
      </c>
      <c r="S3994" s="13">
        <f t="shared" si="418"/>
        <v>42289.94049768518</v>
      </c>
      <c r="T3994" s="13">
        <f t="shared" si="41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7">
        <f t="shared" si="415"/>
        <v>6.0000000000000002E-5</v>
      </c>
      <c r="P3995" s="5">
        <f t="shared" si="416"/>
        <v>3</v>
      </c>
      <c r="Q3995" t="str">
        <f t="shared" si="417"/>
        <v>theater</v>
      </c>
      <c r="R3995" s="6" t="str">
        <f t="shared" si="414"/>
        <v>plays</v>
      </c>
      <c r="S3995" s="13">
        <f t="shared" si="418"/>
        <v>42107.864722222221</v>
      </c>
      <c r="T3995" s="13">
        <f t="shared" si="41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7">
        <f t="shared" si="415"/>
        <v>2.5000000000000001E-3</v>
      </c>
      <c r="P3996" s="5">
        <f t="shared" si="416"/>
        <v>5</v>
      </c>
      <c r="Q3996" t="str">
        <f t="shared" si="417"/>
        <v>theater</v>
      </c>
      <c r="R3996" s="6" t="str">
        <f t="shared" si="414"/>
        <v>plays</v>
      </c>
      <c r="S3996" s="13">
        <f t="shared" si="418"/>
        <v>41809.389930555553</v>
      </c>
      <c r="T3996" s="13">
        <f t="shared" si="41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7">
        <f t="shared" si="415"/>
        <v>0.35</v>
      </c>
      <c r="P3997" s="5">
        <f t="shared" si="416"/>
        <v>17.5</v>
      </c>
      <c r="Q3997" t="str">
        <f t="shared" si="417"/>
        <v>theater</v>
      </c>
      <c r="R3997" s="6" t="str">
        <f t="shared" si="414"/>
        <v>plays</v>
      </c>
      <c r="S3997" s="13">
        <f t="shared" si="418"/>
        <v>42019.683761574073</v>
      </c>
      <c r="T3997" s="13">
        <f t="shared" si="41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7">
        <f t="shared" si="415"/>
        <v>0.16566666666666666</v>
      </c>
      <c r="P3998" s="5">
        <f t="shared" si="416"/>
        <v>29.235294117647058</v>
      </c>
      <c r="Q3998" t="str">
        <f t="shared" si="417"/>
        <v>theater</v>
      </c>
      <c r="R3998" s="6" t="str">
        <f t="shared" si="414"/>
        <v>plays</v>
      </c>
      <c r="S3998" s="13">
        <f t="shared" si="418"/>
        <v>41950.26694444444</v>
      </c>
      <c r="T3998" s="13">
        <f t="shared" si="41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7">
        <f t="shared" si="415"/>
        <v>0</v>
      </c>
      <c r="P3999" s="5" t="e">
        <f t="shared" si="416"/>
        <v>#DIV/0!</v>
      </c>
      <c r="Q3999" t="str">
        <f t="shared" si="417"/>
        <v>theater</v>
      </c>
      <c r="R3999" s="6" t="str">
        <f t="shared" si="414"/>
        <v>plays</v>
      </c>
      <c r="S3999" s="13">
        <f t="shared" si="418"/>
        <v>42069.391446759255</v>
      </c>
      <c r="T3999" s="13">
        <f t="shared" si="41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7">
        <f t="shared" si="415"/>
        <v>0.57199999999999995</v>
      </c>
      <c r="P4000" s="5">
        <f t="shared" si="416"/>
        <v>59.583333333333336</v>
      </c>
      <c r="Q4000" t="str">
        <f t="shared" si="417"/>
        <v>theater</v>
      </c>
      <c r="R4000" s="6" t="str">
        <f t="shared" si="414"/>
        <v>plays</v>
      </c>
      <c r="S4000" s="13">
        <f t="shared" si="418"/>
        <v>42061.963263888887</v>
      </c>
      <c r="T4000" s="13">
        <f t="shared" si="41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7">
        <f t="shared" si="415"/>
        <v>0.16514285714285715</v>
      </c>
      <c r="P4001" s="5">
        <f t="shared" si="416"/>
        <v>82.571428571428569</v>
      </c>
      <c r="Q4001" t="str">
        <f t="shared" si="417"/>
        <v>theater</v>
      </c>
      <c r="R4001" s="6" t="str">
        <f t="shared" si="414"/>
        <v>plays</v>
      </c>
      <c r="S4001" s="13">
        <f t="shared" si="418"/>
        <v>41842.828680555554</v>
      </c>
      <c r="T4001" s="13">
        <f t="shared" si="41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7">
        <f t="shared" si="415"/>
        <v>1.25E-3</v>
      </c>
      <c r="P4002" s="5">
        <f t="shared" si="416"/>
        <v>10</v>
      </c>
      <c r="Q4002" t="str">
        <f t="shared" si="417"/>
        <v>theater</v>
      </c>
      <c r="R4002" s="6" t="str">
        <f t="shared" si="414"/>
        <v>plays</v>
      </c>
      <c r="S4002" s="13">
        <f t="shared" si="418"/>
        <v>42437.64534722222</v>
      </c>
      <c r="T4002" s="13">
        <f t="shared" si="41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7">
        <f t="shared" si="415"/>
        <v>0.3775</v>
      </c>
      <c r="P4003" s="5">
        <f t="shared" si="416"/>
        <v>32.357142857142854</v>
      </c>
      <c r="Q4003" t="str">
        <f t="shared" si="417"/>
        <v>theater</v>
      </c>
      <c r="R4003" s="6" t="str">
        <f t="shared" si="414"/>
        <v>plays</v>
      </c>
      <c r="S4003" s="13">
        <f t="shared" si="418"/>
        <v>42775.964212962965</v>
      </c>
      <c r="T4003" s="13">
        <f t="shared" si="41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7">
        <f t="shared" si="415"/>
        <v>1.84E-2</v>
      </c>
      <c r="P4004" s="5">
        <f t="shared" si="416"/>
        <v>5.75</v>
      </c>
      <c r="Q4004" t="str">
        <f t="shared" si="417"/>
        <v>theater</v>
      </c>
      <c r="R4004" s="6" t="str">
        <f t="shared" si="414"/>
        <v>plays</v>
      </c>
      <c r="S4004" s="13">
        <f t="shared" si="418"/>
        <v>41879.043530092589</v>
      </c>
      <c r="T4004" s="13">
        <f t="shared" si="41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7">
        <f t="shared" si="415"/>
        <v>0.10050000000000001</v>
      </c>
      <c r="P4005" s="5">
        <f t="shared" si="416"/>
        <v>100.5</v>
      </c>
      <c r="Q4005" t="str">
        <f t="shared" si="417"/>
        <v>theater</v>
      </c>
      <c r="R4005" s="6" t="str">
        <f t="shared" si="414"/>
        <v>plays</v>
      </c>
      <c r="S4005" s="13">
        <f t="shared" si="418"/>
        <v>42020.587349537032</v>
      </c>
      <c r="T4005" s="13">
        <f t="shared" si="41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7">
        <f t="shared" si="415"/>
        <v>2E-3</v>
      </c>
      <c r="P4006" s="5">
        <f t="shared" si="416"/>
        <v>1</v>
      </c>
      <c r="Q4006" t="str">
        <f t="shared" si="417"/>
        <v>theater</v>
      </c>
      <c r="R4006" s="6" t="str">
        <f t="shared" si="414"/>
        <v>plays</v>
      </c>
      <c r="S4006" s="13">
        <f t="shared" si="418"/>
        <v>41890.16269675926</v>
      </c>
      <c r="T4006" s="13">
        <f t="shared" si="41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7">
        <f t="shared" si="415"/>
        <v>1.3333333333333334E-2</v>
      </c>
      <c r="P4007" s="5">
        <f t="shared" si="416"/>
        <v>20</v>
      </c>
      <c r="Q4007" t="str">
        <f t="shared" si="417"/>
        <v>theater</v>
      </c>
      <c r="R4007" s="6" t="str">
        <f t="shared" si="414"/>
        <v>plays</v>
      </c>
      <c r="S4007" s="13">
        <f t="shared" si="418"/>
        <v>41872.807696759257</v>
      </c>
      <c r="T4007" s="13">
        <f t="shared" si="41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7">
        <f t="shared" si="415"/>
        <v>6.666666666666667E-5</v>
      </c>
      <c r="P4008" s="5">
        <f t="shared" si="416"/>
        <v>2</v>
      </c>
      <c r="Q4008" t="str">
        <f t="shared" si="417"/>
        <v>theater</v>
      </c>
      <c r="R4008" s="6" t="str">
        <f t="shared" si="414"/>
        <v>plays</v>
      </c>
      <c r="S4008" s="13">
        <f t="shared" si="418"/>
        <v>42391.772997685184</v>
      </c>
      <c r="T4008" s="13">
        <f t="shared" si="41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7">
        <f t="shared" si="415"/>
        <v>2.5000000000000001E-3</v>
      </c>
      <c r="P4009" s="5">
        <f t="shared" si="416"/>
        <v>5</v>
      </c>
      <c r="Q4009" t="str">
        <f t="shared" si="417"/>
        <v>theater</v>
      </c>
      <c r="R4009" s="6" t="str">
        <f t="shared" si="414"/>
        <v>plays</v>
      </c>
      <c r="S4009" s="13">
        <f t="shared" si="418"/>
        <v>41848.772928240738</v>
      </c>
      <c r="T4009" s="13">
        <f t="shared" si="41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7">
        <f t="shared" si="415"/>
        <v>0.06</v>
      </c>
      <c r="P4010" s="5">
        <f t="shared" si="416"/>
        <v>15</v>
      </c>
      <c r="Q4010" t="str">
        <f t="shared" si="417"/>
        <v>theater</v>
      </c>
      <c r="R4010" s="6" t="str">
        <f t="shared" si="414"/>
        <v>plays</v>
      </c>
      <c r="S4010" s="13">
        <f t="shared" si="418"/>
        <v>42177.964201388888</v>
      </c>
      <c r="T4010" s="13">
        <f t="shared" si="41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7">
        <f t="shared" si="415"/>
        <v>3.8860103626943004E-2</v>
      </c>
      <c r="P4011" s="5">
        <f t="shared" si="416"/>
        <v>25</v>
      </c>
      <c r="Q4011" t="str">
        <f t="shared" si="417"/>
        <v>theater</v>
      </c>
      <c r="R4011" s="6" t="str">
        <f t="shared" si="414"/>
        <v>plays</v>
      </c>
      <c r="S4011" s="13">
        <f t="shared" si="418"/>
        <v>41851.700925925928</v>
      </c>
      <c r="T4011" s="13">
        <f t="shared" si="41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7">
        <f t="shared" si="415"/>
        <v>0.24194444444444443</v>
      </c>
      <c r="P4012" s="5">
        <f t="shared" si="416"/>
        <v>45.842105263157897</v>
      </c>
      <c r="Q4012" t="str">
        <f t="shared" si="417"/>
        <v>theater</v>
      </c>
      <c r="R4012" s="6" t="str">
        <f t="shared" si="414"/>
        <v>plays</v>
      </c>
      <c r="S4012" s="13">
        <f t="shared" si="418"/>
        <v>41921.770439814813</v>
      </c>
      <c r="T4012" s="13">
        <f t="shared" si="41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7">
        <f t="shared" si="415"/>
        <v>7.5999999999999998E-2</v>
      </c>
      <c r="P4013" s="5">
        <f t="shared" si="416"/>
        <v>4.75</v>
      </c>
      <c r="Q4013" t="str">
        <f t="shared" si="417"/>
        <v>theater</v>
      </c>
      <c r="R4013" s="6" t="str">
        <f t="shared" si="414"/>
        <v>plays</v>
      </c>
      <c r="S4013" s="13">
        <f t="shared" si="418"/>
        <v>42002.54488425926</v>
      </c>
      <c r="T4013" s="13">
        <f t="shared" si="41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415"/>
        <v>0</v>
      </c>
      <c r="P4014" s="5" t="e">
        <f t="shared" si="416"/>
        <v>#DIV/0!</v>
      </c>
      <c r="Q4014" t="str">
        <f t="shared" si="417"/>
        <v>theater</v>
      </c>
      <c r="R4014" s="6" t="str">
        <f t="shared" si="414"/>
        <v>plays</v>
      </c>
      <c r="S4014" s="13">
        <f t="shared" si="418"/>
        <v>42096.544548611113</v>
      </c>
      <c r="T4014" s="13">
        <f t="shared" si="41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7">
        <f t="shared" si="415"/>
        <v>1.2999999999999999E-2</v>
      </c>
      <c r="P4015" s="5">
        <f t="shared" si="416"/>
        <v>13</v>
      </c>
      <c r="Q4015" t="str">
        <f t="shared" si="417"/>
        <v>theater</v>
      </c>
      <c r="R4015" s="6" t="str">
        <f t="shared" si="414"/>
        <v>plays</v>
      </c>
      <c r="S4015" s="13">
        <f t="shared" si="418"/>
        <v>42021.301192129627</v>
      </c>
      <c r="T4015" s="13">
        <f t="shared" si="41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7">
        <f t="shared" si="415"/>
        <v>0</v>
      </c>
      <c r="P4016" s="5" t="e">
        <f t="shared" si="416"/>
        <v>#DIV/0!</v>
      </c>
      <c r="Q4016" t="str">
        <f t="shared" si="417"/>
        <v>theater</v>
      </c>
      <c r="R4016" s="6" t="str">
        <f t="shared" si="414"/>
        <v>plays</v>
      </c>
      <c r="S4016" s="13">
        <f t="shared" si="418"/>
        <v>42419.246168981481</v>
      </c>
      <c r="T4016" s="13">
        <f t="shared" si="41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7">
        <f t="shared" si="415"/>
        <v>1.4285714285714287E-4</v>
      </c>
      <c r="P4017" s="5">
        <f t="shared" si="416"/>
        <v>1</v>
      </c>
      <c r="Q4017" t="str">
        <f t="shared" si="417"/>
        <v>theater</v>
      </c>
      <c r="R4017" s="6" t="str">
        <f t="shared" si="414"/>
        <v>plays</v>
      </c>
      <c r="S4017" s="13">
        <f t="shared" si="418"/>
        <v>42174.780821759254</v>
      </c>
      <c r="T4017" s="13">
        <f t="shared" si="41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7">
        <f t="shared" si="415"/>
        <v>0.14000000000000001</v>
      </c>
      <c r="P4018" s="5">
        <f t="shared" si="416"/>
        <v>10</v>
      </c>
      <c r="Q4018" t="str">
        <f t="shared" si="417"/>
        <v>theater</v>
      </c>
      <c r="R4018" s="6" t="str">
        <f t="shared" si="414"/>
        <v>plays</v>
      </c>
      <c r="S4018" s="13">
        <f t="shared" si="418"/>
        <v>41869.872685185182</v>
      </c>
      <c r="T4018" s="13">
        <f t="shared" si="41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7">
        <f t="shared" si="415"/>
        <v>1.0500000000000001E-2</v>
      </c>
      <c r="P4019" s="5">
        <f t="shared" si="416"/>
        <v>52.5</v>
      </c>
      <c r="Q4019" t="str">
        <f t="shared" si="417"/>
        <v>theater</v>
      </c>
      <c r="R4019" s="6" t="str">
        <f t="shared" ref="R4019:R4082" si="420">RIGHT(N4019,5)</f>
        <v>plays</v>
      </c>
      <c r="S4019" s="13">
        <f t="shared" si="418"/>
        <v>41856.672152777777</v>
      </c>
      <c r="T4019" s="13">
        <f t="shared" si="41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7">
        <f t="shared" si="415"/>
        <v>8.666666666666667E-2</v>
      </c>
      <c r="P4020" s="5">
        <f t="shared" si="416"/>
        <v>32.5</v>
      </c>
      <c r="Q4020" t="str">
        <f t="shared" si="417"/>
        <v>theater</v>
      </c>
      <c r="R4020" s="6" t="str">
        <f t="shared" si="420"/>
        <v>plays</v>
      </c>
      <c r="S4020" s="13">
        <f t="shared" si="418"/>
        <v>42620.91097222222</v>
      </c>
      <c r="T4020" s="13">
        <f t="shared" si="41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7">
        <f t="shared" si="415"/>
        <v>8.2857142857142851E-3</v>
      </c>
      <c r="P4021" s="5">
        <f t="shared" si="416"/>
        <v>7.25</v>
      </c>
      <c r="Q4021" t="str">
        <f t="shared" si="417"/>
        <v>theater</v>
      </c>
      <c r="R4021" s="6" t="str">
        <f t="shared" si="420"/>
        <v>plays</v>
      </c>
      <c r="S4021" s="13">
        <f t="shared" si="418"/>
        <v>42417.675879629634</v>
      </c>
      <c r="T4021" s="13">
        <f t="shared" si="41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7">
        <f t="shared" si="415"/>
        <v>0.16666666666666666</v>
      </c>
      <c r="P4022" s="5">
        <f t="shared" si="416"/>
        <v>33.333333333333336</v>
      </c>
      <c r="Q4022" t="str">
        <f t="shared" si="417"/>
        <v>theater</v>
      </c>
      <c r="R4022" s="6" t="str">
        <f t="shared" si="420"/>
        <v>plays</v>
      </c>
      <c r="S4022" s="13">
        <f t="shared" si="418"/>
        <v>42057.190960648149</v>
      </c>
      <c r="T4022" s="13">
        <f t="shared" si="41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7">
        <f t="shared" si="415"/>
        <v>8.3333333333333332E-3</v>
      </c>
      <c r="P4023" s="5">
        <f t="shared" si="416"/>
        <v>62.5</v>
      </c>
      <c r="Q4023" t="str">
        <f t="shared" si="417"/>
        <v>theater</v>
      </c>
      <c r="R4023" s="6" t="str">
        <f t="shared" si="420"/>
        <v>plays</v>
      </c>
      <c r="S4023" s="13">
        <f t="shared" si="418"/>
        <v>41878.911550925928</v>
      </c>
      <c r="T4023" s="13">
        <f t="shared" si="41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7">
        <f t="shared" si="415"/>
        <v>0.69561111111111107</v>
      </c>
      <c r="P4024" s="5">
        <f t="shared" si="416"/>
        <v>63.558375634517766</v>
      </c>
      <c r="Q4024" t="str">
        <f t="shared" si="417"/>
        <v>theater</v>
      </c>
      <c r="R4024" s="6" t="str">
        <f t="shared" si="420"/>
        <v>plays</v>
      </c>
      <c r="S4024" s="13">
        <f t="shared" si="418"/>
        <v>41990.584108796291</v>
      </c>
      <c r="T4024" s="13">
        <f t="shared" si="41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7">
        <f t="shared" si="415"/>
        <v>0</v>
      </c>
      <c r="P4025" s="5" t="e">
        <f t="shared" si="416"/>
        <v>#DIV/0!</v>
      </c>
      <c r="Q4025" t="str">
        <f t="shared" si="417"/>
        <v>theater</v>
      </c>
      <c r="R4025" s="6" t="str">
        <f t="shared" si="420"/>
        <v>plays</v>
      </c>
      <c r="S4025" s="13">
        <f t="shared" si="418"/>
        <v>42408.999571759254</v>
      </c>
      <c r="T4025" s="13">
        <f t="shared" si="41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7">
        <f t="shared" si="415"/>
        <v>1.2500000000000001E-2</v>
      </c>
      <c r="P4026" s="5">
        <f t="shared" si="416"/>
        <v>10</v>
      </c>
      <c r="Q4026" t="str">
        <f t="shared" si="417"/>
        <v>theater</v>
      </c>
      <c r="R4026" s="6" t="str">
        <f t="shared" si="420"/>
        <v>plays</v>
      </c>
      <c r="S4026" s="13">
        <f t="shared" si="418"/>
        <v>42217.670104166667</v>
      </c>
      <c r="T4026" s="13">
        <f t="shared" si="41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7">
        <f t="shared" si="415"/>
        <v>0.05</v>
      </c>
      <c r="P4027" s="5">
        <f t="shared" si="416"/>
        <v>62.5</v>
      </c>
      <c r="Q4027" t="str">
        <f t="shared" si="417"/>
        <v>theater</v>
      </c>
      <c r="R4027" s="6" t="str">
        <f t="shared" si="420"/>
        <v>plays</v>
      </c>
      <c r="S4027" s="13">
        <f t="shared" si="418"/>
        <v>42151.237685185188</v>
      </c>
      <c r="T4027" s="13">
        <f t="shared" si="41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7">
        <f t="shared" si="415"/>
        <v>0</v>
      </c>
      <c r="P4028" s="5" t="e">
        <f t="shared" si="416"/>
        <v>#DIV/0!</v>
      </c>
      <c r="Q4028" t="str">
        <f t="shared" si="417"/>
        <v>theater</v>
      </c>
      <c r="R4028" s="6" t="str">
        <f t="shared" si="420"/>
        <v>plays</v>
      </c>
      <c r="S4028" s="13">
        <f t="shared" si="418"/>
        <v>42282.655543981484</v>
      </c>
      <c r="T4028" s="13">
        <f t="shared" si="41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7">
        <f t="shared" si="415"/>
        <v>7.166666666666667E-2</v>
      </c>
      <c r="P4029" s="5">
        <f t="shared" si="416"/>
        <v>30.714285714285715</v>
      </c>
      <c r="Q4029" t="str">
        <f t="shared" si="417"/>
        <v>theater</v>
      </c>
      <c r="R4029" s="6" t="str">
        <f t="shared" si="420"/>
        <v>plays</v>
      </c>
      <c r="S4029" s="13">
        <f t="shared" si="418"/>
        <v>42768.97084490741</v>
      </c>
      <c r="T4029" s="13">
        <f t="shared" si="41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7">
        <f t="shared" si="415"/>
        <v>0.28050000000000003</v>
      </c>
      <c r="P4030" s="5">
        <f t="shared" si="416"/>
        <v>51</v>
      </c>
      <c r="Q4030" t="str">
        <f t="shared" si="417"/>
        <v>theater</v>
      </c>
      <c r="R4030" s="6" t="str">
        <f t="shared" si="420"/>
        <v>plays</v>
      </c>
      <c r="S4030" s="13">
        <f t="shared" si="418"/>
        <v>41765.938657407409</v>
      </c>
      <c r="T4030" s="13">
        <f t="shared" si="41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7">
        <f t="shared" si="415"/>
        <v>0</v>
      </c>
      <c r="P4031" s="5" t="e">
        <f t="shared" si="416"/>
        <v>#DIV/0!</v>
      </c>
      <c r="Q4031" t="str">
        <f t="shared" si="417"/>
        <v>theater</v>
      </c>
      <c r="R4031" s="6" t="str">
        <f t="shared" si="420"/>
        <v>plays</v>
      </c>
      <c r="S4031" s="13">
        <f t="shared" si="418"/>
        <v>42322.025115740747</v>
      </c>
      <c r="T4031" s="13">
        <f t="shared" si="41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7">
        <f t="shared" si="415"/>
        <v>0.16</v>
      </c>
      <c r="P4032" s="5">
        <f t="shared" si="416"/>
        <v>66.666666666666671</v>
      </c>
      <c r="Q4032" t="str">
        <f t="shared" si="417"/>
        <v>theater</v>
      </c>
      <c r="R4032" s="6" t="str">
        <f t="shared" si="420"/>
        <v>plays</v>
      </c>
      <c r="S4032" s="13">
        <f t="shared" si="418"/>
        <v>42374.655081018514</v>
      </c>
      <c r="T4032" s="13">
        <f t="shared" si="41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7">
        <f t="shared" si="415"/>
        <v>0</v>
      </c>
      <c r="P4033" s="5" t="e">
        <f t="shared" si="416"/>
        <v>#DIV/0!</v>
      </c>
      <c r="Q4033" t="str">
        <f t="shared" si="417"/>
        <v>theater</v>
      </c>
      <c r="R4033" s="6" t="str">
        <f t="shared" si="420"/>
        <v>plays</v>
      </c>
      <c r="S4033" s="13">
        <f t="shared" si="418"/>
        <v>41941.585231481484</v>
      </c>
      <c r="T4033" s="13">
        <f t="shared" si="41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7">
        <f t="shared" si="415"/>
        <v>6.8287037037037035E-2</v>
      </c>
      <c r="P4034" s="5">
        <f t="shared" si="416"/>
        <v>59</v>
      </c>
      <c r="Q4034" t="str">
        <f t="shared" si="417"/>
        <v>theater</v>
      </c>
      <c r="R4034" s="6" t="str">
        <f t="shared" si="420"/>
        <v>plays</v>
      </c>
      <c r="S4034" s="13">
        <f t="shared" si="418"/>
        <v>42293.809212962966</v>
      </c>
      <c r="T4034" s="13">
        <f t="shared" si="41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7">
        <f t="shared" ref="O4035:O4098" si="421">E4035/D4035</f>
        <v>0.25698702928870293</v>
      </c>
      <c r="P4035" s="5">
        <f t="shared" ref="P4035:P4098" si="422">AVERAGE(E4035/L4035)</f>
        <v>65.340319148936175</v>
      </c>
      <c r="Q4035" t="str">
        <f t="shared" ref="Q4035:Q4098" si="423">LEFT(N4035, SEARCH("/",N4035,1)-1)</f>
        <v>theater</v>
      </c>
      <c r="R4035" s="6" t="str">
        <f t="shared" si="420"/>
        <v>plays</v>
      </c>
      <c r="S4035" s="13">
        <f t="shared" ref="S4035:S4098" si="424">(((J4035/60)/60)/24)+DATE(1970,1,1)</f>
        <v>42614.268796296295</v>
      </c>
      <c r="T4035" s="13">
        <f t="shared" ref="T4035:T4098" si="42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7">
        <f t="shared" si="421"/>
        <v>1.4814814814814815E-2</v>
      </c>
      <c r="P4036" s="5">
        <f t="shared" si="422"/>
        <v>100</v>
      </c>
      <c r="Q4036" t="str">
        <f t="shared" si="423"/>
        <v>theater</v>
      </c>
      <c r="R4036" s="6" t="str">
        <f t="shared" si="420"/>
        <v>plays</v>
      </c>
      <c r="S4036" s="13">
        <f t="shared" si="424"/>
        <v>42067.947337962964</v>
      </c>
      <c r="T4036" s="13">
        <f t="shared" si="42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7">
        <f t="shared" si="421"/>
        <v>0.36849999999999999</v>
      </c>
      <c r="P4037" s="5">
        <f t="shared" si="422"/>
        <v>147.4</v>
      </c>
      <c r="Q4037" t="str">
        <f t="shared" si="423"/>
        <v>theater</v>
      </c>
      <c r="R4037" s="6" t="str">
        <f t="shared" si="420"/>
        <v>plays</v>
      </c>
      <c r="S4037" s="13">
        <f t="shared" si="424"/>
        <v>41903.882951388885</v>
      </c>
      <c r="T4037" s="13">
        <f t="shared" si="42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7">
        <f t="shared" si="421"/>
        <v>0.47049999999999997</v>
      </c>
      <c r="P4038" s="5">
        <f t="shared" si="422"/>
        <v>166.05882352941177</v>
      </c>
      <c r="Q4038" t="str">
        <f t="shared" si="423"/>
        <v>theater</v>
      </c>
      <c r="R4038" s="6" t="str">
        <f t="shared" si="420"/>
        <v>plays</v>
      </c>
      <c r="S4038" s="13">
        <f t="shared" si="424"/>
        <v>41804.937083333331</v>
      </c>
      <c r="T4038" s="13">
        <f t="shared" si="42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7">
        <f t="shared" si="421"/>
        <v>0.11428571428571428</v>
      </c>
      <c r="P4039" s="5">
        <f t="shared" si="422"/>
        <v>40</v>
      </c>
      <c r="Q4039" t="str">
        <f t="shared" si="423"/>
        <v>theater</v>
      </c>
      <c r="R4039" s="6" t="str">
        <f t="shared" si="420"/>
        <v>plays</v>
      </c>
      <c r="S4039" s="13">
        <f t="shared" si="424"/>
        <v>42497.070775462969</v>
      </c>
      <c r="T4039" s="13">
        <f t="shared" si="42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7">
        <f t="shared" si="421"/>
        <v>0.12039999999999999</v>
      </c>
      <c r="P4040" s="5">
        <f t="shared" si="422"/>
        <v>75.25</v>
      </c>
      <c r="Q4040" t="str">
        <f t="shared" si="423"/>
        <v>theater</v>
      </c>
      <c r="R4040" s="6" t="str">
        <f t="shared" si="420"/>
        <v>plays</v>
      </c>
      <c r="S4040" s="13">
        <f t="shared" si="424"/>
        <v>41869.798726851855</v>
      </c>
      <c r="T4040" s="13">
        <f t="shared" si="42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7">
        <f t="shared" si="421"/>
        <v>0.6</v>
      </c>
      <c r="P4041" s="5">
        <f t="shared" si="422"/>
        <v>60</v>
      </c>
      <c r="Q4041" t="str">
        <f t="shared" si="423"/>
        <v>theater</v>
      </c>
      <c r="R4041" s="6" t="str">
        <f t="shared" si="420"/>
        <v>plays</v>
      </c>
      <c r="S4041" s="13">
        <f t="shared" si="424"/>
        <v>42305.670914351853</v>
      </c>
      <c r="T4041" s="13">
        <f t="shared" si="42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7">
        <f t="shared" si="421"/>
        <v>0.3125</v>
      </c>
      <c r="P4042" s="5">
        <f t="shared" si="422"/>
        <v>1250</v>
      </c>
      <c r="Q4042" t="str">
        <f t="shared" si="423"/>
        <v>theater</v>
      </c>
      <c r="R4042" s="6" t="str">
        <f t="shared" si="420"/>
        <v>plays</v>
      </c>
      <c r="S4042" s="13">
        <f t="shared" si="424"/>
        <v>42144.231527777782</v>
      </c>
      <c r="T4042" s="13">
        <f t="shared" si="42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7">
        <f t="shared" si="421"/>
        <v>4.1999999999999997E-3</v>
      </c>
      <c r="P4043" s="5">
        <f t="shared" si="422"/>
        <v>10.5</v>
      </c>
      <c r="Q4043" t="str">
        <f t="shared" si="423"/>
        <v>theater</v>
      </c>
      <c r="R4043" s="6" t="str">
        <f t="shared" si="420"/>
        <v>plays</v>
      </c>
      <c r="S4043" s="13">
        <f t="shared" si="424"/>
        <v>42559.474004629628</v>
      </c>
      <c r="T4043" s="13">
        <f t="shared" si="42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7">
        <f t="shared" si="421"/>
        <v>2.0999999999999999E-3</v>
      </c>
      <c r="P4044" s="5">
        <f t="shared" si="422"/>
        <v>7</v>
      </c>
      <c r="Q4044" t="str">
        <f t="shared" si="423"/>
        <v>theater</v>
      </c>
      <c r="R4044" s="6" t="str">
        <f t="shared" si="420"/>
        <v>plays</v>
      </c>
      <c r="S4044" s="13">
        <f t="shared" si="424"/>
        <v>41995.084074074075</v>
      </c>
      <c r="T4044" s="13">
        <f t="shared" si="42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7">
        <f t="shared" si="421"/>
        <v>0</v>
      </c>
      <c r="P4045" s="5" t="e">
        <f t="shared" si="422"/>
        <v>#DIV/0!</v>
      </c>
      <c r="Q4045" t="str">
        <f t="shared" si="423"/>
        <v>theater</v>
      </c>
      <c r="R4045" s="6" t="str">
        <f t="shared" si="420"/>
        <v>plays</v>
      </c>
      <c r="S4045" s="13">
        <f t="shared" si="424"/>
        <v>41948.957465277781</v>
      </c>
      <c r="T4045" s="13">
        <f t="shared" si="42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7">
        <f t="shared" si="421"/>
        <v>0.375</v>
      </c>
      <c r="P4046" s="5">
        <f t="shared" si="422"/>
        <v>56.25</v>
      </c>
      <c r="Q4046" t="str">
        <f t="shared" si="423"/>
        <v>theater</v>
      </c>
      <c r="R4046" s="6" t="str">
        <f t="shared" si="420"/>
        <v>plays</v>
      </c>
      <c r="S4046" s="13">
        <f t="shared" si="424"/>
        <v>42074.219699074078</v>
      </c>
      <c r="T4046" s="13">
        <f t="shared" si="42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7">
        <f t="shared" si="421"/>
        <v>2.0000000000000001E-4</v>
      </c>
      <c r="P4047" s="5">
        <f t="shared" si="422"/>
        <v>1</v>
      </c>
      <c r="Q4047" t="str">
        <f t="shared" si="423"/>
        <v>theater</v>
      </c>
      <c r="R4047" s="6" t="str">
        <f t="shared" si="420"/>
        <v>plays</v>
      </c>
      <c r="S4047" s="13">
        <f t="shared" si="424"/>
        <v>41842.201261574075</v>
      </c>
      <c r="T4047" s="13">
        <f t="shared" si="42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7">
        <f t="shared" si="421"/>
        <v>8.2142857142857142E-2</v>
      </c>
      <c r="P4048" s="5">
        <f t="shared" si="422"/>
        <v>38.333333333333336</v>
      </c>
      <c r="Q4048" t="str">
        <f t="shared" si="423"/>
        <v>theater</v>
      </c>
      <c r="R4048" s="6" t="str">
        <f t="shared" si="420"/>
        <v>plays</v>
      </c>
      <c r="S4048" s="13">
        <f t="shared" si="424"/>
        <v>41904.650578703702</v>
      </c>
      <c r="T4048" s="13">
        <f t="shared" si="42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7">
        <f t="shared" si="421"/>
        <v>2.1999999999999999E-2</v>
      </c>
      <c r="P4049" s="5">
        <f t="shared" si="422"/>
        <v>27.5</v>
      </c>
      <c r="Q4049" t="str">
        <f t="shared" si="423"/>
        <v>theater</v>
      </c>
      <c r="R4049" s="6" t="str">
        <f t="shared" si="420"/>
        <v>plays</v>
      </c>
      <c r="S4049" s="13">
        <f t="shared" si="424"/>
        <v>41991.022488425922</v>
      </c>
      <c r="T4049" s="13">
        <f t="shared" si="42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7">
        <f t="shared" si="421"/>
        <v>0.17652941176470588</v>
      </c>
      <c r="P4050" s="5">
        <f t="shared" si="422"/>
        <v>32.978021978021978</v>
      </c>
      <c r="Q4050" t="str">
        <f t="shared" si="423"/>
        <v>theater</v>
      </c>
      <c r="R4050" s="6" t="str">
        <f t="shared" si="420"/>
        <v>plays</v>
      </c>
      <c r="S4050" s="13">
        <f t="shared" si="424"/>
        <v>42436.509108796294</v>
      </c>
      <c r="T4050" s="13">
        <f t="shared" si="42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7">
        <f t="shared" si="421"/>
        <v>8.0000000000000004E-4</v>
      </c>
      <c r="P4051" s="5">
        <f t="shared" si="422"/>
        <v>16</v>
      </c>
      <c r="Q4051" t="str">
        <f t="shared" si="423"/>
        <v>theater</v>
      </c>
      <c r="R4051" s="6" t="str">
        <f t="shared" si="420"/>
        <v>plays</v>
      </c>
      <c r="S4051" s="13">
        <f t="shared" si="424"/>
        <v>42169.958506944444</v>
      </c>
      <c r="T4051" s="13">
        <f t="shared" si="42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7">
        <f t="shared" si="421"/>
        <v>6.6666666666666664E-4</v>
      </c>
      <c r="P4052" s="5">
        <f t="shared" si="422"/>
        <v>1</v>
      </c>
      <c r="Q4052" t="str">
        <f t="shared" si="423"/>
        <v>theater</v>
      </c>
      <c r="R4052" s="6" t="str">
        <f t="shared" si="420"/>
        <v>plays</v>
      </c>
      <c r="S4052" s="13">
        <f t="shared" si="424"/>
        <v>41905.636469907404</v>
      </c>
      <c r="T4052" s="13">
        <f t="shared" si="42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7">
        <f t="shared" si="421"/>
        <v>0</v>
      </c>
      <c r="P4053" s="5" t="e">
        <f t="shared" si="422"/>
        <v>#DIV/0!</v>
      </c>
      <c r="Q4053" t="str">
        <f t="shared" si="423"/>
        <v>theater</v>
      </c>
      <c r="R4053" s="6" t="str">
        <f t="shared" si="420"/>
        <v>plays</v>
      </c>
      <c r="S4053" s="13">
        <f t="shared" si="424"/>
        <v>41761.810150462967</v>
      </c>
      <c r="T4053" s="13">
        <f t="shared" si="42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7">
        <f t="shared" si="421"/>
        <v>0.37533333333333335</v>
      </c>
      <c r="P4054" s="5">
        <f t="shared" si="422"/>
        <v>86.615384615384613</v>
      </c>
      <c r="Q4054" t="str">
        <f t="shared" si="423"/>
        <v>theater</v>
      </c>
      <c r="R4054" s="6" t="str">
        <f t="shared" si="420"/>
        <v>plays</v>
      </c>
      <c r="S4054" s="13">
        <f t="shared" si="424"/>
        <v>41865.878657407404</v>
      </c>
      <c r="T4054" s="13">
        <f t="shared" si="42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7">
        <f t="shared" si="421"/>
        <v>0.22</v>
      </c>
      <c r="P4055" s="5">
        <f t="shared" si="422"/>
        <v>55</v>
      </c>
      <c r="Q4055" t="str">
        <f t="shared" si="423"/>
        <v>theater</v>
      </c>
      <c r="R4055" s="6" t="str">
        <f t="shared" si="420"/>
        <v>plays</v>
      </c>
      <c r="S4055" s="13">
        <f t="shared" si="424"/>
        <v>41928.690138888887</v>
      </c>
      <c r="T4055" s="13">
        <f t="shared" si="42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7">
        <f t="shared" si="421"/>
        <v>0</v>
      </c>
      <c r="P4056" s="5" t="e">
        <f t="shared" si="422"/>
        <v>#DIV/0!</v>
      </c>
      <c r="Q4056" t="str">
        <f t="shared" si="423"/>
        <v>theater</v>
      </c>
      <c r="R4056" s="6" t="str">
        <f t="shared" si="420"/>
        <v>plays</v>
      </c>
      <c r="S4056" s="13">
        <f t="shared" si="424"/>
        <v>42613.841261574074</v>
      </c>
      <c r="T4056" s="13">
        <f t="shared" si="42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7">
        <f t="shared" si="421"/>
        <v>0.1762</v>
      </c>
      <c r="P4057" s="5">
        <f t="shared" si="422"/>
        <v>41.952380952380949</v>
      </c>
      <c r="Q4057" t="str">
        <f t="shared" si="423"/>
        <v>theater</v>
      </c>
      <c r="R4057" s="6" t="str">
        <f t="shared" si="420"/>
        <v>plays</v>
      </c>
      <c r="S4057" s="13">
        <f t="shared" si="424"/>
        <v>41779.648506944446</v>
      </c>
      <c r="T4057" s="13">
        <f t="shared" si="42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7">
        <f t="shared" si="421"/>
        <v>0.53</v>
      </c>
      <c r="P4058" s="5">
        <f t="shared" si="422"/>
        <v>88.333333333333329</v>
      </c>
      <c r="Q4058" t="str">
        <f t="shared" si="423"/>
        <v>theater</v>
      </c>
      <c r="R4058" s="6" t="str">
        <f t="shared" si="420"/>
        <v>plays</v>
      </c>
      <c r="S4058" s="13">
        <f t="shared" si="424"/>
        <v>42534.933321759265</v>
      </c>
      <c r="T4058" s="13">
        <f t="shared" si="42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7">
        <f t="shared" si="421"/>
        <v>0.22142857142857142</v>
      </c>
      <c r="P4059" s="5">
        <f t="shared" si="422"/>
        <v>129.16666666666666</v>
      </c>
      <c r="Q4059" t="str">
        <f t="shared" si="423"/>
        <v>theater</v>
      </c>
      <c r="R4059" s="6" t="str">
        <f t="shared" si="420"/>
        <v>plays</v>
      </c>
      <c r="S4059" s="13">
        <f t="shared" si="424"/>
        <v>42310.968518518523</v>
      </c>
      <c r="T4059" s="13">
        <f t="shared" si="42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7">
        <f t="shared" si="421"/>
        <v>2.5333333333333333E-2</v>
      </c>
      <c r="P4060" s="5">
        <f t="shared" si="422"/>
        <v>23.75</v>
      </c>
      <c r="Q4060" t="str">
        <f t="shared" si="423"/>
        <v>theater</v>
      </c>
      <c r="R4060" s="6" t="str">
        <f t="shared" si="420"/>
        <v>plays</v>
      </c>
      <c r="S4060" s="13">
        <f t="shared" si="424"/>
        <v>42446.060694444444</v>
      </c>
      <c r="T4060" s="13">
        <f t="shared" si="42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7">
        <f t="shared" si="421"/>
        <v>2.5000000000000001E-2</v>
      </c>
      <c r="P4061" s="5">
        <f t="shared" si="422"/>
        <v>35.714285714285715</v>
      </c>
      <c r="Q4061" t="str">
        <f t="shared" si="423"/>
        <v>theater</v>
      </c>
      <c r="R4061" s="6" t="str">
        <f t="shared" si="420"/>
        <v>plays</v>
      </c>
      <c r="S4061" s="13">
        <f t="shared" si="424"/>
        <v>41866.640648148146</v>
      </c>
      <c r="T4061" s="13">
        <f t="shared" si="42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7">
        <f t="shared" si="421"/>
        <v>2.8500000000000001E-2</v>
      </c>
      <c r="P4062" s="5">
        <f t="shared" si="422"/>
        <v>57</v>
      </c>
      <c r="Q4062" t="str">
        <f t="shared" si="423"/>
        <v>theater</v>
      </c>
      <c r="R4062" s="6" t="str">
        <f t="shared" si="420"/>
        <v>plays</v>
      </c>
      <c r="S4062" s="13">
        <f t="shared" si="424"/>
        <v>41779.695092592592</v>
      </c>
      <c r="T4062" s="13">
        <f t="shared" si="42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7">
        <f t="shared" si="421"/>
        <v>0</v>
      </c>
      <c r="P4063" s="5" t="e">
        <f t="shared" si="422"/>
        <v>#DIV/0!</v>
      </c>
      <c r="Q4063" t="str">
        <f t="shared" si="423"/>
        <v>theater</v>
      </c>
      <c r="R4063" s="6" t="str">
        <f t="shared" si="420"/>
        <v>plays</v>
      </c>
      <c r="S4063" s="13">
        <f t="shared" si="424"/>
        <v>42421.141469907408</v>
      </c>
      <c r="T4063" s="13">
        <f t="shared" si="42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7">
        <f t="shared" si="421"/>
        <v>2.4500000000000001E-2</v>
      </c>
      <c r="P4064" s="5">
        <f t="shared" si="422"/>
        <v>163.33333333333334</v>
      </c>
      <c r="Q4064" t="str">
        <f t="shared" si="423"/>
        <v>theater</v>
      </c>
      <c r="R4064" s="6" t="str">
        <f t="shared" si="420"/>
        <v>plays</v>
      </c>
      <c r="S4064" s="13">
        <f t="shared" si="424"/>
        <v>42523.739212962959</v>
      </c>
      <c r="T4064" s="13">
        <f t="shared" si="42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7">
        <f t="shared" si="421"/>
        <v>1.4210526315789474E-2</v>
      </c>
      <c r="P4065" s="5">
        <f t="shared" si="422"/>
        <v>15</v>
      </c>
      <c r="Q4065" t="str">
        <f t="shared" si="423"/>
        <v>theater</v>
      </c>
      <c r="R4065" s="6" t="str">
        <f t="shared" si="420"/>
        <v>plays</v>
      </c>
      <c r="S4065" s="13">
        <f t="shared" si="424"/>
        <v>41787.681527777779</v>
      </c>
      <c r="T4065" s="13">
        <f t="shared" si="42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7">
        <f t="shared" si="421"/>
        <v>0.1925</v>
      </c>
      <c r="P4066" s="5">
        <f t="shared" si="422"/>
        <v>64.166666666666671</v>
      </c>
      <c r="Q4066" t="str">
        <f t="shared" si="423"/>
        <v>theater</v>
      </c>
      <c r="R4066" s="6" t="str">
        <f t="shared" si="420"/>
        <v>plays</v>
      </c>
      <c r="S4066" s="13">
        <f t="shared" si="424"/>
        <v>42093.588263888887</v>
      </c>
      <c r="T4066" s="13">
        <f t="shared" si="42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7">
        <f t="shared" si="421"/>
        <v>6.7499999999999999E-3</v>
      </c>
      <c r="P4067" s="5">
        <f t="shared" si="422"/>
        <v>6.75</v>
      </c>
      <c r="Q4067" t="str">
        <f t="shared" si="423"/>
        <v>theater</v>
      </c>
      <c r="R4067" s="6" t="str">
        <f t="shared" si="420"/>
        <v>plays</v>
      </c>
      <c r="S4067" s="13">
        <f t="shared" si="424"/>
        <v>41833.951516203706</v>
      </c>
      <c r="T4067" s="13">
        <f t="shared" si="42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7">
        <f t="shared" si="421"/>
        <v>1.6666666666666668E-3</v>
      </c>
      <c r="P4068" s="5">
        <f t="shared" si="422"/>
        <v>25</v>
      </c>
      <c r="Q4068" t="str">
        <f t="shared" si="423"/>
        <v>theater</v>
      </c>
      <c r="R4068" s="6" t="str">
        <f t="shared" si="420"/>
        <v>plays</v>
      </c>
      <c r="S4068" s="13">
        <f t="shared" si="424"/>
        <v>42479.039212962962</v>
      </c>
      <c r="T4068" s="13">
        <f t="shared" si="42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7">
        <f t="shared" si="421"/>
        <v>0.60899999999999999</v>
      </c>
      <c r="P4069" s="5">
        <f t="shared" si="422"/>
        <v>179.11764705882354</v>
      </c>
      <c r="Q4069" t="str">
        <f t="shared" si="423"/>
        <v>theater</v>
      </c>
      <c r="R4069" s="6" t="str">
        <f t="shared" si="420"/>
        <v>plays</v>
      </c>
      <c r="S4069" s="13">
        <f t="shared" si="424"/>
        <v>42235.117476851854</v>
      </c>
      <c r="T4069" s="13">
        <f t="shared" si="42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7">
        <f t="shared" si="421"/>
        <v>0.01</v>
      </c>
      <c r="P4070" s="5">
        <f t="shared" si="422"/>
        <v>34.950000000000003</v>
      </c>
      <c r="Q4070" t="str">
        <f t="shared" si="423"/>
        <v>theater</v>
      </c>
      <c r="R4070" s="6" t="str">
        <f t="shared" si="420"/>
        <v>plays</v>
      </c>
      <c r="S4070" s="13">
        <f t="shared" si="424"/>
        <v>42718.963599537034</v>
      </c>
      <c r="T4070" s="13">
        <f t="shared" si="42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7">
        <f t="shared" si="421"/>
        <v>0.34399999999999997</v>
      </c>
      <c r="P4071" s="5">
        <f t="shared" si="422"/>
        <v>33.07692307692308</v>
      </c>
      <c r="Q4071" t="str">
        <f t="shared" si="423"/>
        <v>theater</v>
      </c>
      <c r="R4071" s="6" t="str">
        <f t="shared" si="420"/>
        <v>plays</v>
      </c>
      <c r="S4071" s="13">
        <f t="shared" si="424"/>
        <v>42022.661527777775</v>
      </c>
      <c r="T4071" s="13">
        <f t="shared" si="42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7">
        <f t="shared" si="421"/>
        <v>0.16500000000000001</v>
      </c>
      <c r="P4072" s="5">
        <f t="shared" si="422"/>
        <v>27.5</v>
      </c>
      <c r="Q4072" t="str">
        <f t="shared" si="423"/>
        <v>theater</v>
      </c>
      <c r="R4072" s="6" t="str">
        <f t="shared" si="420"/>
        <v>plays</v>
      </c>
      <c r="S4072" s="13">
        <f t="shared" si="424"/>
        <v>42031.666898148149</v>
      </c>
      <c r="T4072" s="13">
        <f t="shared" si="42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7">
        <f t="shared" si="421"/>
        <v>0</v>
      </c>
      <c r="P4073" s="5" t="e">
        <f t="shared" si="422"/>
        <v>#DIV/0!</v>
      </c>
      <c r="Q4073" t="str">
        <f t="shared" si="423"/>
        <v>theater</v>
      </c>
      <c r="R4073" s="6" t="str">
        <f t="shared" si="420"/>
        <v>plays</v>
      </c>
      <c r="S4073" s="13">
        <f t="shared" si="424"/>
        <v>42700.804756944446</v>
      </c>
      <c r="T4073" s="13">
        <f t="shared" si="42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7">
        <f t="shared" si="421"/>
        <v>4.0000000000000001E-3</v>
      </c>
      <c r="P4074" s="5">
        <f t="shared" si="422"/>
        <v>2</v>
      </c>
      <c r="Q4074" t="str">
        <f t="shared" si="423"/>
        <v>theater</v>
      </c>
      <c r="R4074" s="6" t="str">
        <f t="shared" si="420"/>
        <v>plays</v>
      </c>
      <c r="S4074" s="13">
        <f t="shared" si="424"/>
        <v>41812.77443287037</v>
      </c>
      <c r="T4074" s="13">
        <f t="shared" si="42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7">
        <f t="shared" si="421"/>
        <v>1.0571428571428572E-2</v>
      </c>
      <c r="P4075" s="5">
        <f t="shared" si="422"/>
        <v>18.5</v>
      </c>
      <c r="Q4075" t="str">
        <f t="shared" si="423"/>
        <v>theater</v>
      </c>
      <c r="R4075" s="6" t="str">
        <f t="shared" si="420"/>
        <v>plays</v>
      </c>
      <c r="S4075" s="13">
        <f t="shared" si="424"/>
        <v>42078.34520833334</v>
      </c>
      <c r="T4075" s="13">
        <f t="shared" si="42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7">
        <f t="shared" si="421"/>
        <v>0.26727272727272727</v>
      </c>
      <c r="P4076" s="5">
        <f t="shared" si="422"/>
        <v>35</v>
      </c>
      <c r="Q4076" t="str">
        <f t="shared" si="423"/>
        <v>theater</v>
      </c>
      <c r="R4076" s="6" t="str">
        <f t="shared" si="420"/>
        <v>plays</v>
      </c>
      <c r="S4076" s="13">
        <f t="shared" si="424"/>
        <v>42283.552951388891</v>
      </c>
      <c r="T4076" s="13">
        <f t="shared" si="42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7">
        <f t="shared" si="421"/>
        <v>0.28799999999999998</v>
      </c>
      <c r="P4077" s="5">
        <f t="shared" si="422"/>
        <v>44.307692307692307</v>
      </c>
      <c r="Q4077" t="str">
        <f t="shared" si="423"/>
        <v>theater</v>
      </c>
      <c r="R4077" s="6" t="str">
        <f t="shared" si="420"/>
        <v>plays</v>
      </c>
      <c r="S4077" s="13">
        <f t="shared" si="424"/>
        <v>41779.045937499999</v>
      </c>
      <c r="T4077" s="13">
        <f t="shared" si="42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7">
        <f t="shared" si="421"/>
        <v>0</v>
      </c>
      <c r="P4078" s="5" t="e">
        <f t="shared" si="422"/>
        <v>#DIV/0!</v>
      </c>
      <c r="Q4078" t="str">
        <f t="shared" si="423"/>
        <v>theater</v>
      </c>
      <c r="R4078" s="6" t="str">
        <f t="shared" si="420"/>
        <v>plays</v>
      </c>
      <c r="S4078" s="13">
        <f t="shared" si="424"/>
        <v>41905.795706018522</v>
      </c>
      <c r="T4078" s="13">
        <f t="shared" si="42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7">
        <f t="shared" si="421"/>
        <v>8.8999999999999996E-2</v>
      </c>
      <c r="P4079" s="5">
        <f t="shared" si="422"/>
        <v>222.5</v>
      </c>
      <c r="Q4079" t="str">
        <f t="shared" si="423"/>
        <v>theater</v>
      </c>
      <c r="R4079" s="6" t="str">
        <f t="shared" si="420"/>
        <v>plays</v>
      </c>
      <c r="S4079" s="13">
        <f t="shared" si="424"/>
        <v>42695.7105787037</v>
      </c>
      <c r="T4079" s="13">
        <f t="shared" si="42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7">
        <f t="shared" si="421"/>
        <v>0</v>
      </c>
      <c r="P4080" s="5" t="e">
        <f t="shared" si="422"/>
        <v>#DIV/0!</v>
      </c>
      <c r="Q4080" t="str">
        <f t="shared" si="423"/>
        <v>theater</v>
      </c>
      <c r="R4080" s="6" t="str">
        <f t="shared" si="420"/>
        <v>plays</v>
      </c>
      <c r="S4080" s="13">
        <f t="shared" si="424"/>
        <v>42732.787523148145</v>
      </c>
      <c r="T4080" s="13">
        <f t="shared" si="42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7">
        <f t="shared" si="421"/>
        <v>1.6666666666666668E-3</v>
      </c>
      <c r="P4081" s="5">
        <f t="shared" si="422"/>
        <v>5</v>
      </c>
      <c r="Q4081" t="str">
        <f t="shared" si="423"/>
        <v>theater</v>
      </c>
      <c r="R4081" s="6" t="str">
        <f t="shared" si="420"/>
        <v>plays</v>
      </c>
      <c r="S4081" s="13">
        <f t="shared" si="424"/>
        <v>42510.938900462963</v>
      </c>
      <c r="T4081" s="13">
        <f t="shared" si="42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7">
        <f t="shared" si="421"/>
        <v>0</v>
      </c>
      <c r="P4082" s="5" t="e">
        <f t="shared" si="422"/>
        <v>#DIV/0!</v>
      </c>
      <c r="Q4082" t="str">
        <f t="shared" si="423"/>
        <v>theater</v>
      </c>
      <c r="R4082" s="6" t="str">
        <f t="shared" si="420"/>
        <v>plays</v>
      </c>
      <c r="S4082" s="13">
        <f t="shared" si="424"/>
        <v>42511.698101851856</v>
      </c>
      <c r="T4082" s="13">
        <f t="shared" si="42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7">
        <f t="shared" si="421"/>
        <v>0.15737410071942445</v>
      </c>
      <c r="P4083" s="5">
        <f t="shared" si="422"/>
        <v>29.166666666666668</v>
      </c>
      <c r="Q4083" t="str">
        <f t="shared" si="423"/>
        <v>theater</v>
      </c>
      <c r="R4083" s="6" t="str">
        <f t="shared" ref="R4083:R4115" si="426">RIGHT(N4083,5)</f>
        <v>plays</v>
      </c>
      <c r="S4083" s="13">
        <f t="shared" si="424"/>
        <v>42041.581307870365</v>
      </c>
      <c r="T4083" s="13">
        <f t="shared" si="42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7">
        <f t="shared" si="421"/>
        <v>0.02</v>
      </c>
      <c r="P4084" s="5">
        <f t="shared" si="422"/>
        <v>1.5</v>
      </c>
      <c r="Q4084" t="str">
        <f t="shared" si="423"/>
        <v>theater</v>
      </c>
      <c r="R4084" s="6" t="str">
        <f t="shared" si="426"/>
        <v>plays</v>
      </c>
      <c r="S4084" s="13">
        <f t="shared" si="424"/>
        <v>42307.189270833333</v>
      </c>
      <c r="T4084" s="13">
        <f t="shared" si="42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7">
        <f t="shared" si="421"/>
        <v>0.21685714285714286</v>
      </c>
      <c r="P4085" s="5">
        <f t="shared" si="422"/>
        <v>126.5</v>
      </c>
      <c r="Q4085" t="str">
        <f t="shared" si="423"/>
        <v>theater</v>
      </c>
      <c r="R4085" s="6" t="str">
        <f t="shared" si="426"/>
        <v>plays</v>
      </c>
      <c r="S4085" s="13">
        <f t="shared" si="424"/>
        <v>42353.761759259258</v>
      </c>
      <c r="T4085" s="13">
        <f t="shared" si="42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7">
        <f t="shared" si="421"/>
        <v>3.3333333333333335E-3</v>
      </c>
      <c r="P4086" s="5">
        <f t="shared" si="422"/>
        <v>10</v>
      </c>
      <c r="Q4086" t="str">
        <f t="shared" si="423"/>
        <v>theater</v>
      </c>
      <c r="R4086" s="6" t="str">
        <f t="shared" si="426"/>
        <v>plays</v>
      </c>
      <c r="S4086" s="13">
        <f t="shared" si="424"/>
        <v>42622.436412037037</v>
      </c>
      <c r="T4086" s="13">
        <f t="shared" si="42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7">
        <f t="shared" si="421"/>
        <v>2.8571428571428571E-3</v>
      </c>
      <c r="P4087" s="5">
        <f t="shared" si="422"/>
        <v>10</v>
      </c>
      <c r="Q4087" t="str">
        <f t="shared" si="423"/>
        <v>theater</v>
      </c>
      <c r="R4087" s="6" t="str">
        <f t="shared" si="426"/>
        <v>plays</v>
      </c>
      <c r="S4087" s="13">
        <f t="shared" si="424"/>
        <v>42058.603877314818</v>
      </c>
      <c r="T4087" s="13">
        <f t="shared" si="42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7">
        <f t="shared" si="421"/>
        <v>4.7E-2</v>
      </c>
      <c r="P4088" s="5">
        <f t="shared" si="422"/>
        <v>9.4</v>
      </c>
      <c r="Q4088" t="str">
        <f t="shared" si="423"/>
        <v>theater</v>
      </c>
      <c r="R4088" s="6" t="str">
        <f t="shared" si="426"/>
        <v>plays</v>
      </c>
      <c r="S4088" s="13">
        <f t="shared" si="424"/>
        <v>42304.940960648149</v>
      </c>
      <c r="T4088" s="13">
        <f t="shared" si="42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7">
        <f t="shared" si="421"/>
        <v>0</v>
      </c>
      <c r="P4089" s="5" t="e">
        <f t="shared" si="422"/>
        <v>#DIV/0!</v>
      </c>
      <c r="Q4089" t="str">
        <f t="shared" si="423"/>
        <v>theater</v>
      </c>
      <c r="R4089" s="6" t="str">
        <f t="shared" si="426"/>
        <v>plays</v>
      </c>
      <c r="S4089" s="13">
        <f t="shared" si="424"/>
        <v>42538.742893518516</v>
      </c>
      <c r="T4089" s="13">
        <f t="shared" si="42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7">
        <f t="shared" si="421"/>
        <v>0.108</v>
      </c>
      <c r="P4090" s="5">
        <f t="shared" si="422"/>
        <v>72</v>
      </c>
      <c r="Q4090" t="str">
        <f t="shared" si="423"/>
        <v>theater</v>
      </c>
      <c r="R4090" s="6" t="str">
        <f t="shared" si="426"/>
        <v>plays</v>
      </c>
      <c r="S4090" s="13">
        <f t="shared" si="424"/>
        <v>41990.612546296295</v>
      </c>
      <c r="T4090" s="13">
        <f t="shared" si="42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7">
        <f t="shared" si="421"/>
        <v>4.8000000000000001E-2</v>
      </c>
      <c r="P4091" s="5">
        <f t="shared" si="422"/>
        <v>30</v>
      </c>
      <c r="Q4091" t="str">
        <f t="shared" si="423"/>
        <v>theater</v>
      </c>
      <c r="R4091" s="6" t="str">
        <f t="shared" si="426"/>
        <v>plays</v>
      </c>
      <c r="S4091" s="13">
        <f t="shared" si="424"/>
        <v>42122.732499999998</v>
      </c>
      <c r="T4091" s="13">
        <f t="shared" si="42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7">
        <f t="shared" si="421"/>
        <v>3.2000000000000001E-2</v>
      </c>
      <c r="P4092" s="5">
        <f t="shared" si="422"/>
        <v>10.666666666666666</v>
      </c>
      <c r="Q4092" t="str">
        <f t="shared" si="423"/>
        <v>theater</v>
      </c>
      <c r="R4092" s="6" t="str">
        <f t="shared" si="426"/>
        <v>plays</v>
      </c>
      <c r="S4092" s="13">
        <f t="shared" si="424"/>
        <v>42209.67288194444</v>
      </c>
      <c r="T4092" s="13">
        <f t="shared" si="42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7">
        <f t="shared" si="421"/>
        <v>0.1275</v>
      </c>
      <c r="P4093" s="5">
        <f t="shared" si="422"/>
        <v>25.5</v>
      </c>
      <c r="Q4093" t="str">
        <f t="shared" si="423"/>
        <v>theater</v>
      </c>
      <c r="R4093" s="6" t="str">
        <f t="shared" si="426"/>
        <v>plays</v>
      </c>
      <c r="S4093" s="13">
        <f t="shared" si="424"/>
        <v>41990.506377314814</v>
      </c>
      <c r="T4093" s="13">
        <f t="shared" si="42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7">
        <f t="shared" si="421"/>
        <v>1.8181818181818181E-4</v>
      </c>
      <c r="P4094" s="5">
        <f t="shared" si="422"/>
        <v>20</v>
      </c>
      <c r="Q4094" t="str">
        <f t="shared" si="423"/>
        <v>theater</v>
      </c>
      <c r="R4094" s="6" t="str">
        <f t="shared" si="426"/>
        <v>plays</v>
      </c>
      <c r="S4094" s="13">
        <f t="shared" si="424"/>
        <v>42039.194988425923</v>
      </c>
      <c r="T4094" s="13">
        <f t="shared" si="42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7">
        <f t="shared" si="421"/>
        <v>2.4E-2</v>
      </c>
      <c r="P4095" s="5">
        <f t="shared" si="422"/>
        <v>15</v>
      </c>
      <c r="Q4095" t="str">
        <f t="shared" si="423"/>
        <v>theater</v>
      </c>
      <c r="R4095" s="6" t="str">
        <f t="shared" si="426"/>
        <v>plays</v>
      </c>
      <c r="S4095" s="13">
        <f t="shared" si="424"/>
        <v>42178.815891203703</v>
      </c>
      <c r="T4095" s="13">
        <f t="shared" si="42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7">
        <f t="shared" si="421"/>
        <v>0.36499999999999999</v>
      </c>
      <c r="P4096" s="5">
        <f t="shared" si="422"/>
        <v>91.25</v>
      </c>
      <c r="Q4096" t="str">
        <f t="shared" si="423"/>
        <v>theater</v>
      </c>
      <c r="R4096" s="6" t="str">
        <f t="shared" si="426"/>
        <v>plays</v>
      </c>
      <c r="S4096" s="13">
        <f t="shared" si="424"/>
        <v>41890.086805555555</v>
      </c>
      <c r="T4096" s="13">
        <f t="shared" si="42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7">
        <f t="shared" si="421"/>
        <v>2.6666666666666668E-2</v>
      </c>
      <c r="P4097" s="5">
        <f t="shared" si="422"/>
        <v>800</v>
      </c>
      <c r="Q4097" t="str">
        <f t="shared" si="423"/>
        <v>theater</v>
      </c>
      <c r="R4097" s="6" t="str">
        <f t="shared" si="426"/>
        <v>plays</v>
      </c>
      <c r="S4097" s="13">
        <f t="shared" si="424"/>
        <v>42693.031828703708</v>
      </c>
      <c r="T4097" s="13">
        <f t="shared" si="42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7">
        <f t="shared" si="421"/>
        <v>0.11428571428571428</v>
      </c>
      <c r="P4098" s="5">
        <f t="shared" si="422"/>
        <v>80</v>
      </c>
      <c r="Q4098" t="str">
        <f t="shared" si="423"/>
        <v>theater</v>
      </c>
      <c r="R4098" s="6" t="str">
        <f t="shared" si="426"/>
        <v>plays</v>
      </c>
      <c r="S4098" s="13">
        <f t="shared" si="424"/>
        <v>42750.530312499999</v>
      </c>
      <c r="T4098" s="13">
        <f t="shared" si="42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7">
        <f t="shared" ref="O4099:O4115" si="427">E4099/D4099</f>
        <v>0</v>
      </c>
      <c r="P4099" s="5" t="e">
        <f t="shared" ref="P4099:P4115" si="428">AVERAGE(E4099/L4099)</f>
        <v>#DIV/0!</v>
      </c>
      <c r="Q4099" t="str">
        <f t="shared" ref="Q4099:Q4115" si="429">LEFT(N4099, SEARCH("/",N4099,1)-1)</f>
        <v>theater</v>
      </c>
      <c r="R4099" s="6" t="str">
        <f t="shared" si="426"/>
        <v>plays</v>
      </c>
      <c r="S4099" s="13">
        <f t="shared" ref="S4099:S4115" si="430">(((J4099/60)/60)/24)+DATE(1970,1,1)</f>
        <v>42344.824502314819</v>
      </c>
      <c r="T4099" s="13">
        <f t="shared" ref="T4099:T4115" si="43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7">
        <f t="shared" si="427"/>
        <v>0</v>
      </c>
      <c r="P4100" s="5" t="e">
        <f t="shared" si="428"/>
        <v>#DIV/0!</v>
      </c>
      <c r="Q4100" t="str">
        <f t="shared" si="429"/>
        <v>theater</v>
      </c>
      <c r="R4100" s="6" t="str">
        <f t="shared" si="426"/>
        <v>plays</v>
      </c>
      <c r="S4100" s="13">
        <f t="shared" si="430"/>
        <v>42495.722187499996</v>
      </c>
      <c r="T4100" s="13">
        <f t="shared" si="43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7">
        <f t="shared" si="427"/>
        <v>1.1111111111111112E-2</v>
      </c>
      <c r="P4101" s="5">
        <f t="shared" si="428"/>
        <v>50</v>
      </c>
      <c r="Q4101" t="str">
        <f t="shared" si="429"/>
        <v>theater</v>
      </c>
      <c r="R4101" s="6" t="str">
        <f t="shared" si="426"/>
        <v>plays</v>
      </c>
      <c r="S4101" s="13">
        <f t="shared" si="430"/>
        <v>42570.850381944445</v>
      </c>
      <c r="T4101" s="13">
        <f t="shared" si="43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7">
        <f t="shared" si="427"/>
        <v>0</v>
      </c>
      <c r="P4102" s="5" t="e">
        <f t="shared" si="428"/>
        <v>#DIV/0!</v>
      </c>
      <c r="Q4102" t="str">
        <f t="shared" si="429"/>
        <v>theater</v>
      </c>
      <c r="R4102" s="6" t="str">
        <f t="shared" si="426"/>
        <v>plays</v>
      </c>
      <c r="S4102" s="13">
        <f t="shared" si="430"/>
        <v>41927.124884259261</v>
      </c>
      <c r="T4102" s="13">
        <f t="shared" si="43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7">
        <f t="shared" si="427"/>
        <v>0</v>
      </c>
      <c r="P4103" s="5" t="e">
        <f t="shared" si="428"/>
        <v>#DIV/0!</v>
      </c>
      <c r="Q4103" t="str">
        <f t="shared" si="429"/>
        <v>theater</v>
      </c>
      <c r="R4103" s="6" t="str">
        <f t="shared" si="426"/>
        <v>plays</v>
      </c>
      <c r="S4103" s="13">
        <f t="shared" si="430"/>
        <v>42730.903726851851</v>
      </c>
      <c r="T4103" s="13">
        <f t="shared" si="43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7">
        <f t="shared" si="427"/>
        <v>0.27400000000000002</v>
      </c>
      <c r="P4104" s="5">
        <f t="shared" si="428"/>
        <v>22.833333333333332</v>
      </c>
      <c r="Q4104" t="str">
        <f t="shared" si="429"/>
        <v>theater</v>
      </c>
      <c r="R4104" s="6" t="str">
        <f t="shared" si="426"/>
        <v>plays</v>
      </c>
      <c r="S4104" s="13">
        <f t="shared" si="430"/>
        <v>42475.848067129627</v>
      </c>
      <c r="T4104" s="13">
        <f t="shared" si="43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7">
        <f t="shared" si="427"/>
        <v>0.1</v>
      </c>
      <c r="P4105" s="5">
        <f t="shared" si="428"/>
        <v>16.666666666666668</v>
      </c>
      <c r="Q4105" t="str">
        <f t="shared" si="429"/>
        <v>theater</v>
      </c>
      <c r="R4105" s="6" t="str">
        <f t="shared" si="426"/>
        <v>plays</v>
      </c>
      <c r="S4105" s="13">
        <f t="shared" si="430"/>
        <v>42188.83293981482</v>
      </c>
      <c r="T4105" s="13">
        <f t="shared" si="43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7">
        <f t="shared" si="427"/>
        <v>0.21366666666666667</v>
      </c>
      <c r="P4106" s="5">
        <f t="shared" si="428"/>
        <v>45.785714285714285</v>
      </c>
      <c r="Q4106" t="str">
        <f t="shared" si="429"/>
        <v>theater</v>
      </c>
      <c r="R4106" s="6" t="str">
        <f t="shared" si="426"/>
        <v>plays</v>
      </c>
      <c r="S4106" s="13">
        <f t="shared" si="430"/>
        <v>42640.278171296297</v>
      </c>
      <c r="T4106" s="13">
        <f t="shared" si="43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7">
        <f t="shared" si="427"/>
        <v>6.9696969696969702E-2</v>
      </c>
      <c r="P4107" s="5">
        <f t="shared" si="428"/>
        <v>383.33333333333331</v>
      </c>
      <c r="Q4107" t="str">
        <f t="shared" si="429"/>
        <v>theater</v>
      </c>
      <c r="R4107" s="6" t="str">
        <f t="shared" si="426"/>
        <v>plays</v>
      </c>
      <c r="S4107" s="13">
        <f t="shared" si="430"/>
        <v>42697.010520833333</v>
      </c>
      <c r="T4107" s="13">
        <f t="shared" si="43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7">
        <f t="shared" si="427"/>
        <v>0.70599999999999996</v>
      </c>
      <c r="P4108" s="5">
        <f t="shared" si="428"/>
        <v>106.96969696969697</v>
      </c>
      <c r="Q4108" t="str">
        <f t="shared" si="429"/>
        <v>theater</v>
      </c>
      <c r="R4108" s="6" t="str">
        <f t="shared" si="426"/>
        <v>plays</v>
      </c>
      <c r="S4108" s="13">
        <f t="shared" si="430"/>
        <v>42053.049375000002</v>
      </c>
      <c r="T4108" s="13">
        <f t="shared" si="43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7">
        <f t="shared" si="427"/>
        <v>2.0500000000000001E-2</v>
      </c>
      <c r="P4109" s="5">
        <f t="shared" si="428"/>
        <v>10.25</v>
      </c>
      <c r="Q4109" t="str">
        <f t="shared" si="429"/>
        <v>theater</v>
      </c>
      <c r="R4109" s="6" t="str">
        <f t="shared" si="426"/>
        <v>plays</v>
      </c>
      <c r="S4109" s="13">
        <f t="shared" si="430"/>
        <v>41883.916678240741</v>
      </c>
      <c r="T4109" s="13">
        <f t="shared" si="43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7">
        <f t="shared" si="427"/>
        <v>1.9666666666666666E-2</v>
      </c>
      <c r="P4110" s="5">
        <f t="shared" si="428"/>
        <v>59</v>
      </c>
      <c r="Q4110" t="str">
        <f t="shared" si="429"/>
        <v>theater</v>
      </c>
      <c r="R4110" s="6" t="str">
        <f t="shared" si="426"/>
        <v>plays</v>
      </c>
      <c r="S4110" s="13">
        <f t="shared" si="430"/>
        <v>42767.031678240746</v>
      </c>
      <c r="T4110" s="13">
        <f t="shared" si="43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7">
        <f t="shared" si="427"/>
        <v>0</v>
      </c>
      <c r="P4111" s="5" t="e">
        <f t="shared" si="428"/>
        <v>#DIV/0!</v>
      </c>
      <c r="Q4111" t="str">
        <f t="shared" si="429"/>
        <v>theater</v>
      </c>
      <c r="R4111" s="6" t="str">
        <f t="shared" si="426"/>
        <v>plays</v>
      </c>
      <c r="S4111" s="13">
        <f t="shared" si="430"/>
        <v>42307.539398148147</v>
      </c>
      <c r="T4111" s="13">
        <f t="shared" si="43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7">
        <f t="shared" si="427"/>
        <v>0.28666666666666668</v>
      </c>
      <c r="P4112" s="5">
        <f t="shared" si="428"/>
        <v>14.333333333333334</v>
      </c>
      <c r="Q4112" t="str">
        <f t="shared" si="429"/>
        <v>theater</v>
      </c>
      <c r="R4112" s="6" t="str">
        <f t="shared" si="426"/>
        <v>plays</v>
      </c>
      <c r="S4112" s="13">
        <f t="shared" si="430"/>
        <v>42512.626747685179</v>
      </c>
      <c r="T4112" s="13">
        <f t="shared" si="43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7">
        <f t="shared" si="427"/>
        <v>3.1333333333333331E-2</v>
      </c>
      <c r="P4113" s="5">
        <f t="shared" si="428"/>
        <v>15.666666666666666</v>
      </c>
      <c r="Q4113" t="str">
        <f t="shared" si="429"/>
        <v>theater</v>
      </c>
      <c r="R4113" s="6" t="str">
        <f t="shared" si="426"/>
        <v>plays</v>
      </c>
      <c r="S4113" s="13">
        <f t="shared" si="430"/>
        <v>42029.135879629626</v>
      </c>
      <c r="T4113" s="13">
        <f t="shared" si="43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7">
        <f t="shared" si="427"/>
        <v>4.0000000000000002E-4</v>
      </c>
      <c r="P4114" s="5">
        <f t="shared" si="428"/>
        <v>1</v>
      </c>
      <c r="Q4114" t="str">
        <f t="shared" si="429"/>
        <v>theater</v>
      </c>
      <c r="R4114" s="6" t="str">
        <f t="shared" si="426"/>
        <v>plays</v>
      </c>
      <c r="S4114" s="13">
        <f t="shared" si="430"/>
        <v>42400.946597222224</v>
      </c>
      <c r="T4114" s="13">
        <f t="shared" si="43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7">
        <f t="shared" si="427"/>
        <v>2E-3</v>
      </c>
      <c r="P4115" s="5">
        <f t="shared" si="428"/>
        <v>1</v>
      </c>
      <c r="Q4115" t="str">
        <f t="shared" si="429"/>
        <v>theater</v>
      </c>
      <c r="R4115" s="6" t="str">
        <f t="shared" si="426"/>
        <v>plays</v>
      </c>
      <c r="S4115" s="13">
        <f t="shared" si="430"/>
        <v>42358.573182870372</v>
      </c>
      <c r="T4115" s="13">
        <f t="shared" si="431"/>
        <v>42377.273611111115</v>
      </c>
    </row>
  </sheetData>
  <autoFilter ref="A1:T4115" xr:uid="{D7A49307-BFC9-6D44-914C-F22C7C965CF8}"/>
  <conditionalFormatting sqref="F1:F1048576">
    <cfRule type="containsText" dxfId="9" priority="26" operator="containsText" text="failed">
      <formula>NOT(ISERROR(SEARCH("failed",F1)))</formula>
    </cfRule>
    <cfRule type="containsText" dxfId="8" priority="27" operator="containsText" text="canceled">
      <formula>NOT(ISERROR(SEARCH("canceled",F1)))</formula>
    </cfRule>
    <cfRule type="containsText" dxfId="7" priority="28" operator="containsText" text="successful">
      <formula>NOT(ISERROR(SEARCH("successful",F1)))</formula>
    </cfRule>
  </conditionalFormatting>
  <conditionalFormatting sqref="O2:O4115">
    <cfRule type="cellIs" dxfId="6" priority="1" operator="greaterThan">
      <formula>2</formula>
    </cfRule>
    <cfRule type="cellIs" dxfId="5" priority="2" operator="between">
      <formula>1</formula>
      <formula>1.99</formula>
    </cfRule>
    <cfRule type="cellIs" dxfId="4" priority="3" operator="lessThanOrEqual">
      <formula>0.99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81E5F-4340-9040-AA6A-573537BEBDB5}">
  <sheetPr codeName="Sheet2"/>
  <dimension ref="A2:F17"/>
  <sheetViews>
    <sheetView zoomScale="70" zoomScaleNormal="70" workbookViewId="0">
      <selection activeCell="E17" sqref="E17"/>
    </sheetView>
  </sheetViews>
  <sheetFormatPr baseColWidth="10" defaultColWidth="10.83203125" defaultRowHeight="15" x14ac:dyDescent="0.2"/>
  <cols>
    <col min="1" max="1" width="12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1" t="s">
        <v>8223</v>
      </c>
      <c r="B2" t="s">
        <v>8311</v>
      </c>
    </row>
    <row r="4" spans="1:6" x14ac:dyDescent="0.2">
      <c r="A4" s="11" t="s">
        <v>8310</v>
      </c>
      <c r="B4" s="11" t="s">
        <v>8312</v>
      </c>
    </row>
    <row r="5" spans="1:6" x14ac:dyDescent="0.2">
      <c r="A5" s="11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2" t="s">
        <v>8313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12" t="s">
        <v>8314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12" t="s">
        <v>8315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12" t="s">
        <v>8316</v>
      </c>
      <c r="B9" s="10">
        <v>24</v>
      </c>
      <c r="C9" s="10"/>
      <c r="D9" s="10"/>
      <c r="E9" s="10"/>
      <c r="F9" s="10">
        <v>24</v>
      </c>
    </row>
    <row r="10" spans="1:6" x14ac:dyDescent="0.2">
      <c r="A10" s="12" t="s">
        <v>8317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12" t="s">
        <v>8318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12" t="s">
        <v>8319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12" t="s">
        <v>8320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12" t="s">
        <v>8321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12" t="s">
        <v>8322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  <row r="17" spans="5:5" x14ac:dyDescent="0.2">
      <c r="E17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2339-E1E8-544C-B4BE-ED0F3E376995}">
  <sheetPr codeName="Sheet3"/>
  <dimension ref="A1:F47"/>
  <sheetViews>
    <sheetView topLeftCell="A2" zoomScale="43" zoomScaleNormal="43" workbookViewId="0">
      <selection activeCell="L45" sqref="L45"/>
    </sheetView>
  </sheetViews>
  <sheetFormatPr baseColWidth="10" defaultColWidth="10.8320312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8311</v>
      </c>
    </row>
    <row r="2" spans="1:6" x14ac:dyDescent="0.2">
      <c r="A2" s="11" t="s">
        <v>8308</v>
      </c>
      <c r="B2" t="s">
        <v>8311</v>
      </c>
    </row>
    <row r="4" spans="1:6" x14ac:dyDescent="0.2">
      <c r="A4" s="11" t="s">
        <v>8310</v>
      </c>
      <c r="B4" s="11" t="s">
        <v>8312</v>
      </c>
    </row>
    <row r="5" spans="1:6" x14ac:dyDescent="0.2">
      <c r="A5" s="11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8322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7F45-F6B0-1F41-8C87-AB7CCD3576CB}">
  <sheetPr codeName="Sheet4"/>
  <dimension ref="A1:F20"/>
  <sheetViews>
    <sheetView zoomScale="50" zoomScaleNormal="50" workbookViewId="0">
      <selection activeCell="E20" sqref="E20"/>
    </sheetView>
  </sheetViews>
  <sheetFormatPr baseColWidth="10" defaultColWidth="10.83203125" defaultRowHeight="15" x14ac:dyDescent="0.2"/>
  <cols>
    <col min="1" max="1" width="12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  <col min="7" max="7" width="4.83203125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 x14ac:dyDescent="0.2">
      <c r="A1" s="11" t="s">
        <v>8308</v>
      </c>
      <c r="B1" t="s">
        <v>8311</v>
      </c>
    </row>
    <row r="2" spans="1:6" x14ac:dyDescent="0.2">
      <c r="A2" s="11" t="s">
        <v>8379</v>
      </c>
      <c r="B2" t="s">
        <v>8311</v>
      </c>
    </row>
    <row r="4" spans="1:6" x14ac:dyDescent="0.2">
      <c r="A4" s="11" t="s">
        <v>8310</v>
      </c>
      <c r="B4" s="11" t="s">
        <v>8312</v>
      </c>
    </row>
    <row r="5" spans="1:6" x14ac:dyDescent="0.2">
      <c r="A5" s="11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9" t="s">
        <v>8322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0" spans="1:6" x14ac:dyDescent="0.2">
      <c r="E20" s="24">
        <f>1530/4114</f>
        <v>0.37190082644628097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1BFFA-EA25-A442-BCBF-147F6E3C9FE9}">
  <sheetPr codeName="Sheet5"/>
  <dimension ref="A1:Z4116"/>
  <sheetViews>
    <sheetView topLeftCell="F2" zoomScale="71" zoomScaleNormal="71" workbookViewId="0">
      <selection activeCell="O2" sqref="O2"/>
    </sheetView>
  </sheetViews>
  <sheetFormatPr baseColWidth="10" defaultColWidth="10.83203125" defaultRowHeight="15" x14ac:dyDescent="0.2"/>
  <cols>
    <col min="1" max="1" width="16" bestFit="1" customWidth="1"/>
    <col min="2" max="2" width="15.6640625" customWidth="1"/>
    <col min="3" max="3" width="13.33203125" customWidth="1"/>
    <col min="4" max="4" width="15" bestFit="1" customWidth="1"/>
    <col min="5" max="5" width="11.6640625" bestFit="1" customWidth="1"/>
    <col min="6" max="6" width="18.33203125" style="9" bestFit="1" customWidth="1"/>
    <col min="7" max="7" width="15" bestFit="1" customWidth="1"/>
    <col min="8" max="8" width="17.6640625" bestFit="1" customWidth="1"/>
    <col min="10" max="10" width="16" bestFit="1" customWidth="1"/>
    <col min="11" max="12" width="16" customWidth="1"/>
    <col min="13" max="13" width="14.6640625" bestFit="1" customWidth="1"/>
    <col min="14" max="14" width="16" bestFit="1" customWidth="1"/>
    <col min="15" max="18" width="14.6640625" customWidth="1"/>
    <col min="20" max="20" width="8.83203125"/>
    <col min="21" max="21" width="16.5" style="15" customWidth="1"/>
    <col min="22" max="22" width="21.33203125" customWidth="1"/>
    <col min="23" max="23" width="10.83203125" style="9"/>
  </cols>
  <sheetData>
    <row r="1" spans="1:26" ht="32" x14ac:dyDescent="0.2">
      <c r="A1" s="1" t="s">
        <v>8380</v>
      </c>
      <c r="B1" s="2" t="s">
        <v>8381</v>
      </c>
      <c r="C1" s="2" t="s">
        <v>8382</v>
      </c>
      <c r="D1" s="1" t="s">
        <v>8383</v>
      </c>
      <c r="E1" s="1" t="s">
        <v>8384</v>
      </c>
      <c r="F1" s="7" t="s">
        <v>8385</v>
      </c>
      <c r="G1" s="1" t="s">
        <v>8386</v>
      </c>
      <c r="H1" s="1" t="s">
        <v>8387</v>
      </c>
      <c r="I1" s="1"/>
      <c r="J1" s="1" t="s">
        <v>8401</v>
      </c>
      <c r="K1" s="1" t="s">
        <v>8400</v>
      </c>
      <c r="L1" s="1" t="s">
        <v>8402</v>
      </c>
      <c r="M1" s="1" t="s">
        <v>8399</v>
      </c>
      <c r="N1" s="1"/>
      <c r="O1" s="1" t="s">
        <v>8403</v>
      </c>
      <c r="P1" s="1" t="s">
        <v>8404</v>
      </c>
      <c r="Q1" s="1" t="s">
        <v>8405</v>
      </c>
      <c r="R1" s="1"/>
      <c r="S1" s="1"/>
      <c r="T1" s="23" t="s">
        <v>8216</v>
      </c>
      <c r="U1" s="14" t="s">
        <v>8217</v>
      </c>
      <c r="V1" s="1" t="s">
        <v>8218</v>
      </c>
      <c r="W1" s="7"/>
      <c r="X1" s="1"/>
      <c r="Y1" s="1"/>
      <c r="Z1" s="1"/>
    </row>
    <row r="2" spans="1:26" x14ac:dyDescent="0.2">
      <c r="A2" t="s">
        <v>8388</v>
      </c>
      <c r="B2" s="3">
        <f>COUNTIFS($V$2:$V$4115,"successful",$T$2:$T$4115,"&lt;1000")</f>
        <v>322</v>
      </c>
      <c r="C2" s="3">
        <f>COUNTIFS($V$2:$V$4115,"failed",$T$2:$T$4115,"&lt;1000")</f>
        <v>113</v>
      </c>
      <c r="D2">
        <f>COUNTIFS($V$2:$V$4115,"canceled",$T$2:$T4115,"&lt;1000")</f>
        <v>18</v>
      </c>
      <c r="E2">
        <f>SUM(B2:D2)</f>
        <v>453</v>
      </c>
      <c r="F2" s="22">
        <f>B2/E2</f>
        <v>0.71081677704194257</v>
      </c>
      <c r="G2" s="18">
        <f>C2/E2</f>
        <v>0.24944812362030905</v>
      </c>
      <c r="H2" s="18">
        <f>B2/E2</f>
        <v>0.71081677704194257</v>
      </c>
      <c r="J2" t="s">
        <v>8388</v>
      </c>
      <c r="K2">
        <f>COUNTIF(U2:U4115,"&lt;1000")</f>
        <v>1741</v>
      </c>
      <c r="L2" t="s">
        <v>8219</v>
      </c>
      <c r="M2">
        <f>COUNTIF(V2:V4115,"successful")</f>
        <v>2185</v>
      </c>
      <c r="N2" t="s">
        <v>8388</v>
      </c>
      <c r="O2">
        <f>COUNTIFS($V$2:$V$4115,"successful",$T$2:$T$4115,"&lt;1000")</f>
        <v>322</v>
      </c>
      <c r="P2">
        <f>COUNTIFS($V$2:$V$4115,"failed",$T$2:$T$4115,"&lt;1000")</f>
        <v>113</v>
      </c>
      <c r="Q2">
        <f>COUNTIFS($V$2:$V$4115,"canceled",$T$2:$T4115,"&lt;1000")</f>
        <v>18</v>
      </c>
      <c r="T2">
        <v>8500</v>
      </c>
      <c r="U2" s="15">
        <v>11633</v>
      </c>
      <c r="V2" t="s">
        <v>8219</v>
      </c>
      <c r="W2" s="8"/>
      <c r="X2" s="5"/>
      <c r="Z2" s="6"/>
    </row>
    <row r="3" spans="1:26" x14ac:dyDescent="0.2">
      <c r="A3" t="s">
        <v>8389</v>
      </c>
      <c r="B3" s="3">
        <f>COUNTIFS($V$2:$V$4115,"successful",$T$2:$T$4115,"&gt;=1000",$T$2:$T$2:$T$4115,"&lt;=4999")</f>
        <v>932</v>
      </c>
      <c r="C3" s="3">
        <f>COUNTIFS($V$2:$V$4115,"failed",$T$2:$T$4115,"&gt;=1000",$T$2:$T$2:$T$4115,"&lt;=4999")</f>
        <v>420</v>
      </c>
      <c r="D3">
        <f>COUNTIFS($V$2:$V$4115,"canceled",$T$2:$T$4115,"&gt;=1000",$T$2:$T$2:$T$4115,"&lt;=4999")</f>
        <v>60</v>
      </c>
      <c r="E3">
        <f t="shared" ref="E3:E13" si="0">SUM(B3:D3)</f>
        <v>1412</v>
      </c>
      <c r="F3" s="22">
        <f t="shared" ref="F3:F12" si="1">B3/E3</f>
        <v>0.66005665722379603</v>
      </c>
      <c r="G3" s="18">
        <f t="shared" ref="G3:G13" si="2">C3/E3</f>
        <v>0.29745042492917845</v>
      </c>
      <c r="H3" s="18">
        <f t="shared" ref="H3:H13" si="3">B3/E3</f>
        <v>0.66005665722379603</v>
      </c>
      <c r="J3" t="s">
        <v>8389</v>
      </c>
      <c r="K3">
        <f>COUNTIFS(U2:U4115,"&gt;=1000",U2:U4115,"&lt;=4999")</f>
        <v>1187</v>
      </c>
      <c r="L3" t="s">
        <v>8221</v>
      </c>
      <c r="M3">
        <f>COUNTIF(V2:V4115,"failed")</f>
        <v>1530</v>
      </c>
      <c r="N3" t="s">
        <v>8389</v>
      </c>
      <c r="O3">
        <f>COUNTIFS($V$2:$V$4115,"successful",$T$2:$T$4115,"&gt;=1000",$T$2:$T$2:$T$4115,"&lt;=4999")</f>
        <v>932</v>
      </c>
      <c r="P3">
        <f>COUNTIFS($V$2:$V$4115,"failed",$T$2:$T$4115,"&gt;=1000",$T$2:$T$2:$T$4115,"&lt;=4999")</f>
        <v>420</v>
      </c>
      <c r="Q3">
        <f>COUNTIFS($V$2:$V$4115,"canceled",$T$2:$T$4115,"&gt;=1000",$T$2:$T$2:$T$4115,"&lt;=4999")</f>
        <v>60</v>
      </c>
      <c r="T3">
        <v>10275</v>
      </c>
      <c r="U3" s="15">
        <v>14653</v>
      </c>
      <c r="V3" t="s">
        <v>8219</v>
      </c>
      <c r="W3" s="8"/>
      <c r="X3" s="5"/>
      <c r="Z3" s="6"/>
    </row>
    <row r="4" spans="1:26" x14ac:dyDescent="0.2">
      <c r="A4" t="s">
        <v>8407</v>
      </c>
      <c r="B4" s="3">
        <f>COUNTIFS($V$2:$V$4115,"successful",$T$2:$T$4115,"&gt;=5000",$T$2:$T$4115,"&lt;=9999")</f>
        <v>381</v>
      </c>
      <c r="C4" s="3">
        <f>COUNTIFS($V$2:$V$4115,"failed",$T$2:$T$4115,"&gt;=5000",$T$2:$T$4115,"&lt;=9999")</f>
        <v>283</v>
      </c>
      <c r="D4">
        <f>COUNTIFS($V$2:$V$4115,"canceled",$T$2:$T$4115,"&gt;=5000",$T$2:$T$4115,"&lt;=9999")</f>
        <v>52</v>
      </c>
      <c r="E4">
        <f t="shared" si="0"/>
        <v>716</v>
      </c>
      <c r="F4" s="22">
        <f t="shared" si="1"/>
        <v>0.53212290502793291</v>
      </c>
      <c r="G4" s="18">
        <f t="shared" si="2"/>
        <v>0.39525139664804471</v>
      </c>
      <c r="H4" s="18">
        <f t="shared" si="3"/>
        <v>0.53212290502793291</v>
      </c>
      <c r="J4" t="s">
        <v>8390</v>
      </c>
      <c r="K4">
        <f>COUNTIFS(U2:U4115,"&gt;=5000",U2:U4115,"&lt;=14999")</f>
        <v>658</v>
      </c>
      <c r="L4" t="s">
        <v>8220</v>
      </c>
      <c r="M4">
        <f>COUNTIF(V2:V4115,"canceled")</f>
        <v>349</v>
      </c>
      <c r="N4" t="s">
        <v>8407</v>
      </c>
      <c r="O4">
        <f>COUNTIFS($V$2:$V$4115,"successful",$T$2:$T$4115,"&gt;=5000",$T$2:$T$4115,"&lt;=9999")</f>
        <v>381</v>
      </c>
      <c r="P4">
        <f>COUNTIFS($V$2:$V$4115,"failed",$T$2:$T$4115,"&gt;=5000",$T$2:$T$4115,"&lt;=9999")</f>
        <v>283</v>
      </c>
      <c r="Q4">
        <f>COUNTIFS($V$2:$V$4115,"canceled",$T$2:$T$4115,"&gt;=5000",$T$2:$T$4115,"&lt;=9999")</f>
        <v>52</v>
      </c>
      <c r="T4">
        <v>500</v>
      </c>
      <c r="U4" s="15">
        <v>525</v>
      </c>
      <c r="V4" t="s">
        <v>8219</v>
      </c>
      <c r="W4" s="8"/>
      <c r="X4" s="5"/>
      <c r="Z4" s="6"/>
    </row>
    <row r="5" spans="1:26" x14ac:dyDescent="0.2">
      <c r="A5" t="s">
        <v>8408</v>
      </c>
      <c r="B5" s="3">
        <f>COUNTIFS($V$2:$V$4115,"successful",$T$2:$T$4115,"&gt;=10000",$T$2:$T$4115,"&lt;=14999")</f>
        <v>168</v>
      </c>
      <c r="C5" s="3">
        <f>COUNTIFS($V$2:$V$4115,"failed",$T$2:$T$4115,"&gt;=10000",$T$2:$T$4115,"&lt;=14999")</f>
        <v>144</v>
      </c>
      <c r="D5">
        <f>COUNTIFS($V$2:$V$4115,"canceled",$T$2:$T$4115,"&gt;=10000",$T$2:$T$4115,"&lt;=14999")</f>
        <v>40</v>
      </c>
      <c r="E5">
        <f t="shared" si="0"/>
        <v>352</v>
      </c>
      <c r="F5" s="22">
        <f t="shared" si="1"/>
        <v>0.47727272727272729</v>
      </c>
      <c r="G5" s="18">
        <f t="shared" si="2"/>
        <v>0.40909090909090912</v>
      </c>
      <c r="H5" s="18">
        <f t="shared" si="3"/>
        <v>0.47727272727272729</v>
      </c>
      <c r="J5" t="s">
        <v>8391</v>
      </c>
      <c r="K5">
        <f>COUNTIFS(U2:U4115,"&gt;=15000",U2:U4115,"&lt;=19999")</f>
        <v>111</v>
      </c>
      <c r="L5" t="s">
        <v>8222</v>
      </c>
      <c r="M5">
        <f>COUNTIF(V2:V4115,"live")</f>
        <v>50</v>
      </c>
      <c r="N5" t="s">
        <v>8408</v>
      </c>
      <c r="O5">
        <f>COUNTIFS($V$2:$V$4115,"successful",$T$2:$T$4115,"&gt;=10000",$T$2:$T$4115,"&lt;=14999")</f>
        <v>168</v>
      </c>
      <c r="P5">
        <f>COUNTIFS($V$2:$V$4115,"failed",$T$2:$T$4115,"&gt;=10000",$T$2:$T$4115,"&lt;=14999")</f>
        <v>144</v>
      </c>
      <c r="Q5">
        <f>COUNTIFS($V$2:$V$4115,"canceled",$T$2:$T$4115,"&gt;=10000",$T$2:$T$4115,"&lt;=14999")</f>
        <v>40</v>
      </c>
      <c r="T5">
        <v>10000</v>
      </c>
      <c r="U5" s="15">
        <v>10390</v>
      </c>
      <c r="V5" t="s">
        <v>8219</v>
      </c>
      <c r="W5" s="8"/>
      <c r="X5" s="5"/>
      <c r="Z5" s="6"/>
    </row>
    <row r="6" spans="1:26" x14ac:dyDescent="0.2">
      <c r="A6" t="s">
        <v>8391</v>
      </c>
      <c r="B6" s="3">
        <f>COUNTIFS($V$2:$V$4115,"successful",$T$2:$T$4115,"&gt;=15000",$T$2:$T$4115,"&lt;=19999")</f>
        <v>94</v>
      </c>
      <c r="C6" s="3">
        <f>COUNTIFS($V$2:$V$4115,"failed",$T$2:$T$4115,"&gt;=15000",$T$2:$T$4115,"&lt;=19999")</f>
        <v>90</v>
      </c>
      <c r="D6">
        <f>COUNTIFS($V$2:$V$4115,"canceled",$T$2:$T$4115,"&gt;=15000",$T$2:$T$4115,"&lt;=19999")</f>
        <v>17</v>
      </c>
      <c r="E6">
        <f t="shared" si="0"/>
        <v>201</v>
      </c>
      <c r="F6" s="22">
        <f t="shared" si="1"/>
        <v>0.46766169154228854</v>
      </c>
      <c r="G6" s="18">
        <f t="shared" si="2"/>
        <v>0.44776119402985076</v>
      </c>
      <c r="H6" s="18">
        <f t="shared" si="3"/>
        <v>0.46766169154228854</v>
      </c>
      <c r="J6" t="s">
        <v>8392</v>
      </c>
      <c r="K6">
        <f>COUNTIFS(U2:U4115,"&gt;=20000",U2:U4115,"&lt;=24999")</f>
        <v>75</v>
      </c>
      <c r="M6" s="20">
        <f>SUM(M2:M5)</f>
        <v>4114</v>
      </c>
      <c r="N6" t="s">
        <v>8391</v>
      </c>
      <c r="O6">
        <f>COUNTIFS($V$2:$V$4115,"successful",$T$2:$T$4115,"&gt;=15000",$T$2:$T$4115,"&lt;=19999")</f>
        <v>94</v>
      </c>
      <c r="P6">
        <f>COUNTIFS($V$2:$V$4115,"failed",$T$2:$T$4115,"&gt;=15000",$T$2:$T$4115,"&lt;=19999")</f>
        <v>90</v>
      </c>
      <c r="Q6">
        <f>COUNTIFS($V$2:$V$4115,"canceled",$T$2:$T$4115,"&gt;=15000",$T$2:$T$4115,"&lt;=19999")</f>
        <v>17</v>
      </c>
      <c r="T6">
        <v>44000</v>
      </c>
      <c r="U6" s="15">
        <v>54116.28</v>
      </c>
      <c r="V6" t="s">
        <v>8219</v>
      </c>
      <c r="W6" s="8"/>
      <c r="X6" s="5"/>
      <c r="Z6" s="6"/>
    </row>
    <row r="7" spans="1:26" x14ac:dyDescent="0.2">
      <c r="A7" t="s">
        <v>8392</v>
      </c>
      <c r="B7" s="3">
        <f>COUNTIFS($V$2:$V$4115,"successful",$T$2:$T$4115,"&gt;=20000",$T$2:$T$4115,"&lt;=24999")</f>
        <v>62</v>
      </c>
      <c r="C7" s="3">
        <f>COUNTIFS($V$2:$V$4115,"failed",$T$2:$T$4115,"&gt;=20000",$T$2:$T$4115,"&lt;=24999")</f>
        <v>72</v>
      </c>
      <c r="D7">
        <f>COUNTIFS($V$2:$V$4115,"canceled",$T$2:$T$4115,"&gt;=20000",$T$2:$T$4115,"&lt;=24999")</f>
        <v>14</v>
      </c>
      <c r="E7">
        <f t="shared" si="0"/>
        <v>148</v>
      </c>
      <c r="F7" s="22">
        <f t="shared" si="1"/>
        <v>0.41891891891891891</v>
      </c>
      <c r="G7" s="18">
        <f t="shared" si="2"/>
        <v>0.48648648648648651</v>
      </c>
      <c r="H7" s="18">
        <f t="shared" si="3"/>
        <v>0.41891891891891891</v>
      </c>
      <c r="J7" t="s">
        <v>8393</v>
      </c>
      <c r="K7">
        <f>COUNTIFS(U2:U4115,"&gt;=25000",U2:U4115,"&lt;=29999")</f>
        <v>56</v>
      </c>
      <c r="N7" t="s">
        <v>8392</v>
      </c>
      <c r="O7">
        <f>COUNTIFS($V$2:$V$4115,"successful",$T$2:$T$4115,"&gt;=20000",$T$2:$T$4115,"&lt;=24999")</f>
        <v>62</v>
      </c>
      <c r="P7">
        <f>COUNTIFS($V$2:$V$4115,"failed",$T$2:$T$4115,"&gt;=20000",$T$2:$T$4115,"&lt;=24999")</f>
        <v>72</v>
      </c>
      <c r="Q7">
        <f>COUNTIFS($V$2:$V$4115,"canceled",$T$2:$T$4115,"&gt;=20000",$T$2:$T$4115,"&lt;=24999")</f>
        <v>14</v>
      </c>
      <c r="T7">
        <v>3999</v>
      </c>
      <c r="U7" s="15">
        <v>4390</v>
      </c>
      <c r="V7" t="s">
        <v>8219</v>
      </c>
      <c r="W7" s="8"/>
      <c r="X7" s="5"/>
      <c r="Z7" s="6"/>
    </row>
    <row r="8" spans="1:26" x14ac:dyDescent="0.2">
      <c r="A8" t="s">
        <v>8393</v>
      </c>
      <c r="B8" s="3">
        <f>COUNTIFS($V$2:$V$4115,"successful",$T$2:$T$4115,"&gt;=25000",$T$2:$T$4115,"&lt;=29999")</f>
        <v>55</v>
      </c>
      <c r="C8" s="3">
        <f>COUNTIFS($V$2:$V$4115,"failed",$T$2:$T$4115,"&gt;=25000",$T$2:$T$4115,"&lt;=29999")</f>
        <v>64</v>
      </c>
      <c r="D8">
        <f>COUNTIFS($V$2:$V$4115,"canceled",$T$2:$T$4115,"&gt;=25000",$T$2:$T$4115,"&lt;=29999")</f>
        <v>18</v>
      </c>
      <c r="E8">
        <f t="shared" si="0"/>
        <v>137</v>
      </c>
      <c r="F8" s="22">
        <f t="shared" si="1"/>
        <v>0.40145985401459855</v>
      </c>
      <c r="G8" s="18">
        <f t="shared" si="2"/>
        <v>0.46715328467153283</v>
      </c>
      <c r="H8" s="18">
        <f t="shared" si="3"/>
        <v>0.40145985401459855</v>
      </c>
      <c r="J8" t="s">
        <v>8394</v>
      </c>
      <c r="K8">
        <f>COUNTIFS(U2:U4115,"&gt;=30000",U2:U4115,"&lt;=34999")</f>
        <v>52</v>
      </c>
      <c r="N8" t="s">
        <v>8393</v>
      </c>
      <c r="O8">
        <f>COUNTIFS($V$2:$V$4115,"successful",$T$2:$T$4115,"&gt;=25000",$T$2:$T$4115,"&lt;=29999")</f>
        <v>55</v>
      </c>
      <c r="P8">
        <f>COUNTIFS($V$2:$V$4115,"failed",$T$2:$T$4115,"&gt;=25000",$T$2:$T$4115,"&lt;=29999")</f>
        <v>64</v>
      </c>
      <c r="Q8">
        <f>COUNTIFS($V$2:$V$4115,"canceled",$T$2:$T$4115,"&gt;=25000",$T$2:$T$4115,"&lt;=29999")</f>
        <v>18</v>
      </c>
      <c r="T8">
        <v>8000</v>
      </c>
      <c r="U8" s="15">
        <v>8519</v>
      </c>
      <c r="V8" t="s">
        <v>8219</v>
      </c>
      <c r="W8" s="8"/>
      <c r="X8" s="5"/>
      <c r="Z8" s="6"/>
    </row>
    <row r="9" spans="1:26" x14ac:dyDescent="0.2">
      <c r="A9" t="s">
        <v>8394</v>
      </c>
      <c r="B9" s="3">
        <f>COUNTIFS($V$2:$V$4115,"successful",$T$2:$T$4115,"&gt;=30000",$T$2:$T$4115,"&lt;=34999")</f>
        <v>32</v>
      </c>
      <c r="C9" s="3">
        <f>COUNTIFS($V$2:$V$4115,"failed",$T$2:$T$4115,"&gt;=30000",$T$2:$T$4115,"&lt;=34999")</f>
        <v>37</v>
      </c>
      <c r="D9">
        <f>COUNTIFS($V$2:$V$4115,"canceled",$T$2:$T$4115,"&gt;=30000",$T$2:$T$4115,"&lt;=34999")</f>
        <v>13</v>
      </c>
      <c r="E9">
        <f t="shared" si="0"/>
        <v>82</v>
      </c>
      <c r="F9" s="22">
        <f t="shared" si="1"/>
        <v>0.3902439024390244</v>
      </c>
      <c r="G9" s="18">
        <f t="shared" si="2"/>
        <v>0.45121951219512196</v>
      </c>
      <c r="H9" s="18">
        <f t="shared" si="3"/>
        <v>0.3902439024390244</v>
      </c>
      <c r="J9" t="s">
        <v>8395</v>
      </c>
      <c r="K9">
        <f>COUNTIFS(U2:U4115,"&gt;=35000",U2:U4115,"&lt;=39999")</f>
        <v>27</v>
      </c>
      <c r="N9" t="s">
        <v>8394</v>
      </c>
      <c r="O9">
        <f>COUNTIFS($V$2:$V$4115,"successful",$T$2:$T$4115,"&gt;=30000",$T$2:$T$4115,"&lt;=34999")</f>
        <v>32</v>
      </c>
      <c r="P9">
        <f>COUNTIFS($V$2:$V$4115,"failed",$T$2:$T$4115,"&gt;=30000",$T$2:$T$4115,"&lt;=34999")</f>
        <v>37</v>
      </c>
      <c r="Q9">
        <f>COUNTIFS($V$2:$V$4115,"canceled",$T$2:$T$4115,"&gt;=30000",$T$2:$T$4115,"&lt;=34999")</f>
        <v>13</v>
      </c>
      <c r="T9">
        <v>9000</v>
      </c>
      <c r="U9" s="15">
        <v>9110</v>
      </c>
      <c r="V9" t="s">
        <v>8219</v>
      </c>
      <c r="W9" s="8"/>
      <c r="X9" s="5"/>
      <c r="Z9" s="6"/>
    </row>
    <row r="10" spans="1:26" x14ac:dyDescent="0.2">
      <c r="A10" t="s">
        <v>8395</v>
      </c>
      <c r="B10" s="3">
        <f>COUNTIFS($V$2:$V$4115,"successful",$T$2:$T$4115,"&gt;=35000",$T$2:$T$4115,"&lt;=39999")</f>
        <v>26</v>
      </c>
      <c r="C10" s="3">
        <f>COUNTIFS($V$2:$V$4115,"failed",$T$2:$T$4115,"&gt;=35000",$T$2:$T$4115,"&lt;=39999")</f>
        <v>22</v>
      </c>
      <c r="D10">
        <f>COUNTIFS($V$2:$V$4115,"canceled",$T$2:$T$4115,"&gt;=35000",$T$2:$T$4115,"&lt;=39999")</f>
        <v>7</v>
      </c>
      <c r="E10">
        <f t="shared" si="0"/>
        <v>55</v>
      </c>
      <c r="F10" s="22">
        <f t="shared" si="1"/>
        <v>0.47272727272727272</v>
      </c>
      <c r="G10" s="18">
        <f t="shared" si="2"/>
        <v>0.4</v>
      </c>
      <c r="H10" s="18">
        <f t="shared" si="3"/>
        <v>0.47272727272727272</v>
      </c>
      <c r="J10" t="s">
        <v>8396</v>
      </c>
      <c r="K10">
        <f>COUNTIFS(U2:U4115,"&gt;=40000",U2:U4115,"&lt;=44999")</f>
        <v>26</v>
      </c>
      <c r="N10" t="s">
        <v>8395</v>
      </c>
      <c r="O10">
        <f>COUNTIFS($V$2:$V$4115,"successful",$T$2:$T$4115,"&gt;=35000",$T$2:$T$4115,"&lt;=39999")</f>
        <v>26</v>
      </c>
      <c r="P10">
        <f>COUNTIFS($V$2:$V$4115,"failed",$T$2:$T$4115,"&gt;=35000",$T$2:$T$4115,"&lt;=39999")</f>
        <v>22</v>
      </c>
      <c r="Q10">
        <f>COUNTIFS($V$2:$V$4115,"canceled",$T$2:$T$4115,"&gt;=35000",$T$2:$T$4115,"&lt;=39999")</f>
        <v>7</v>
      </c>
      <c r="T10">
        <v>3500</v>
      </c>
      <c r="U10" s="15">
        <v>3501.52</v>
      </c>
      <c r="V10" t="s">
        <v>8219</v>
      </c>
      <c r="W10" s="8"/>
      <c r="X10" s="5"/>
      <c r="Z10" s="6"/>
    </row>
    <row r="11" spans="1:26" x14ac:dyDescent="0.2">
      <c r="A11" t="s">
        <v>8396</v>
      </c>
      <c r="B11" s="3">
        <f>COUNTIFS($V$2:$V$4115,"successful",$T$2:$T$4115,"&gt;=40000",$T$2:$T$4115,"&lt;=44999")</f>
        <v>21</v>
      </c>
      <c r="C11" s="3">
        <f>COUNTIFS($V$2:$V$4115,"failed",$T$2:$T$4115,"&gt;=40000",$T$2:$T$4115,"&lt;=44999")</f>
        <v>16</v>
      </c>
      <c r="D11">
        <f>COUNTIFS($V$2:$V$4115,"canceled",$T$2:$T$4115,"&gt;=40000",$T$2:$T$4115,"&lt;=44999")</f>
        <v>6</v>
      </c>
      <c r="E11">
        <f t="shared" si="0"/>
        <v>43</v>
      </c>
      <c r="F11" s="22">
        <f t="shared" si="1"/>
        <v>0.48837209302325579</v>
      </c>
      <c r="G11" s="18">
        <f t="shared" si="2"/>
        <v>0.37209302325581395</v>
      </c>
      <c r="H11" s="18">
        <f t="shared" si="3"/>
        <v>0.48837209302325579</v>
      </c>
      <c r="J11" t="s">
        <v>8397</v>
      </c>
      <c r="K11">
        <f>COUNTIFS(U2:U4115,"&gt;=45000",U2:U4115,"&lt;=49999")</f>
        <v>18</v>
      </c>
      <c r="N11" t="s">
        <v>8396</v>
      </c>
      <c r="O11">
        <f>COUNTIFS($V$2:$V$4115,"successful",$T$2:$T$4115,"&gt;=40000",$T$2:$T$4115,"&lt;=44999")</f>
        <v>21</v>
      </c>
      <c r="P11">
        <f>COUNTIFS($V$2:$V$4115,"failed",$T$2:$T$4115,"&gt;=40000",$T$2:$T$4115,"&lt;=44999")</f>
        <v>16</v>
      </c>
      <c r="Q11">
        <f>COUNTIFS($V$2:$V$4115,"canceled",$T$2:$T$4115,"&gt;=40000",$T$2:$T$4115,"&lt;=44999")</f>
        <v>6</v>
      </c>
      <c r="T11">
        <v>500</v>
      </c>
      <c r="U11" s="15">
        <v>629.99</v>
      </c>
      <c r="V11" t="s">
        <v>8219</v>
      </c>
      <c r="W11" s="8"/>
      <c r="X11" s="5"/>
      <c r="Z11" s="6"/>
    </row>
    <row r="12" spans="1:26" x14ac:dyDescent="0.2">
      <c r="A12" t="s">
        <v>8397</v>
      </c>
      <c r="B12" s="3">
        <f>COUNTIFS($V$2:$V$4115,"successful",$T$2:$T$4115,"&gt;=45000",$T$2:$T$4115,"&lt;=49999")</f>
        <v>6</v>
      </c>
      <c r="C12" s="3">
        <f>COUNTIFS($V$2:$V$4115,"failed",$T$2:$T$4115,"&gt;=45000",$T$2:$T$4115,"&lt;=49999")</f>
        <v>11</v>
      </c>
      <c r="D12">
        <f>COUNTIFS($V$2:$V$4115,"canceled",$T$2:$T$4115,"&gt;=45000",$T$2:$T$4115,"&lt;=49999")</f>
        <v>4</v>
      </c>
      <c r="E12">
        <f t="shared" si="0"/>
        <v>21</v>
      </c>
      <c r="F12" s="22">
        <f t="shared" si="1"/>
        <v>0.2857142857142857</v>
      </c>
      <c r="G12" s="18">
        <f t="shared" si="2"/>
        <v>0.52380952380952384</v>
      </c>
      <c r="H12" s="18">
        <f t="shared" si="3"/>
        <v>0.2857142857142857</v>
      </c>
      <c r="J12" t="s">
        <v>8398</v>
      </c>
      <c r="K12">
        <f>COUNTIF(U2:U4115,"&gt;=50000")</f>
        <v>163</v>
      </c>
      <c r="N12" t="s">
        <v>8397</v>
      </c>
      <c r="O12">
        <f>COUNTIFS($V$2:$V$4115,"successful",$T$2:$T$4115,"&gt;=45000",$T$2:$T$4115,"&lt;=49999")</f>
        <v>6</v>
      </c>
      <c r="P12">
        <f>COUNTIFS($V$2:$V$4115,"failed",$T$2:$T$4115,"&gt;=45000",$T$2:$T$4115,"&lt;=49999")</f>
        <v>11</v>
      </c>
      <c r="Q12">
        <f>COUNTIFS($V$2:$V$4115,"canceled",$T$2:$T$4115,"&gt;=45000",$T$2:$T$4115,"&lt;=49999")</f>
        <v>4</v>
      </c>
      <c r="T12">
        <v>3000</v>
      </c>
      <c r="U12" s="15">
        <v>3015</v>
      </c>
      <c r="V12" t="s">
        <v>8219</v>
      </c>
      <c r="W12" s="8"/>
      <c r="X12" s="5"/>
      <c r="Z12" s="6"/>
    </row>
    <row r="13" spans="1:26" x14ac:dyDescent="0.2">
      <c r="A13" t="s">
        <v>8398</v>
      </c>
      <c r="B13" s="3">
        <f>COUNTIFS($V$2:$V$4115,"successful",$T$2:$T$4115,"&gt;=50000")</f>
        <v>86</v>
      </c>
      <c r="C13" s="3">
        <f>COUNTIFS($V$2:$V$4115,"failed",$T$2:$T$4115,"&gt;=50000")</f>
        <v>258</v>
      </c>
      <c r="D13">
        <f>COUNTIFS($V$2:$V$4115,"canceled",$T$2:$T$4115,"&gt;=50000")</f>
        <v>100</v>
      </c>
      <c r="E13">
        <f t="shared" si="0"/>
        <v>444</v>
      </c>
      <c r="F13" s="22">
        <f>B13/E13</f>
        <v>0.19369369369369369</v>
      </c>
      <c r="G13" s="18">
        <f t="shared" si="2"/>
        <v>0.58108108108108103</v>
      </c>
      <c r="H13" s="18">
        <f t="shared" si="3"/>
        <v>0.19369369369369369</v>
      </c>
      <c r="K13" s="20">
        <f>SUM(K2:K12)</f>
        <v>4114</v>
      </c>
      <c r="N13" t="s">
        <v>8398</v>
      </c>
      <c r="O13">
        <f>COUNTIFS($V$2:$V$4115,"successful",$T$2:$T$4115,"&gt;=50000")</f>
        <v>86</v>
      </c>
      <c r="P13">
        <f>COUNTIFS($V$2:$V$4115,"failed",$T$2:$T$4115,"&gt;=50000")</f>
        <v>258</v>
      </c>
      <c r="Q13">
        <f>COUNTIFS($V$2:$V$4115,"canceled",$T$2:$T$4115,"&gt;=50000")</f>
        <v>100</v>
      </c>
      <c r="T13">
        <v>5000</v>
      </c>
      <c r="U13" s="15">
        <v>6025</v>
      </c>
      <c r="V13" t="s">
        <v>8219</v>
      </c>
      <c r="W13" s="8"/>
      <c r="X13" s="5"/>
      <c r="Z13" s="6"/>
    </row>
    <row r="14" spans="1:26" x14ac:dyDescent="0.2">
      <c r="B14" s="3"/>
      <c r="C14" s="3"/>
      <c r="J14" s="1"/>
      <c r="O14">
        <f>SUM(O2:O13)</f>
        <v>2185</v>
      </c>
      <c r="P14">
        <f>SUM(P2:P13)</f>
        <v>1530</v>
      </c>
      <c r="Q14">
        <f>SUM(Q2:Q13)</f>
        <v>349</v>
      </c>
      <c r="T14">
        <v>30000</v>
      </c>
      <c r="U14" s="15">
        <v>49588</v>
      </c>
      <c r="V14" t="s">
        <v>8219</v>
      </c>
      <c r="W14" s="8"/>
      <c r="X14" s="5"/>
      <c r="Z14" s="6"/>
    </row>
    <row r="15" spans="1:26" x14ac:dyDescent="0.2">
      <c r="B15" s="3"/>
      <c r="C15" s="3"/>
      <c r="T15">
        <v>3500</v>
      </c>
      <c r="U15" s="15">
        <v>5599</v>
      </c>
      <c r="V15" t="s">
        <v>8219</v>
      </c>
      <c r="W15" s="8"/>
      <c r="X15" s="5"/>
      <c r="Z15" s="6"/>
    </row>
    <row r="16" spans="1:26" x14ac:dyDescent="0.2">
      <c r="B16" s="3"/>
      <c r="C16" s="3"/>
      <c r="T16">
        <v>6000</v>
      </c>
      <c r="U16" s="15">
        <v>6056</v>
      </c>
      <c r="V16" t="s">
        <v>8219</v>
      </c>
      <c r="W16" s="8"/>
      <c r="X16" s="5"/>
      <c r="Z16" s="6"/>
    </row>
    <row r="17" spans="2:26" x14ac:dyDescent="0.2">
      <c r="B17" s="3"/>
      <c r="C17" s="3"/>
      <c r="N17" s="21" t="s">
        <v>8406</v>
      </c>
      <c r="O17" s="21" t="s">
        <v>8403</v>
      </c>
      <c r="P17" s="21" t="s">
        <v>8404</v>
      </c>
      <c r="Q17" s="21" t="s">
        <v>8405</v>
      </c>
      <c r="T17">
        <v>2000</v>
      </c>
      <c r="U17" s="15">
        <v>2132</v>
      </c>
      <c r="V17" t="s">
        <v>8219</v>
      </c>
      <c r="W17" s="8"/>
      <c r="X17" s="5"/>
      <c r="Z17" s="6"/>
    </row>
    <row r="18" spans="2:26" x14ac:dyDescent="0.2">
      <c r="B18" s="3"/>
      <c r="C18" s="3"/>
      <c r="N18" t="s">
        <v>8388</v>
      </c>
      <c r="O18">
        <v>322</v>
      </c>
      <c r="P18">
        <v>113</v>
      </c>
      <c r="Q18">
        <v>18</v>
      </c>
      <c r="T18">
        <v>12000</v>
      </c>
      <c r="U18" s="15">
        <v>12029</v>
      </c>
      <c r="V18" t="s">
        <v>8219</v>
      </c>
      <c r="W18" s="8"/>
      <c r="X18" s="5"/>
      <c r="Z18" s="6"/>
    </row>
    <row r="19" spans="2:26" x14ac:dyDescent="0.2">
      <c r="B19" s="3"/>
      <c r="C19" s="3"/>
      <c r="N19" t="s">
        <v>8389</v>
      </c>
      <c r="O19">
        <v>932</v>
      </c>
      <c r="P19">
        <v>420</v>
      </c>
      <c r="Q19">
        <v>60</v>
      </c>
      <c r="T19">
        <v>1500</v>
      </c>
      <c r="U19" s="15">
        <v>1510</v>
      </c>
      <c r="V19" t="s">
        <v>8219</v>
      </c>
      <c r="W19" s="8"/>
      <c r="X19" s="5"/>
      <c r="Z19" s="6"/>
    </row>
    <row r="20" spans="2:26" x14ac:dyDescent="0.2">
      <c r="B20" s="3"/>
      <c r="C20" s="3"/>
      <c r="N20" t="s">
        <v>8407</v>
      </c>
      <c r="O20">
        <v>381</v>
      </c>
      <c r="P20">
        <v>283</v>
      </c>
      <c r="Q20">
        <v>52</v>
      </c>
      <c r="T20">
        <v>30000</v>
      </c>
      <c r="U20" s="15">
        <v>31896.33</v>
      </c>
      <c r="V20" t="s">
        <v>8219</v>
      </c>
      <c r="W20" s="8"/>
      <c r="X20" s="5"/>
      <c r="Z20" s="6"/>
    </row>
    <row r="21" spans="2:26" x14ac:dyDescent="0.2">
      <c r="B21" s="3"/>
      <c r="C21" s="3"/>
      <c r="N21" t="s">
        <v>8408</v>
      </c>
      <c r="O21">
        <v>168</v>
      </c>
      <c r="P21">
        <v>144</v>
      </c>
      <c r="Q21">
        <v>40</v>
      </c>
      <c r="T21">
        <v>850</v>
      </c>
      <c r="U21" s="15">
        <v>1235</v>
      </c>
      <c r="V21" t="s">
        <v>8219</v>
      </c>
      <c r="W21" s="8"/>
      <c r="X21" s="5"/>
      <c r="Z21" s="6"/>
    </row>
    <row r="22" spans="2:26" x14ac:dyDescent="0.2">
      <c r="B22" s="3"/>
      <c r="C22" s="3"/>
      <c r="N22" t="s">
        <v>8391</v>
      </c>
      <c r="O22">
        <v>94</v>
      </c>
      <c r="P22">
        <v>90</v>
      </c>
      <c r="Q22">
        <v>17</v>
      </c>
      <c r="T22">
        <v>2000</v>
      </c>
      <c r="U22" s="15">
        <v>2004</v>
      </c>
      <c r="V22" t="s">
        <v>8219</v>
      </c>
      <c r="W22" s="8"/>
      <c r="X22" s="5"/>
      <c r="Z22" s="6"/>
    </row>
    <row r="23" spans="2:26" x14ac:dyDescent="0.2">
      <c r="B23" s="3"/>
      <c r="C23" s="3"/>
      <c r="N23" t="s">
        <v>8392</v>
      </c>
      <c r="O23">
        <v>62</v>
      </c>
      <c r="P23">
        <v>72</v>
      </c>
      <c r="Q23">
        <v>14</v>
      </c>
      <c r="T23">
        <v>18500</v>
      </c>
      <c r="U23" s="15">
        <v>20190</v>
      </c>
      <c r="V23" t="s">
        <v>8219</v>
      </c>
      <c r="W23" s="8"/>
      <c r="X23" s="5"/>
      <c r="Z23" s="6"/>
    </row>
    <row r="24" spans="2:26" x14ac:dyDescent="0.2">
      <c r="B24" s="3"/>
      <c r="C24" s="3"/>
      <c r="N24" t="s">
        <v>8393</v>
      </c>
      <c r="O24">
        <v>55</v>
      </c>
      <c r="P24">
        <v>64</v>
      </c>
      <c r="Q24">
        <v>18</v>
      </c>
      <c r="T24">
        <v>350</v>
      </c>
      <c r="U24" s="15">
        <v>410</v>
      </c>
      <c r="V24" t="s">
        <v>8219</v>
      </c>
      <c r="W24" s="8"/>
      <c r="X24" s="5"/>
      <c r="Z24" s="6"/>
    </row>
    <row r="25" spans="2:26" x14ac:dyDescent="0.2">
      <c r="B25" s="3"/>
      <c r="C25" s="3"/>
      <c r="N25" t="s">
        <v>8394</v>
      </c>
      <c r="O25">
        <v>32</v>
      </c>
      <c r="P25">
        <v>37</v>
      </c>
      <c r="Q25">
        <v>13</v>
      </c>
      <c r="T25">
        <v>2000</v>
      </c>
      <c r="U25" s="15">
        <v>2370</v>
      </c>
      <c r="V25" t="s">
        <v>8219</v>
      </c>
      <c r="W25" s="8"/>
      <c r="X25" s="5"/>
      <c r="Z25" s="6"/>
    </row>
    <row r="26" spans="2:26" x14ac:dyDescent="0.2">
      <c r="B26" s="3"/>
      <c r="C26" s="3"/>
      <c r="N26" t="s">
        <v>8395</v>
      </c>
      <c r="O26">
        <v>26</v>
      </c>
      <c r="P26">
        <v>22</v>
      </c>
      <c r="Q26">
        <v>7</v>
      </c>
      <c r="T26">
        <v>35000</v>
      </c>
      <c r="U26" s="15">
        <v>38082.69</v>
      </c>
      <c r="V26" t="s">
        <v>8219</v>
      </c>
      <c r="W26" s="8"/>
      <c r="X26" s="5"/>
      <c r="Z26" s="6"/>
    </row>
    <row r="27" spans="2:26" x14ac:dyDescent="0.2">
      <c r="B27" s="3"/>
      <c r="C27" s="3"/>
      <c r="N27" t="s">
        <v>8396</v>
      </c>
      <c r="O27">
        <v>21</v>
      </c>
      <c r="P27">
        <v>16</v>
      </c>
      <c r="Q27">
        <v>6</v>
      </c>
      <c r="T27">
        <v>600</v>
      </c>
      <c r="U27" s="15">
        <v>800</v>
      </c>
      <c r="V27" t="s">
        <v>8219</v>
      </c>
      <c r="W27" s="8"/>
      <c r="X27" s="5"/>
      <c r="Z27" s="6"/>
    </row>
    <row r="28" spans="2:26" x14ac:dyDescent="0.2">
      <c r="B28" s="3"/>
      <c r="C28" s="3"/>
      <c r="N28" t="s">
        <v>8397</v>
      </c>
      <c r="O28">
        <v>6</v>
      </c>
      <c r="P28">
        <v>11</v>
      </c>
      <c r="Q28">
        <v>4</v>
      </c>
      <c r="T28">
        <v>1250</v>
      </c>
      <c r="U28" s="15">
        <v>1940</v>
      </c>
      <c r="V28" t="s">
        <v>8219</v>
      </c>
      <c r="W28" s="8"/>
      <c r="X28" s="5"/>
      <c r="Z28" s="6"/>
    </row>
    <row r="29" spans="2:26" x14ac:dyDescent="0.2">
      <c r="B29" s="3"/>
      <c r="C29" s="3"/>
      <c r="N29" t="s">
        <v>8398</v>
      </c>
      <c r="O29">
        <v>86</v>
      </c>
      <c r="P29">
        <v>258</v>
      </c>
      <c r="Q29">
        <v>100</v>
      </c>
      <c r="T29">
        <v>20000</v>
      </c>
      <c r="U29" s="15">
        <v>22345</v>
      </c>
      <c r="V29" t="s">
        <v>8219</v>
      </c>
      <c r="W29" s="8"/>
      <c r="X29" s="5"/>
      <c r="Z29" s="6"/>
    </row>
    <row r="30" spans="2:26" x14ac:dyDescent="0.2">
      <c r="B30" s="3"/>
      <c r="C30" s="3"/>
      <c r="T30">
        <v>12000</v>
      </c>
      <c r="U30" s="15">
        <v>12042</v>
      </c>
      <c r="V30" t="s">
        <v>8219</v>
      </c>
      <c r="W30" s="8"/>
      <c r="X30" s="5"/>
      <c r="Z30" s="6"/>
    </row>
    <row r="31" spans="2:26" x14ac:dyDescent="0.2">
      <c r="B31" s="3"/>
      <c r="C31" s="3"/>
      <c r="T31">
        <v>3000</v>
      </c>
      <c r="U31" s="15">
        <v>3700</v>
      </c>
      <c r="V31" t="s">
        <v>8219</v>
      </c>
      <c r="W31" s="8"/>
      <c r="X31" s="5"/>
      <c r="Z31" s="6"/>
    </row>
    <row r="32" spans="2:26" x14ac:dyDescent="0.2">
      <c r="B32" s="3"/>
      <c r="C32" s="3"/>
      <c r="T32">
        <v>4000</v>
      </c>
      <c r="U32" s="15">
        <v>4051.99</v>
      </c>
      <c r="V32" t="s">
        <v>8219</v>
      </c>
      <c r="W32" s="8"/>
      <c r="X32" s="5"/>
      <c r="Z32" s="6"/>
    </row>
    <row r="33" spans="2:26" x14ac:dyDescent="0.2">
      <c r="B33" s="3"/>
      <c r="C33" s="3"/>
      <c r="N33">
        <f>COUNTIFS('Excel Analysis Data'!F:F,"successful",'Excel Analysis Data'!E:E,"&lt;1000")</f>
        <v>248</v>
      </c>
      <c r="T33">
        <v>13</v>
      </c>
      <c r="U33" s="15">
        <v>13</v>
      </c>
      <c r="V33" t="s">
        <v>8219</v>
      </c>
      <c r="W33" s="8"/>
      <c r="X33" s="5"/>
      <c r="Z33" s="6"/>
    </row>
    <row r="34" spans="2:26" x14ac:dyDescent="0.2">
      <c r="B34" s="3"/>
      <c r="C34" s="3"/>
      <c r="T34">
        <v>28450</v>
      </c>
      <c r="U34" s="15">
        <v>28520</v>
      </c>
      <c r="V34" t="s">
        <v>8219</v>
      </c>
      <c r="W34" s="8"/>
      <c r="X34" s="5"/>
      <c r="Z34" s="6"/>
    </row>
    <row r="35" spans="2:26" x14ac:dyDescent="0.2">
      <c r="B35" s="3"/>
      <c r="C35" s="3"/>
      <c r="T35">
        <v>5250</v>
      </c>
      <c r="U35" s="15">
        <v>5360</v>
      </c>
      <c r="V35" t="s">
        <v>8219</v>
      </c>
      <c r="W35" s="8"/>
      <c r="X35" s="5"/>
      <c r="Z35" s="6"/>
    </row>
    <row r="36" spans="2:26" x14ac:dyDescent="0.2">
      <c r="B36" s="3"/>
      <c r="C36" s="3"/>
      <c r="T36">
        <v>2600</v>
      </c>
      <c r="U36" s="15">
        <v>3392</v>
      </c>
      <c r="V36" t="s">
        <v>8219</v>
      </c>
      <c r="W36" s="8"/>
      <c r="X36" s="5"/>
      <c r="Z36" s="6"/>
    </row>
    <row r="37" spans="2:26" x14ac:dyDescent="0.2">
      <c r="B37" s="3"/>
      <c r="C37" s="3"/>
      <c r="T37">
        <v>1000</v>
      </c>
      <c r="U37" s="15">
        <v>1665</v>
      </c>
      <c r="V37" t="s">
        <v>8219</v>
      </c>
      <c r="W37" s="8"/>
      <c r="X37" s="5"/>
      <c r="Z37" s="6"/>
    </row>
    <row r="38" spans="2:26" x14ac:dyDescent="0.2">
      <c r="B38" s="3"/>
      <c r="C38" s="3"/>
      <c r="T38">
        <v>6000</v>
      </c>
      <c r="U38" s="15">
        <v>8529</v>
      </c>
      <c r="V38" t="s">
        <v>8219</v>
      </c>
      <c r="W38" s="8"/>
      <c r="X38" s="5"/>
      <c r="Z38" s="6"/>
    </row>
    <row r="39" spans="2:26" x14ac:dyDescent="0.2">
      <c r="B39" s="3"/>
      <c r="C39" s="3"/>
      <c r="T39">
        <v>22000</v>
      </c>
      <c r="U39" s="15">
        <v>40357</v>
      </c>
      <c r="V39" t="s">
        <v>8219</v>
      </c>
      <c r="W39" s="8"/>
      <c r="X39" s="5"/>
      <c r="Z39" s="6"/>
    </row>
    <row r="40" spans="2:26" x14ac:dyDescent="0.2">
      <c r="B40" s="3"/>
      <c r="C40" s="3"/>
      <c r="T40">
        <v>2500</v>
      </c>
      <c r="U40" s="15">
        <v>2751</v>
      </c>
      <c r="V40" t="s">
        <v>8219</v>
      </c>
      <c r="W40" s="8"/>
      <c r="X40" s="5"/>
      <c r="Z40" s="6"/>
    </row>
    <row r="41" spans="2:26" x14ac:dyDescent="0.2">
      <c r="B41" s="3"/>
      <c r="C41" s="3"/>
      <c r="T41">
        <v>25000</v>
      </c>
      <c r="U41" s="15">
        <v>32745</v>
      </c>
      <c r="V41" t="s">
        <v>8219</v>
      </c>
      <c r="W41" s="8"/>
      <c r="X41" s="5"/>
      <c r="Z41" s="6"/>
    </row>
    <row r="42" spans="2:26" x14ac:dyDescent="0.2">
      <c r="B42" s="3"/>
      <c r="C42" s="3"/>
      <c r="T42">
        <v>2000</v>
      </c>
      <c r="U42" s="15">
        <v>2027</v>
      </c>
      <c r="V42" t="s">
        <v>8219</v>
      </c>
      <c r="W42" s="8"/>
      <c r="X42" s="5"/>
      <c r="Z42" s="6"/>
    </row>
    <row r="43" spans="2:26" x14ac:dyDescent="0.2">
      <c r="B43" s="3"/>
      <c r="C43" s="3"/>
      <c r="T43">
        <v>2000</v>
      </c>
      <c r="U43" s="15">
        <v>2000</v>
      </c>
      <c r="V43" t="s">
        <v>8219</v>
      </c>
      <c r="W43" s="8"/>
      <c r="X43" s="5"/>
      <c r="Z43" s="6"/>
    </row>
    <row r="44" spans="2:26" x14ac:dyDescent="0.2">
      <c r="B44" s="3"/>
      <c r="C44" s="3"/>
      <c r="T44">
        <v>14000</v>
      </c>
      <c r="U44" s="15">
        <v>19860</v>
      </c>
      <c r="V44" t="s">
        <v>8219</v>
      </c>
      <c r="W44" s="8"/>
      <c r="X44" s="5"/>
      <c r="Z44" s="6"/>
    </row>
    <row r="45" spans="2:26" x14ac:dyDescent="0.2">
      <c r="B45" s="3"/>
      <c r="C45" s="3"/>
      <c r="T45">
        <v>10000</v>
      </c>
      <c r="U45" s="15">
        <v>30866</v>
      </c>
      <c r="V45" t="s">
        <v>8219</v>
      </c>
      <c r="W45" s="8"/>
      <c r="X45" s="5"/>
      <c r="Z45" s="6"/>
    </row>
    <row r="46" spans="2:26" x14ac:dyDescent="0.2">
      <c r="B46" s="3"/>
      <c r="C46" s="3"/>
      <c r="T46">
        <v>2000</v>
      </c>
      <c r="U46" s="15">
        <v>2000</v>
      </c>
      <c r="V46" t="s">
        <v>8219</v>
      </c>
      <c r="W46" s="8"/>
      <c r="X46" s="5"/>
      <c r="Z46" s="6"/>
    </row>
    <row r="47" spans="2:26" x14ac:dyDescent="0.2">
      <c r="B47" s="3"/>
      <c r="C47" s="3"/>
      <c r="T47">
        <v>5000</v>
      </c>
      <c r="U47" s="15">
        <v>6000</v>
      </c>
      <c r="V47" t="s">
        <v>8219</v>
      </c>
      <c r="W47" s="8"/>
      <c r="X47" s="5"/>
      <c r="Z47" s="6"/>
    </row>
    <row r="48" spans="2:26" x14ac:dyDescent="0.2">
      <c r="B48" s="3"/>
      <c r="C48" s="3"/>
      <c r="T48">
        <v>8400</v>
      </c>
      <c r="U48" s="15">
        <v>8750</v>
      </c>
      <c r="V48" t="s">
        <v>8219</v>
      </c>
      <c r="W48" s="8"/>
      <c r="X48" s="5"/>
      <c r="Z48" s="6"/>
    </row>
    <row r="49" spans="2:26" x14ac:dyDescent="0.2">
      <c r="B49" s="3"/>
      <c r="C49" s="3"/>
      <c r="T49">
        <v>5000</v>
      </c>
      <c r="U49" s="15">
        <v>5380.55</v>
      </c>
      <c r="V49" t="s">
        <v>8219</v>
      </c>
      <c r="W49" s="8"/>
      <c r="X49" s="5"/>
      <c r="Z49" s="6"/>
    </row>
    <row r="50" spans="2:26" x14ac:dyDescent="0.2">
      <c r="B50" s="3"/>
      <c r="C50" s="3"/>
      <c r="T50">
        <v>2000</v>
      </c>
      <c r="U50" s="15">
        <v>2159</v>
      </c>
      <c r="V50" t="s">
        <v>8219</v>
      </c>
      <c r="W50" s="8"/>
      <c r="X50" s="5"/>
      <c r="Z50" s="6"/>
    </row>
    <row r="51" spans="2:26" x14ac:dyDescent="0.2">
      <c r="B51" s="3"/>
      <c r="C51" s="3"/>
      <c r="T51">
        <v>12000</v>
      </c>
      <c r="U51" s="15">
        <v>12000</v>
      </c>
      <c r="V51" t="s">
        <v>8219</v>
      </c>
      <c r="W51" s="8"/>
      <c r="X51" s="5"/>
      <c r="Z51" s="6"/>
    </row>
    <row r="52" spans="2:26" x14ac:dyDescent="0.2">
      <c r="B52" s="3"/>
      <c r="C52" s="3"/>
      <c r="T52">
        <v>600</v>
      </c>
      <c r="U52" s="15">
        <v>600</v>
      </c>
      <c r="V52" t="s">
        <v>8219</v>
      </c>
      <c r="W52" s="8"/>
      <c r="X52" s="5"/>
      <c r="Z52" s="6"/>
    </row>
    <row r="53" spans="2:26" x14ac:dyDescent="0.2">
      <c r="B53" s="3"/>
      <c r="C53" s="3"/>
      <c r="T53">
        <v>11000</v>
      </c>
      <c r="U53" s="15">
        <v>14082</v>
      </c>
      <c r="V53" t="s">
        <v>8219</v>
      </c>
      <c r="W53" s="8"/>
      <c r="X53" s="5"/>
      <c r="Z53" s="6"/>
    </row>
    <row r="54" spans="2:26" x14ac:dyDescent="0.2">
      <c r="B54" s="3"/>
      <c r="C54" s="3"/>
      <c r="T54">
        <v>10000</v>
      </c>
      <c r="U54" s="15">
        <v>11621</v>
      </c>
      <c r="V54" t="s">
        <v>8219</v>
      </c>
      <c r="W54" s="8"/>
      <c r="X54" s="5"/>
      <c r="Z54" s="6"/>
    </row>
    <row r="55" spans="2:26" x14ac:dyDescent="0.2">
      <c r="B55" s="3"/>
      <c r="C55" s="3"/>
      <c r="T55">
        <v>3000</v>
      </c>
      <c r="U55" s="15">
        <v>3289</v>
      </c>
      <c r="V55" t="s">
        <v>8219</v>
      </c>
      <c r="W55" s="8"/>
      <c r="X55" s="5"/>
      <c r="Z55" s="6"/>
    </row>
    <row r="56" spans="2:26" x14ac:dyDescent="0.2">
      <c r="B56" s="3"/>
      <c r="C56" s="3"/>
      <c r="T56">
        <v>10000</v>
      </c>
      <c r="U56" s="15">
        <v>10100</v>
      </c>
      <c r="V56" t="s">
        <v>8219</v>
      </c>
      <c r="W56" s="8"/>
      <c r="X56" s="5"/>
      <c r="Z56" s="6"/>
    </row>
    <row r="57" spans="2:26" x14ac:dyDescent="0.2">
      <c r="B57" s="3"/>
      <c r="C57" s="3"/>
      <c r="T57">
        <v>8600</v>
      </c>
      <c r="U57" s="15">
        <v>11090</v>
      </c>
      <c r="V57" t="s">
        <v>8219</v>
      </c>
      <c r="W57" s="8"/>
      <c r="X57" s="5"/>
      <c r="Z57" s="6"/>
    </row>
    <row r="58" spans="2:26" x14ac:dyDescent="0.2">
      <c r="B58" s="3"/>
      <c r="C58" s="3"/>
      <c r="T58">
        <v>8000</v>
      </c>
      <c r="U58" s="15">
        <v>8581</v>
      </c>
      <c r="V58" t="s">
        <v>8219</v>
      </c>
      <c r="W58" s="8"/>
      <c r="X58" s="5"/>
      <c r="Z58" s="6"/>
    </row>
    <row r="59" spans="2:26" x14ac:dyDescent="0.2">
      <c r="B59" s="3"/>
      <c r="C59" s="3"/>
      <c r="T59">
        <v>15000</v>
      </c>
      <c r="U59" s="15">
        <v>15285</v>
      </c>
      <c r="V59" t="s">
        <v>8219</v>
      </c>
      <c r="W59" s="8"/>
      <c r="X59" s="5"/>
      <c r="Z59" s="6"/>
    </row>
    <row r="60" spans="2:26" x14ac:dyDescent="0.2">
      <c r="B60" s="3"/>
      <c r="C60" s="3"/>
      <c r="T60">
        <v>10000</v>
      </c>
      <c r="U60" s="15">
        <v>10291</v>
      </c>
      <c r="V60" t="s">
        <v>8219</v>
      </c>
      <c r="W60" s="8"/>
      <c r="X60" s="5"/>
      <c r="Z60" s="6"/>
    </row>
    <row r="61" spans="2:26" x14ac:dyDescent="0.2">
      <c r="B61" s="3"/>
      <c r="C61" s="3"/>
      <c r="T61">
        <v>20000</v>
      </c>
      <c r="U61" s="15">
        <v>20025.14</v>
      </c>
      <c r="V61" t="s">
        <v>8219</v>
      </c>
      <c r="W61" s="8"/>
      <c r="X61" s="5"/>
      <c r="Z61" s="6"/>
    </row>
    <row r="62" spans="2:26" x14ac:dyDescent="0.2">
      <c r="B62" s="3"/>
      <c r="C62" s="3"/>
      <c r="T62">
        <v>4500</v>
      </c>
      <c r="U62" s="15">
        <v>4648.33</v>
      </c>
      <c r="V62" t="s">
        <v>8219</v>
      </c>
      <c r="W62" s="8"/>
      <c r="X62" s="5"/>
      <c r="Z62" s="6"/>
    </row>
    <row r="63" spans="2:26" x14ac:dyDescent="0.2">
      <c r="B63" s="3"/>
      <c r="C63" s="3"/>
      <c r="T63">
        <v>5000</v>
      </c>
      <c r="U63" s="15">
        <v>7415</v>
      </c>
      <c r="V63" t="s">
        <v>8219</v>
      </c>
      <c r="W63" s="8"/>
      <c r="X63" s="5"/>
      <c r="Z63" s="6"/>
    </row>
    <row r="64" spans="2:26" x14ac:dyDescent="0.2">
      <c r="B64" s="3"/>
      <c r="C64" s="3"/>
      <c r="T64">
        <v>3000</v>
      </c>
      <c r="U64" s="15">
        <v>4642</v>
      </c>
      <c r="V64" t="s">
        <v>8219</v>
      </c>
      <c r="W64" s="8"/>
      <c r="X64" s="5"/>
      <c r="Z64" s="6"/>
    </row>
    <row r="65" spans="2:26" x14ac:dyDescent="0.2">
      <c r="B65" s="3"/>
      <c r="C65" s="3"/>
      <c r="T65">
        <v>2000</v>
      </c>
      <c r="U65" s="15">
        <v>2270.37</v>
      </c>
      <c r="V65" t="s">
        <v>8219</v>
      </c>
      <c r="W65" s="8"/>
      <c r="X65" s="5"/>
      <c r="Z65" s="6"/>
    </row>
    <row r="66" spans="2:26" x14ac:dyDescent="0.2">
      <c r="B66" s="3"/>
      <c r="C66" s="3"/>
      <c r="T66">
        <v>1200</v>
      </c>
      <c r="U66" s="15">
        <v>2080</v>
      </c>
      <c r="V66" t="s">
        <v>8219</v>
      </c>
      <c r="W66" s="8"/>
      <c r="X66" s="5"/>
      <c r="Z66" s="6"/>
    </row>
    <row r="67" spans="2:26" x14ac:dyDescent="0.2">
      <c r="B67" s="3"/>
      <c r="C67" s="3"/>
      <c r="T67">
        <v>7000</v>
      </c>
      <c r="U67" s="15">
        <v>7527</v>
      </c>
      <c r="V67" t="s">
        <v>8219</v>
      </c>
      <c r="W67" s="8"/>
      <c r="X67" s="5"/>
      <c r="Z67" s="6"/>
    </row>
    <row r="68" spans="2:26" x14ac:dyDescent="0.2">
      <c r="B68" s="3"/>
      <c r="C68" s="3"/>
      <c r="T68">
        <v>2000</v>
      </c>
      <c r="U68" s="15">
        <v>2372</v>
      </c>
      <c r="V68" t="s">
        <v>8219</v>
      </c>
      <c r="W68" s="8"/>
      <c r="X68" s="5"/>
      <c r="Z68" s="6"/>
    </row>
    <row r="69" spans="2:26" x14ac:dyDescent="0.2">
      <c r="B69" s="3"/>
      <c r="C69" s="3"/>
      <c r="T69">
        <v>2000</v>
      </c>
      <c r="U69" s="15">
        <v>2325</v>
      </c>
      <c r="V69" t="s">
        <v>8219</v>
      </c>
      <c r="W69" s="8"/>
      <c r="X69" s="5"/>
      <c r="Z69" s="6"/>
    </row>
    <row r="70" spans="2:26" x14ac:dyDescent="0.2">
      <c r="B70" s="3"/>
      <c r="C70" s="3"/>
      <c r="T70">
        <v>600</v>
      </c>
      <c r="U70" s="15">
        <v>763</v>
      </c>
      <c r="V70" t="s">
        <v>8219</v>
      </c>
      <c r="W70" s="8"/>
      <c r="X70" s="5"/>
      <c r="Z70" s="6"/>
    </row>
    <row r="71" spans="2:26" x14ac:dyDescent="0.2">
      <c r="B71" s="3"/>
      <c r="C71" s="3"/>
      <c r="T71">
        <v>10000</v>
      </c>
      <c r="U71" s="15">
        <v>11094.23</v>
      </c>
      <c r="V71" t="s">
        <v>8219</v>
      </c>
      <c r="W71" s="8"/>
      <c r="X71" s="5"/>
      <c r="Z71" s="6"/>
    </row>
    <row r="72" spans="2:26" x14ac:dyDescent="0.2">
      <c r="B72" s="3"/>
      <c r="C72" s="3"/>
      <c r="T72">
        <v>500</v>
      </c>
      <c r="U72" s="15">
        <v>636</v>
      </c>
      <c r="V72" t="s">
        <v>8219</v>
      </c>
      <c r="W72" s="8"/>
      <c r="X72" s="5"/>
      <c r="Z72" s="6"/>
    </row>
    <row r="73" spans="2:26" x14ac:dyDescent="0.2">
      <c r="B73" s="3"/>
      <c r="C73" s="3"/>
      <c r="T73">
        <v>1800</v>
      </c>
      <c r="U73" s="15">
        <v>2231</v>
      </c>
      <c r="V73" t="s">
        <v>8219</v>
      </c>
      <c r="W73" s="8"/>
      <c r="X73" s="5"/>
      <c r="Z73" s="6"/>
    </row>
    <row r="74" spans="2:26" x14ac:dyDescent="0.2">
      <c r="B74" s="3"/>
      <c r="C74" s="3"/>
      <c r="T74">
        <v>2200</v>
      </c>
      <c r="U74" s="15">
        <v>2385</v>
      </c>
      <c r="V74" t="s">
        <v>8219</v>
      </c>
      <c r="W74" s="8"/>
      <c r="X74" s="5"/>
      <c r="Z74" s="6"/>
    </row>
    <row r="75" spans="2:26" x14ac:dyDescent="0.2">
      <c r="B75" s="3"/>
      <c r="C75" s="3"/>
      <c r="T75">
        <v>900</v>
      </c>
      <c r="U75" s="15">
        <v>900</v>
      </c>
      <c r="V75" t="s">
        <v>8219</v>
      </c>
      <c r="W75" s="8"/>
      <c r="X75" s="5"/>
      <c r="Z75" s="6"/>
    </row>
    <row r="76" spans="2:26" x14ac:dyDescent="0.2">
      <c r="B76" s="3"/>
      <c r="C76" s="3"/>
      <c r="T76">
        <v>500</v>
      </c>
      <c r="U76" s="15">
        <v>564.66</v>
      </c>
      <c r="V76" t="s">
        <v>8219</v>
      </c>
      <c r="W76" s="8"/>
      <c r="X76" s="5"/>
      <c r="Z76" s="6"/>
    </row>
    <row r="77" spans="2:26" x14ac:dyDescent="0.2">
      <c r="B77" s="3"/>
      <c r="C77" s="3"/>
      <c r="T77">
        <v>3500</v>
      </c>
      <c r="U77" s="15">
        <v>4040</v>
      </c>
      <c r="V77" t="s">
        <v>8219</v>
      </c>
      <c r="W77" s="8"/>
      <c r="X77" s="5"/>
      <c r="Z77" s="6"/>
    </row>
    <row r="78" spans="2:26" x14ac:dyDescent="0.2">
      <c r="B78" s="3"/>
      <c r="C78" s="3"/>
      <c r="T78">
        <v>300</v>
      </c>
      <c r="U78" s="15">
        <v>460</v>
      </c>
      <c r="V78" t="s">
        <v>8219</v>
      </c>
      <c r="W78" s="8"/>
      <c r="X78" s="5"/>
      <c r="Z78" s="6"/>
    </row>
    <row r="79" spans="2:26" x14ac:dyDescent="0.2">
      <c r="B79" s="3"/>
      <c r="C79" s="3"/>
      <c r="T79">
        <v>400</v>
      </c>
      <c r="U79" s="15">
        <v>1570</v>
      </c>
      <c r="V79" t="s">
        <v>8219</v>
      </c>
      <c r="W79" s="8"/>
      <c r="X79" s="5"/>
      <c r="Z79" s="6"/>
    </row>
    <row r="80" spans="2:26" x14ac:dyDescent="0.2">
      <c r="B80" s="3"/>
      <c r="C80" s="3"/>
      <c r="T80">
        <v>50</v>
      </c>
      <c r="U80" s="15">
        <v>1351</v>
      </c>
      <c r="V80" t="s">
        <v>8219</v>
      </c>
      <c r="W80" s="8"/>
      <c r="X80" s="5"/>
      <c r="Z80" s="6"/>
    </row>
    <row r="81" spans="2:26" x14ac:dyDescent="0.2">
      <c r="B81" s="3"/>
      <c r="C81" s="3"/>
      <c r="T81">
        <v>1300</v>
      </c>
      <c r="U81" s="15">
        <v>1651</v>
      </c>
      <c r="V81" t="s">
        <v>8219</v>
      </c>
      <c r="W81" s="8"/>
      <c r="X81" s="5"/>
      <c r="Z81" s="6"/>
    </row>
    <row r="82" spans="2:26" x14ac:dyDescent="0.2">
      <c r="B82" s="3"/>
      <c r="C82" s="3"/>
      <c r="T82">
        <v>12000</v>
      </c>
      <c r="U82" s="15">
        <v>12870</v>
      </c>
      <c r="V82" t="s">
        <v>8219</v>
      </c>
      <c r="W82" s="8"/>
      <c r="X82" s="5"/>
      <c r="Z82" s="6"/>
    </row>
    <row r="83" spans="2:26" x14ac:dyDescent="0.2">
      <c r="B83" s="3"/>
      <c r="C83" s="3"/>
      <c r="T83">
        <v>750</v>
      </c>
      <c r="U83" s="15">
        <v>1485</v>
      </c>
      <c r="V83" t="s">
        <v>8219</v>
      </c>
      <c r="W83" s="8"/>
      <c r="X83" s="5"/>
      <c r="Z83" s="6"/>
    </row>
    <row r="84" spans="2:26" x14ac:dyDescent="0.2">
      <c r="B84" s="3"/>
      <c r="C84" s="3"/>
      <c r="T84">
        <v>4000</v>
      </c>
      <c r="U84" s="15">
        <v>4000.5</v>
      </c>
      <c r="V84" t="s">
        <v>8219</v>
      </c>
      <c r="W84" s="8"/>
      <c r="X84" s="5"/>
      <c r="Z84" s="6"/>
    </row>
    <row r="85" spans="2:26" x14ac:dyDescent="0.2">
      <c r="B85" s="3"/>
      <c r="C85" s="3"/>
      <c r="T85">
        <v>200</v>
      </c>
      <c r="U85" s="15">
        <v>205</v>
      </c>
      <c r="V85" t="s">
        <v>8219</v>
      </c>
      <c r="W85" s="8"/>
      <c r="X85" s="5"/>
      <c r="Z85" s="6"/>
    </row>
    <row r="86" spans="2:26" x14ac:dyDescent="0.2">
      <c r="B86" s="3"/>
      <c r="C86" s="3"/>
      <c r="T86">
        <v>500</v>
      </c>
      <c r="U86" s="15">
        <v>500</v>
      </c>
      <c r="V86" t="s">
        <v>8219</v>
      </c>
      <c r="W86" s="8"/>
      <c r="X86" s="5"/>
      <c r="Z86" s="6"/>
    </row>
    <row r="87" spans="2:26" x14ac:dyDescent="0.2">
      <c r="B87" s="3"/>
      <c r="C87" s="3"/>
      <c r="T87">
        <v>1200</v>
      </c>
      <c r="U87" s="15">
        <v>1506</v>
      </c>
      <c r="V87" t="s">
        <v>8219</v>
      </c>
      <c r="W87" s="8"/>
      <c r="X87" s="5"/>
      <c r="Z87" s="6"/>
    </row>
    <row r="88" spans="2:26" x14ac:dyDescent="0.2">
      <c r="B88" s="3"/>
      <c r="C88" s="3"/>
      <c r="T88">
        <v>6000</v>
      </c>
      <c r="U88" s="15">
        <v>6388</v>
      </c>
      <c r="V88" t="s">
        <v>8219</v>
      </c>
      <c r="W88" s="8"/>
      <c r="X88" s="5"/>
      <c r="Z88" s="6"/>
    </row>
    <row r="89" spans="2:26" x14ac:dyDescent="0.2">
      <c r="B89" s="3"/>
      <c r="C89" s="3"/>
      <c r="T89">
        <v>2500</v>
      </c>
      <c r="U89" s="15">
        <v>2615</v>
      </c>
      <c r="V89" t="s">
        <v>8219</v>
      </c>
      <c r="W89" s="8"/>
      <c r="X89" s="5"/>
      <c r="Z89" s="6"/>
    </row>
    <row r="90" spans="2:26" x14ac:dyDescent="0.2">
      <c r="B90" s="3"/>
      <c r="C90" s="3"/>
      <c r="T90">
        <v>3500</v>
      </c>
      <c r="U90" s="15">
        <v>3600</v>
      </c>
      <c r="V90" t="s">
        <v>8219</v>
      </c>
      <c r="W90" s="8"/>
      <c r="X90" s="5"/>
      <c r="Z90" s="6"/>
    </row>
    <row r="91" spans="2:26" x14ac:dyDescent="0.2">
      <c r="B91" s="3"/>
      <c r="C91" s="3"/>
      <c r="T91">
        <v>6000</v>
      </c>
      <c r="U91" s="15">
        <v>6904</v>
      </c>
      <c r="V91" t="s">
        <v>8219</v>
      </c>
      <c r="W91" s="8"/>
      <c r="X91" s="5"/>
      <c r="Z91" s="6"/>
    </row>
    <row r="92" spans="2:26" x14ac:dyDescent="0.2">
      <c r="B92" s="3"/>
      <c r="C92" s="3"/>
      <c r="T92">
        <v>500</v>
      </c>
      <c r="U92" s="15">
        <v>502</v>
      </c>
      <c r="V92" t="s">
        <v>8219</v>
      </c>
      <c r="W92" s="8"/>
      <c r="X92" s="5"/>
      <c r="Z92" s="6"/>
    </row>
    <row r="93" spans="2:26" x14ac:dyDescent="0.2">
      <c r="B93" s="3"/>
      <c r="C93" s="3"/>
      <c r="T93">
        <v>3000</v>
      </c>
      <c r="U93" s="15">
        <v>3600</v>
      </c>
      <c r="V93" t="s">
        <v>8219</v>
      </c>
      <c r="W93" s="8"/>
      <c r="X93" s="5"/>
      <c r="Z93" s="6"/>
    </row>
    <row r="94" spans="2:26" x14ac:dyDescent="0.2">
      <c r="B94" s="3"/>
      <c r="C94" s="3"/>
      <c r="T94">
        <v>5000</v>
      </c>
      <c r="U94" s="15">
        <v>5260</v>
      </c>
      <c r="V94" t="s">
        <v>8219</v>
      </c>
      <c r="W94" s="8"/>
      <c r="X94" s="5"/>
      <c r="Z94" s="6"/>
    </row>
    <row r="95" spans="2:26" x14ac:dyDescent="0.2">
      <c r="B95" s="3"/>
      <c r="C95" s="3"/>
      <c r="T95">
        <v>1000</v>
      </c>
      <c r="U95" s="15">
        <v>1106</v>
      </c>
      <c r="V95" t="s">
        <v>8219</v>
      </c>
      <c r="W95" s="8"/>
      <c r="X95" s="5"/>
      <c r="Z95" s="6"/>
    </row>
    <row r="96" spans="2:26" x14ac:dyDescent="0.2">
      <c r="B96" s="3"/>
      <c r="C96" s="3"/>
      <c r="T96">
        <v>250</v>
      </c>
      <c r="U96" s="15">
        <v>260</v>
      </c>
      <c r="V96" t="s">
        <v>8219</v>
      </c>
      <c r="W96" s="8"/>
      <c r="X96" s="5"/>
      <c r="Z96" s="6"/>
    </row>
    <row r="97" spans="2:26" x14ac:dyDescent="0.2">
      <c r="B97" s="3"/>
      <c r="C97" s="3"/>
      <c r="T97">
        <v>350</v>
      </c>
      <c r="U97" s="15">
        <v>460</v>
      </c>
      <c r="V97" t="s">
        <v>8219</v>
      </c>
      <c r="W97" s="8"/>
      <c r="X97" s="5"/>
      <c r="Z97" s="6"/>
    </row>
    <row r="98" spans="2:26" x14ac:dyDescent="0.2">
      <c r="B98" s="3"/>
      <c r="C98" s="3"/>
      <c r="T98">
        <v>1500</v>
      </c>
      <c r="U98" s="15">
        <v>1720</v>
      </c>
      <c r="V98" t="s">
        <v>8219</v>
      </c>
      <c r="W98" s="8"/>
      <c r="X98" s="5"/>
      <c r="Z98" s="6"/>
    </row>
    <row r="99" spans="2:26" x14ac:dyDescent="0.2">
      <c r="B99" s="3"/>
      <c r="C99" s="3"/>
      <c r="T99">
        <v>400</v>
      </c>
      <c r="U99" s="15">
        <v>425</v>
      </c>
      <c r="V99" t="s">
        <v>8219</v>
      </c>
      <c r="W99" s="8"/>
      <c r="X99" s="5"/>
      <c r="Z99" s="6"/>
    </row>
    <row r="100" spans="2:26" x14ac:dyDescent="0.2">
      <c r="B100" s="3"/>
      <c r="C100" s="3"/>
      <c r="T100">
        <v>3200</v>
      </c>
      <c r="U100" s="15">
        <v>3400</v>
      </c>
      <c r="V100" t="s">
        <v>8219</v>
      </c>
      <c r="W100" s="8"/>
      <c r="X100" s="5"/>
      <c r="Z100" s="6"/>
    </row>
    <row r="101" spans="2:26" x14ac:dyDescent="0.2">
      <c r="B101" s="3"/>
      <c r="C101" s="3"/>
      <c r="T101">
        <v>1500</v>
      </c>
      <c r="U101" s="15">
        <v>1590.29</v>
      </c>
      <c r="V101" t="s">
        <v>8219</v>
      </c>
      <c r="W101" s="8"/>
      <c r="X101" s="5"/>
      <c r="Z101" s="6"/>
    </row>
    <row r="102" spans="2:26" x14ac:dyDescent="0.2">
      <c r="B102" s="3"/>
      <c r="C102" s="3"/>
      <c r="T102">
        <v>5000</v>
      </c>
      <c r="U102" s="15">
        <v>5000</v>
      </c>
      <c r="V102" t="s">
        <v>8219</v>
      </c>
      <c r="W102" s="8"/>
      <c r="X102" s="5"/>
      <c r="Z102" s="6"/>
    </row>
    <row r="103" spans="2:26" x14ac:dyDescent="0.2">
      <c r="B103" s="3"/>
      <c r="C103" s="3"/>
      <c r="T103">
        <v>3500</v>
      </c>
      <c r="U103" s="15">
        <v>3500</v>
      </c>
      <c r="V103" t="s">
        <v>8219</v>
      </c>
      <c r="W103" s="8"/>
      <c r="X103" s="5"/>
      <c r="Z103" s="6"/>
    </row>
    <row r="104" spans="2:26" x14ac:dyDescent="0.2">
      <c r="B104" s="3"/>
      <c r="C104" s="3"/>
      <c r="T104">
        <v>6000</v>
      </c>
      <c r="U104" s="15">
        <v>7665</v>
      </c>
      <c r="V104" t="s">
        <v>8219</v>
      </c>
      <c r="W104" s="8"/>
      <c r="X104" s="5"/>
      <c r="Z104" s="6"/>
    </row>
    <row r="105" spans="2:26" x14ac:dyDescent="0.2">
      <c r="B105" s="3"/>
      <c r="C105" s="3"/>
      <c r="T105">
        <v>1300</v>
      </c>
      <c r="U105" s="15">
        <v>1367</v>
      </c>
      <c r="V105" t="s">
        <v>8219</v>
      </c>
      <c r="W105" s="8"/>
      <c r="X105" s="5"/>
      <c r="Z105" s="6"/>
    </row>
    <row r="106" spans="2:26" x14ac:dyDescent="0.2">
      <c r="B106" s="3"/>
      <c r="C106" s="3"/>
      <c r="T106">
        <v>500</v>
      </c>
      <c r="U106" s="15">
        <v>600</v>
      </c>
      <c r="V106" t="s">
        <v>8219</v>
      </c>
      <c r="W106" s="8"/>
      <c r="X106" s="5"/>
      <c r="Z106" s="6"/>
    </row>
    <row r="107" spans="2:26" x14ac:dyDescent="0.2">
      <c r="B107" s="3"/>
      <c r="C107" s="3"/>
      <c r="T107">
        <v>2200</v>
      </c>
      <c r="U107" s="15">
        <v>2363</v>
      </c>
      <c r="V107" t="s">
        <v>8219</v>
      </c>
      <c r="W107" s="8"/>
      <c r="X107" s="5"/>
      <c r="Z107" s="6"/>
    </row>
    <row r="108" spans="2:26" x14ac:dyDescent="0.2">
      <c r="B108" s="3"/>
      <c r="C108" s="3"/>
      <c r="T108">
        <v>5000</v>
      </c>
      <c r="U108" s="15">
        <v>5025</v>
      </c>
      <c r="V108" t="s">
        <v>8219</v>
      </c>
      <c r="W108" s="8"/>
      <c r="X108" s="5"/>
      <c r="Z108" s="6"/>
    </row>
    <row r="109" spans="2:26" x14ac:dyDescent="0.2">
      <c r="B109" s="3"/>
      <c r="C109" s="3"/>
      <c r="T109">
        <v>7500</v>
      </c>
      <c r="U109" s="15">
        <v>7685</v>
      </c>
      <c r="V109" t="s">
        <v>8219</v>
      </c>
      <c r="W109" s="8"/>
      <c r="X109" s="5"/>
      <c r="Z109" s="6"/>
    </row>
    <row r="110" spans="2:26" x14ac:dyDescent="0.2">
      <c r="B110" s="3"/>
      <c r="C110" s="3"/>
      <c r="T110">
        <v>1500</v>
      </c>
      <c r="U110" s="15">
        <v>3700</v>
      </c>
      <c r="V110" t="s">
        <v>8219</v>
      </c>
      <c r="W110" s="8"/>
      <c r="X110" s="5"/>
      <c r="Z110" s="6"/>
    </row>
    <row r="111" spans="2:26" x14ac:dyDescent="0.2">
      <c r="B111" s="3"/>
      <c r="C111" s="3"/>
      <c r="T111">
        <v>1000</v>
      </c>
      <c r="U111" s="15">
        <v>2195</v>
      </c>
      <c r="V111" t="s">
        <v>8219</v>
      </c>
      <c r="W111" s="8"/>
      <c r="X111" s="5"/>
      <c r="Z111" s="6"/>
    </row>
    <row r="112" spans="2:26" x14ac:dyDescent="0.2">
      <c r="B112" s="3"/>
      <c r="C112" s="3"/>
      <c r="T112">
        <v>1300</v>
      </c>
      <c r="U112" s="15">
        <v>1700</v>
      </c>
      <c r="V112" t="s">
        <v>8219</v>
      </c>
      <c r="W112" s="8"/>
      <c r="X112" s="5"/>
      <c r="Z112" s="6"/>
    </row>
    <row r="113" spans="2:26" x14ac:dyDescent="0.2">
      <c r="B113" s="3"/>
      <c r="C113" s="3"/>
      <c r="T113">
        <v>3500</v>
      </c>
      <c r="U113" s="15">
        <v>5410</v>
      </c>
      <c r="V113" t="s">
        <v>8219</v>
      </c>
      <c r="W113" s="8"/>
      <c r="X113" s="5"/>
      <c r="Z113" s="6"/>
    </row>
    <row r="114" spans="2:26" x14ac:dyDescent="0.2">
      <c r="B114" s="3"/>
      <c r="C114" s="3"/>
      <c r="T114">
        <v>5000</v>
      </c>
      <c r="U114" s="15">
        <v>5200</v>
      </c>
      <c r="V114" t="s">
        <v>8219</v>
      </c>
      <c r="W114" s="8"/>
      <c r="X114" s="5"/>
      <c r="Z114" s="6"/>
    </row>
    <row r="115" spans="2:26" x14ac:dyDescent="0.2">
      <c r="B115" s="3"/>
      <c r="C115" s="3"/>
      <c r="T115">
        <v>5000</v>
      </c>
      <c r="U115" s="15">
        <v>7050</v>
      </c>
      <c r="V115" t="s">
        <v>8219</v>
      </c>
      <c r="W115" s="8"/>
      <c r="X115" s="5"/>
      <c r="Z115" s="6"/>
    </row>
    <row r="116" spans="2:26" x14ac:dyDescent="0.2">
      <c r="B116" s="3"/>
      <c r="C116" s="3"/>
      <c r="T116">
        <v>3000</v>
      </c>
      <c r="U116" s="15">
        <v>3100</v>
      </c>
      <c r="V116" t="s">
        <v>8219</v>
      </c>
      <c r="W116" s="8"/>
      <c r="X116" s="5"/>
      <c r="Z116" s="6"/>
    </row>
    <row r="117" spans="2:26" x14ac:dyDescent="0.2">
      <c r="B117" s="3"/>
      <c r="C117" s="3"/>
      <c r="T117">
        <v>450</v>
      </c>
      <c r="U117" s="15">
        <v>632</v>
      </c>
      <c r="V117" t="s">
        <v>8219</v>
      </c>
      <c r="W117" s="8"/>
      <c r="X117" s="5"/>
      <c r="Z117" s="6"/>
    </row>
    <row r="118" spans="2:26" x14ac:dyDescent="0.2">
      <c r="B118" s="3"/>
      <c r="C118" s="3"/>
      <c r="T118">
        <v>3500</v>
      </c>
      <c r="U118" s="15">
        <v>3978</v>
      </c>
      <c r="V118" t="s">
        <v>8219</v>
      </c>
      <c r="W118" s="8"/>
      <c r="X118" s="5"/>
      <c r="Z118" s="6"/>
    </row>
    <row r="119" spans="2:26" x14ac:dyDescent="0.2">
      <c r="B119" s="3"/>
      <c r="C119" s="3"/>
      <c r="T119">
        <v>4500</v>
      </c>
      <c r="U119" s="15">
        <v>4522.22</v>
      </c>
      <c r="V119" t="s">
        <v>8219</v>
      </c>
      <c r="W119" s="8"/>
      <c r="X119" s="5"/>
      <c r="Z119" s="6"/>
    </row>
    <row r="120" spans="2:26" x14ac:dyDescent="0.2">
      <c r="B120" s="3"/>
      <c r="C120" s="3"/>
      <c r="T120">
        <v>5000</v>
      </c>
      <c r="U120" s="15">
        <v>5651.58</v>
      </c>
      <c r="V120" t="s">
        <v>8219</v>
      </c>
      <c r="W120" s="8"/>
      <c r="X120" s="5"/>
      <c r="Z120" s="6"/>
    </row>
    <row r="121" spans="2:26" x14ac:dyDescent="0.2">
      <c r="B121" s="3"/>
      <c r="C121" s="3"/>
      <c r="T121">
        <v>3250</v>
      </c>
      <c r="U121" s="15">
        <v>3398.1</v>
      </c>
      <c r="V121" t="s">
        <v>8219</v>
      </c>
      <c r="W121" s="8"/>
      <c r="X121" s="5"/>
      <c r="Z121" s="6"/>
    </row>
    <row r="122" spans="2:26" x14ac:dyDescent="0.2">
      <c r="B122" s="3"/>
      <c r="C122" s="3"/>
      <c r="T122">
        <v>70000</v>
      </c>
      <c r="U122" s="15">
        <v>10</v>
      </c>
      <c r="V122" t="s">
        <v>8220</v>
      </c>
      <c r="W122" s="8"/>
      <c r="X122" s="5"/>
      <c r="Z122" s="6"/>
    </row>
    <row r="123" spans="2:26" x14ac:dyDescent="0.2">
      <c r="B123" s="3"/>
      <c r="C123" s="3"/>
      <c r="T123">
        <v>3000</v>
      </c>
      <c r="U123" s="15">
        <v>1</v>
      </c>
      <c r="V123" t="s">
        <v>8220</v>
      </c>
      <c r="W123" s="8"/>
      <c r="X123" s="5"/>
      <c r="Z123" s="6"/>
    </row>
    <row r="124" spans="2:26" x14ac:dyDescent="0.2">
      <c r="B124" s="3"/>
      <c r="C124" s="3"/>
      <c r="T124">
        <v>100000000</v>
      </c>
      <c r="U124" s="15">
        <v>0</v>
      </c>
      <c r="V124" t="s">
        <v>8220</v>
      </c>
      <c r="W124" s="8"/>
      <c r="X124" s="5"/>
      <c r="Z124" s="6"/>
    </row>
    <row r="125" spans="2:26" x14ac:dyDescent="0.2">
      <c r="B125" s="3"/>
      <c r="C125" s="3"/>
      <c r="T125">
        <v>55000</v>
      </c>
      <c r="U125" s="15">
        <v>151</v>
      </c>
      <c r="V125" t="s">
        <v>8220</v>
      </c>
      <c r="W125" s="8"/>
      <c r="X125" s="5"/>
      <c r="Z125" s="6"/>
    </row>
    <row r="126" spans="2:26" x14ac:dyDescent="0.2">
      <c r="B126" s="3"/>
      <c r="C126" s="3"/>
      <c r="T126">
        <v>4000</v>
      </c>
      <c r="U126" s="15">
        <v>0</v>
      </c>
      <c r="V126" t="s">
        <v>8220</v>
      </c>
      <c r="W126" s="8"/>
      <c r="X126" s="5"/>
      <c r="Z126" s="6"/>
    </row>
    <row r="127" spans="2:26" x14ac:dyDescent="0.2">
      <c r="B127" s="3"/>
      <c r="C127" s="3"/>
      <c r="T127">
        <v>500</v>
      </c>
      <c r="U127" s="15">
        <v>70</v>
      </c>
      <c r="V127" t="s">
        <v>8220</v>
      </c>
      <c r="W127" s="8"/>
      <c r="X127" s="5"/>
      <c r="Z127" s="6"/>
    </row>
    <row r="128" spans="2:26" x14ac:dyDescent="0.2">
      <c r="B128" s="3"/>
      <c r="C128" s="3"/>
      <c r="T128">
        <v>25000</v>
      </c>
      <c r="U128" s="15">
        <v>1387</v>
      </c>
      <c r="V128" t="s">
        <v>8220</v>
      </c>
      <c r="W128" s="8"/>
      <c r="X128" s="5"/>
      <c r="Z128" s="6"/>
    </row>
    <row r="129" spans="2:26" x14ac:dyDescent="0.2">
      <c r="B129" s="3"/>
      <c r="C129" s="3"/>
      <c r="T129">
        <v>8000</v>
      </c>
      <c r="U129" s="15">
        <v>190</v>
      </c>
      <c r="V129" t="s">
        <v>8220</v>
      </c>
      <c r="W129" s="8"/>
      <c r="X129" s="5"/>
      <c r="Z129" s="6"/>
    </row>
    <row r="130" spans="2:26" x14ac:dyDescent="0.2">
      <c r="B130" s="3"/>
      <c r="C130" s="3"/>
      <c r="T130">
        <v>100000</v>
      </c>
      <c r="U130" s="15">
        <v>1867</v>
      </c>
      <c r="V130" t="s">
        <v>8220</v>
      </c>
      <c r="W130" s="8"/>
      <c r="X130" s="5"/>
      <c r="Z130" s="6"/>
    </row>
    <row r="131" spans="2:26" x14ac:dyDescent="0.2">
      <c r="B131" s="3"/>
      <c r="C131" s="3"/>
      <c r="T131">
        <v>20000</v>
      </c>
      <c r="U131" s="15">
        <v>0</v>
      </c>
      <c r="V131" t="s">
        <v>8220</v>
      </c>
      <c r="W131" s="8"/>
      <c r="X131" s="5"/>
      <c r="Z131" s="6"/>
    </row>
    <row r="132" spans="2:26" x14ac:dyDescent="0.2">
      <c r="B132" s="3"/>
      <c r="C132" s="3"/>
      <c r="T132">
        <v>600</v>
      </c>
      <c r="U132" s="15">
        <v>0</v>
      </c>
      <c r="V132" t="s">
        <v>8220</v>
      </c>
      <c r="W132" s="8"/>
      <c r="X132" s="5"/>
      <c r="Z132" s="6"/>
    </row>
    <row r="133" spans="2:26" x14ac:dyDescent="0.2">
      <c r="B133" s="3"/>
      <c r="C133" s="3"/>
      <c r="T133">
        <v>1200</v>
      </c>
      <c r="U133" s="15">
        <v>0</v>
      </c>
      <c r="V133" t="s">
        <v>8220</v>
      </c>
      <c r="W133" s="8"/>
      <c r="X133" s="5"/>
      <c r="Z133" s="6"/>
    </row>
    <row r="134" spans="2:26" x14ac:dyDescent="0.2">
      <c r="B134" s="3"/>
      <c r="C134" s="3"/>
      <c r="T134">
        <v>80000</v>
      </c>
      <c r="U134" s="15">
        <v>7655</v>
      </c>
      <c r="V134" t="s">
        <v>8220</v>
      </c>
      <c r="W134" s="8"/>
      <c r="X134" s="5"/>
      <c r="Z134" s="6"/>
    </row>
    <row r="135" spans="2:26" x14ac:dyDescent="0.2">
      <c r="B135" s="3"/>
      <c r="C135" s="3"/>
      <c r="T135">
        <v>71764</v>
      </c>
      <c r="U135" s="15">
        <v>0</v>
      </c>
      <c r="V135" t="s">
        <v>8220</v>
      </c>
      <c r="W135" s="8"/>
      <c r="X135" s="5"/>
      <c r="Z135" s="6"/>
    </row>
    <row r="136" spans="2:26" x14ac:dyDescent="0.2">
      <c r="B136" s="3"/>
      <c r="C136" s="3"/>
      <c r="T136">
        <v>5000</v>
      </c>
      <c r="U136" s="15">
        <v>0</v>
      </c>
      <c r="V136" t="s">
        <v>8220</v>
      </c>
      <c r="W136" s="8"/>
      <c r="X136" s="5"/>
      <c r="Z136" s="6"/>
    </row>
    <row r="137" spans="2:26" x14ac:dyDescent="0.2">
      <c r="B137" s="3"/>
      <c r="C137" s="3"/>
      <c r="T137">
        <v>3000</v>
      </c>
      <c r="U137" s="15">
        <v>403</v>
      </c>
      <c r="V137" t="s">
        <v>8220</v>
      </c>
      <c r="W137" s="8"/>
      <c r="X137" s="5"/>
      <c r="Z137" s="6"/>
    </row>
    <row r="138" spans="2:26" x14ac:dyDescent="0.2">
      <c r="B138" s="3"/>
      <c r="C138" s="3"/>
      <c r="T138">
        <v>3000</v>
      </c>
      <c r="U138" s="15">
        <v>0</v>
      </c>
      <c r="V138" t="s">
        <v>8220</v>
      </c>
      <c r="W138" s="8"/>
      <c r="X138" s="5"/>
      <c r="Z138" s="6"/>
    </row>
    <row r="139" spans="2:26" x14ac:dyDescent="0.2">
      <c r="B139" s="3"/>
      <c r="C139" s="3"/>
      <c r="T139">
        <v>55000</v>
      </c>
      <c r="U139" s="15">
        <v>0</v>
      </c>
      <c r="V139" t="s">
        <v>8220</v>
      </c>
      <c r="W139" s="8"/>
      <c r="X139" s="5"/>
      <c r="Z139" s="6"/>
    </row>
    <row r="140" spans="2:26" x14ac:dyDescent="0.2">
      <c r="B140" s="3"/>
      <c r="C140" s="3"/>
      <c r="T140">
        <v>150000</v>
      </c>
      <c r="U140" s="15">
        <v>4712</v>
      </c>
      <c r="V140" t="s">
        <v>8220</v>
      </c>
      <c r="W140" s="8"/>
      <c r="X140" s="5"/>
      <c r="Z140" s="6"/>
    </row>
    <row r="141" spans="2:26" x14ac:dyDescent="0.2">
      <c r="B141" s="3"/>
      <c r="C141" s="3"/>
      <c r="T141">
        <v>500</v>
      </c>
      <c r="U141" s="15">
        <v>500</v>
      </c>
      <c r="V141" t="s">
        <v>8220</v>
      </c>
      <c r="W141" s="8"/>
      <c r="X141" s="5"/>
      <c r="Z141" s="6"/>
    </row>
    <row r="142" spans="2:26" x14ac:dyDescent="0.2">
      <c r="B142" s="3"/>
      <c r="C142" s="3"/>
      <c r="T142">
        <v>200000</v>
      </c>
      <c r="U142" s="15">
        <v>0</v>
      </c>
      <c r="V142" t="s">
        <v>8220</v>
      </c>
      <c r="W142" s="8"/>
      <c r="X142" s="5"/>
      <c r="Z142" s="6"/>
    </row>
    <row r="143" spans="2:26" x14ac:dyDescent="0.2">
      <c r="B143" s="3"/>
      <c r="C143" s="3"/>
      <c r="T143">
        <v>12000</v>
      </c>
      <c r="U143" s="15">
        <v>1293</v>
      </c>
      <c r="V143" t="s">
        <v>8220</v>
      </c>
      <c r="W143" s="8"/>
      <c r="X143" s="5"/>
      <c r="Z143" s="6"/>
    </row>
    <row r="144" spans="2:26" x14ac:dyDescent="0.2">
      <c r="B144" s="3"/>
      <c r="C144" s="3"/>
      <c r="T144">
        <v>3000</v>
      </c>
      <c r="U144" s="15">
        <v>10</v>
      </c>
      <c r="V144" t="s">
        <v>8220</v>
      </c>
      <c r="W144" s="8"/>
      <c r="X144" s="5"/>
      <c r="Z144" s="6"/>
    </row>
    <row r="145" spans="2:26" x14ac:dyDescent="0.2">
      <c r="B145" s="3"/>
      <c r="C145" s="3"/>
      <c r="T145">
        <v>5500</v>
      </c>
      <c r="U145" s="15">
        <v>0</v>
      </c>
      <c r="V145" t="s">
        <v>8220</v>
      </c>
      <c r="W145" s="8"/>
      <c r="X145" s="5"/>
      <c r="Z145" s="6"/>
    </row>
    <row r="146" spans="2:26" x14ac:dyDescent="0.2">
      <c r="B146" s="3"/>
      <c r="C146" s="3"/>
      <c r="T146">
        <v>7500</v>
      </c>
      <c r="U146" s="15">
        <v>2070</v>
      </c>
      <c r="V146" t="s">
        <v>8220</v>
      </c>
      <c r="W146" s="8"/>
      <c r="X146" s="5"/>
      <c r="Z146" s="6"/>
    </row>
    <row r="147" spans="2:26" x14ac:dyDescent="0.2">
      <c r="B147" s="3"/>
      <c r="C147" s="3"/>
      <c r="T147">
        <v>4500</v>
      </c>
      <c r="U147" s="15">
        <v>338</v>
      </c>
      <c r="V147" t="s">
        <v>8220</v>
      </c>
      <c r="W147" s="8"/>
      <c r="X147" s="5"/>
      <c r="Z147" s="6"/>
    </row>
    <row r="148" spans="2:26" x14ac:dyDescent="0.2">
      <c r="B148" s="3"/>
      <c r="C148" s="3"/>
      <c r="T148">
        <v>20000</v>
      </c>
      <c r="U148" s="15">
        <v>115</v>
      </c>
      <c r="V148" t="s">
        <v>8220</v>
      </c>
      <c r="W148" s="8"/>
      <c r="X148" s="5"/>
      <c r="Z148" s="6"/>
    </row>
    <row r="149" spans="2:26" x14ac:dyDescent="0.2">
      <c r="B149" s="3"/>
      <c r="C149" s="3"/>
      <c r="T149">
        <v>7000</v>
      </c>
      <c r="U149" s="15">
        <v>0</v>
      </c>
      <c r="V149" t="s">
        <v>8220</v>
      </c>
      <c r="W149" s="8"/>
      <c r="X149" s="5"/>
      <c r="Z149" s="6"/>
    </row>
    <row r="150" spans="2:26" x14ac:dyDescent="0.2">
      <c r="B150" s="3"/>
      <c r="C150" s="3"/>
      <c r="T150">
        <v>50000</v>
      </c>
      <c r="U150" s="15">
        <v>40</v>
      </c>
      <c r="V150" t="s">
        <v>8220</v>
      </c>
      <c r="W150" s="8"/>
      <c r="X150" s="5"/>
      <c r="Z150" s="6"/>
    </row>
    <row r="151" spans="2:26" x14ac:dyDescent="0.2">
      <c r="B151" s="3"/>
      <c r="C151" s="3"/>
      <c r="T151">
        <v>10000</v>
      </c>
      <c r="U151" s="15">
        <v>92</v>
      </c>
      <c r="V151" t="s">
        <v>8220</v>
      </c>
      <c r="W151" s="8"/>
      <c r="X151" s="5"/>
      <c r="Z151" s="6"/>
    </row>
    <row r="152" spans="2:26" x14ac:dyDescent="0.2">
      <c r="B152" s="3"/>
      <c r="C152" s="3"/>
      <c r="T152">
        <v>130000</v>
      </c>
      <c r="U152" s="15">
        <v>30112</v>
      </c>
      <c r="V152" t="s">
        <v>8220</v>
      </c>
      <c r="W152" s="8"/>
      <c r="X152" s="5"/>
      <c r="Z152" s="6"/>
    </row>
    <row r="153" spans="2:26" x14ac:dyDescent="0.2">
      <c r="B153" s="3"/>
      <c r="C153" s="3"/>
      <c r="T153">
        <v>250000</v>
      </c>
      <c r="U153" s="15">
        <v>140</v>
      </c>
      <c r="V153" t="s">
        <v>8220</v>
      </c>
      <c r="W153" s="8"/>
      <c r="X153" s="5"/>
      <c r="Z153" s="6"/>
    </row>
    <row r="154" spans="2:26" x14ac:dyDescent="0.2">
      <c r="B154" s="3"/>
      <c r="C154" s="3"/>
      <c r="T154">
        <v>380000</v>
      </c>
      <c r="U154" s="15">
        <v>30</v>
      </c>
      <c r="V154" t="s">
        <v>8220</v>
      </c>
      <c r="W154" s="8"/>
      <c r="X154" s="5"/>
      <c r="Z154" s="6"/>
    </row>
    <row r="155" spans="2:26" x14ac:dyDescent="0.2">
      <c r="B155" s="3"/>
      <c r="C155" s="3"/>
      <c r="T155">
        <v>50000</v>
      </c>
      <c r="U155" s="15">
        <v>359</v>
      </c>
      <c r="V155" t="s">
        <v>8220</v>
      </c>
      <c r="W155" s="8"/>
      <c r="X155" s="5"/>
      <c r="Z155" s="6"/>
    </row>
    <row r="156" spans="2:26" x14ac:dyDescent="0.2">
      <c r="B156" s="3"/>
      <c r="C156" s="3"/>
      <c r="T156">
        <v>1500</v>
      </c>
      <c r="U156" s="15">
        <v>40</v>
      </c>
      <c r="V156" t="s">
        <v>8220</v>
      </c>
      <c r="W156" s="8"/>
      <c r="X156" s="5"/>
      <c r="Z156" s="6"/>
    </row>
    <row r="157" spans="2:26" x14ac:dyDescent="0.2">
      <c r="B157" s="3"/>
      <c r="C157" s="3"/>
      <c r="T157">
        <v>1350000</v>
      </c>
      <c r="U157" s="15">
        <v>81</v>
      </c>
      <c r="V157" t="s">
        <v>8220</v>
      </c>
      <c r="W157" s="8"/>
      <c r="X157" s="5"/>
      <c r="Z157" s="6"/>
    </row>
    <row r="158" spans="2:26" x14ac:dyDescent="0.2">
      <c r="B158" s="3"/>
      <c r="C158" s="3"/>
      <c r="T158">
        <v>35000</v>
      </c>
      <c r="U158" s="15">
        <v>1785</v>
      </c>
      <c r="V158" t="s">
        <v>8220</v>
      </c>
      <c r="W158" s="8"/>
      <c r="X158" s="5"/>
      <c r="Z158" s="6"/>
    </row>
    <row r="159" spans="2:26" x14ac:dyDescent="0.2">
      <c r="B159" s="3"/>
      <c r="C159" s="3"/>
      <c r="T159">
        <v>2995</v>
      </c>
      <c r="U159" s="15">
        <v>8</v>
      </c>
      <c r="V159" t="s">
        <v>8220</v>
      </c>
      <c r="W159" s="8"/>
      <c r="X159" s="5"/>
      <c r="Z159" s="6"/>
    </row>
    <row r="160" spans="2:26" x14ac:dyDescent="0.2">
      <c r="B160" s="3"/>
      <c r="C160" s="3"/>
      <c r="T160">
        <v>5000</v>
      </c>
      <c r="U160" s="15">
        <v>0</v>
      </c>
      <c r="V160" t="s">
        <v>8220</v>
      </c>
      <c r="W160" s="8"/>
      <c r="X160" s="5"/>
      <c r="Z160" s="6"/>
    </row>
    <row r="161" spans="2:26" x14ac:dyDescent="0.2">
      <c r="B161" s="3"/>
      <c r="C161" s="3"/>
      <c r="T161">
        <v>500000</v>
      </c>
      <c r="U161" s="15">
        <v>10</v>
      </c>
      <c r="V161" t="s">
        <v>8220</v>
      </c>
      <c r="W161" s="8"/>
      <c r="X161" s="5"/>
      <c r="Z161" s="6"/>
    </row>
    <row r="162" spans="2:26" x14ac:dyDescent="0.2">
      <c r="B162" s="3"/>
      <c r="C162" s="3"/>
      <c r="T162">
        <v>5000</v>
      </c>
      <c r="U162" s="15">
        <v>0</v>
      </c>
      <c r="V162" t="s">
        <v>8221</v>
      </c>
      <c r="W162" s="8"/>
      <c r="X162" s="5"/>
      <c r="Z162" s="6"/>
    </row>
    <row r="163" spans="2:26" x14ac:dyDescent="0.2">
      <c r="B163" s="3"/>
      <c r="C163" s="3"/>
      <c r="T163">
        <v>50000</v>
      </c>
      <c r="U163" s="15">
        <v>5</v>
      </c>
      <c r="V163" t="s">
        <v>8221</v>
      </c>
      <c r="W163" s="8"/>
      <c r="X163" s="5"/>
      <c r="Z163" s="6"/>
    </row>
    <row r="164" spans="2:26" x14ac:dyDescent="0.2">
      <c r="B164" s="3"/>
      <c r="C164" s="3"/>
      <c r="T164">
        <v>2800</v>
      </c>
      <c r="U164" s="15">
        <v>435</v>
      </c>
      <c r="V164" t="s">
        <v>8221</v>
      </c>
      <c r="W164" s="8"/>
      <c r="X164" s="5"/>
      <c r="Z164" s="6"/>
    </row>
    <row r="165" spans="2:26" x14ac:dyDescent="0.2">
      <c r="B165" s="3"/>
      <c r="C165" s="3"/>
      <c r="T165">
        <v>2000000</v>
      </c>
      <c r="U165" s="15">
        <v>0</v>
      </c>
      <c r="V165" t="s">
        <v>8221</v>
      </c>
      <c r="W165" s="8"/>
      <c r="X165" s="5"/>
      <c r="Z165" s="6"/>
    </row>
    <row r="166" spans="2:26" x14ac:dyDescent="0.2">
      <c r="B166" s="3"/>
      <c r="C166" s="3"/>
      <c r="T166">
        <v>120000</v>
      </c>
      <c r="U166" s="15">
        <v>640</v>
      </c>
      <c r="V166" t="s">
        <v>8221</v>
      </c>
      <c r="W166" s="8"/>
      <c r="X166" s="5"/>
      <c r="Z166" s="6"/>
    </row>
    <row r="167" spans="2:26" x14ac:dyDescent="0.2">
      <c r="B167" s="3"/>
      <c r="C167" s="3"/>
      <c r="T167">
        <v>17000</v>
      </c>
      <c r="U167" s="15">
        <v>0</v>
      </c>
      <c r="V167" t="s">
        <v>8221</v>
      </c>
      <c r="W167" s="8"/>
      <c r="X167" s="5"/>
      <c r="Z167" s="6"/>
    </row>
    <row r="168" spans="2:26" x14ac:dyDescent="0.2">
      <c r="B168" s="3"/>
      <c r="C168" s="3"/>
      <c r="T168">
        <v>5000</v>
      </c>
      <c r="U168" s="15">
        <v>3000</v>
      </c>
      <c r="V168" t="s">
        <v>8221</v>
      </c>
      <c r="W168" s="8"/>
      <c r="X168" s="5"/>
      <c r="Z168" s="6"/>
    </row>
    <row r="169" spans="2:26" x14ac:dyDescent="0.2">
      <c r="B169" s="3"/>
      <c r="C169" s="3"/>
      <c r="T169">
        <v>110000</v>
      </c>
      <c r="U169" s="15">
        <v>11</v>
      </c>
      <c r="V169" t="s">
        <v>8221</v>
      </c>
      <c r="W169" s="8"/>
      <c r="X169" s="5"/>
      <c r="Z169" s="6"/>
    </row>
    <row r="170" spans="2:26" x14ac:dyDescent="0.2">
      <c r="B170" s="3"/>
      <c r="C170" s="3"/>
      <c r="T170">
        <v>8000</v>
      </c>
      <c r="U170" s="15">
        <v>325</v>
      </c>
      <c r="V170" t="s">
        <v>8221</v>
      </c>
      <c r="W170" s="8"/>
      <c r="X170" s="5"/>
      <c r="Z170" s="6"/>
    </row>
    <row r="171" spans="2:26" x14ac:dyDescent="0.2">
      <c r="B171" s="3"/>
      <c r="C171" s="3"/>
      <c r="T171">
        <v>2500</v>
      </c>
      <c r="U171" s="15">
        <v>560</v>
      </c>
      <c r="V171" t="s">
        <v>8221</v>
      </c>
      <c r="W171" s="8"/>
      <c r="X171" s="5"/>
      <c r="Z171" s="6"/>
    </row>
    <row r="172" spans="2:26" x14ac:dyDescent="0.2">
      <c r="B172" s="3"/>
      <c r="C172" s="3"/>
      <c r="T172">
        <v>10000</v>
      </c>
      <c r="U172" s="15">
        <v>325</v>
      </c>
      <c r="V172" t="s">
        <v>8221</v>
      </c>
      <c r="W172" s="8"/>
      <c r="X172" s="5"/>
      <c r="Z172" s="6"/>
    </row>
    <row r="173" spans="2:26" x14ac:dyDescent="0.2">
      <c r="B173" s="3"/>
      <c r="C173" s="3"/>
      <c r="T173">
        <v>50000</v>
      </c>
      <c r="U173" s="15">
        <v>1</v>
      </c>
      <c r="V173" t="s">
        <v>8221</v>
      </c>
      <c r="W173" s="8"/>
      <c r="X173" s="5"/>
      <c r="Z173" s="6"/>
    </row>
    <row r="174" spans="2:26" x14ac:dyDescent="0.2">
      <c r="B174" s="3"/>
      <c r="C174" s="3"/>
      <c r="T174">
        <v>95000</v>
      </c>
      <c r="U174" s="15">
        <v>0</v>
      </c>
      <c r="V174" t="s">
        <v>8221</v>
      </c>
      <c r="W174" s="8"/>
      <c r="X174" s="5"/>
      <c r="Z174" s="6"/>
    </row>
    <row r="175" spans="2:26" x14ac:dyDescent="0.2">
      <c r="B175" s="3"/>
      <c r="C175" s="3"/>
      <c r="T175">
        <v>1110</v>
      </c>
      <c r="U175" s="15">
        <v>0</v>
      </c>
      <c r="V175" t="s">
        <v>8221</v>
      </c>
      <c r="W175" s="8"/>
      <c r="X175" s="5"/>
      <c r="Z175" s="6"/>
    </row>
    <row r="176" spans="2:26" x14ac:dyDescent="0.2">
      <c r="B176" s="3"/>
      <c r="C176" s="3"/>
      <c r="T176">
        <v>6000</v>
      </c>
      <c r="U176" s="15">
        <v>0</v>
      </c>
      <c r="V176" t="s">
        <v>8221</v>
      </c>
      <c r="W176" s="8"/>
      <c r="X176" s="5"/>
      <c r="Z176" s="6"/>
    </row>
    <row r="177" spans="2:26" x14ac:dyDescent="0.2">
      <c r="B177" s="3"/>
      <c r="C177" s="3"/>
      <c r="T177">
        <v>20000</v>
      </c>
      <c r="U177" s="15">
        <v>1297</v>
      </c>
      <c r="V177" t="s">
        <v>8221</v>
      </c>
      <c r="W177" s="8"/>
      <c r="X177" s="5"/>
      <c r="Z177" s="6"/>
    </row>
    <row r="178" spans="2:26" x14ac:dyDescent="0.2">
      <c r="B178" s="3"/>
      <c r="C178" s="3"/>
      <c r="T178">
        <v>1500</v>
      </c>
      <c r="U178" s="15">
        <v>0</v>
      </c>
      <c r="V178" t="s">
        <v>8221</v>
      </c>
      <c r="W178" s="8"/>
      <c r="X178" s="5"/>
      <c r="Z178" s="6"/>
    </row>
    <row r="179" spans="2:26" x14ac:dyDescent="0.2">
      <c r="B179" s="3"/>
      <c r="C179" s="3"/>
      <c r="T179">
        <v>450</v>
      </c>
      <c r="U179" s="15">
        <v>180</v>
      </c>
      <c r="V179" t="s">
        <v>8221</v>
      </c>
      <c r="W179" s="8"/>
      <c r="X179" s="5"/>
      <c r="Z179" s="6"/>
    </row>
    <row r="180" spans="2:26" x14ac:dyDescent="0.2">
      <c r="B180" s="3"/>
      <c r="C180" s="3"/>
      <c r="T180">
        <v>500000</v>
      </c>
      <c r="U180" s="15">
        <v>0</v>
      </c>
      <c r="V180" t="s">
        <v>8221</v>
      </c>
      <c r="W180" s="8"/>
      <c r="X180" s="5"/>
      <c r="Z180" s="6"/>
    </row>
    <row r="181" spans="2:26" x14ac:dyDescent="0.2">
      <c r="B181" s="3"/>
      <c r="C181" s="3"/>
      <c r="T181">
        <v>1000</v>
      </c>
      <c r="U181" s="15">
        <v>200</v>
      </c>
      <c r="V181" t="s">
        <v>8221</v>
      </c>
      <c r="W181" s="8"/>
      <c r="X181" s="5"/>
      <c r="Z181" s="6"/>
    </row>
    <row r="182" spans="2:26" x14ac:dyDescent="0.2">
      <c r="B182" s="3"/>
      <c r="C182" s="3"/>
      <c r="T182">
        <v>1200</v>
      </c>
      <c r="U182" s="15">
        <v>401</v>
      </c>
      <c r="V182" t="s">
        <v>8221</v>
      </c>
      <c r="W182" s="8"/>
      <c r="X182" s="5"/>
      <c r="Z182" s="6"/>
    </row>
    <row r="183" spans="2:26" x14ac:dyDescent="0.2">
      <c r="B183" s="3"/>
      <c r="C183" s="3"/>
      <c r="T183">
        <v>3423</v>
      </c>
      <c r="U183" s="15">
        <v>722</v>
      </c>
      <c r="V183" t="s">
        <v>8221</v>
      </c>
      <c r="W183" s="8"/>
      <c r="X183" s="5"/>
      <c r="Z183" s="6"/>
    </row>
    <row r="184" spans="2:26" x14ac:dyDescent="0.2">
      <c r="B184" s="3"/>
      <c r="C184" s="3"/>
      <c r="T184">
        <v>1000</v>
      </c>
      <c r="U184" s="15">
        <v>0</v>
      </c>
      <c r="V184" t="s">
        <v>8221</v>
      </c>
      <c r="W184" s="8"/>
      <c r="X184" s="5"/>
      <c r="Z184" s="6"/>
    </row>
    <row r="185" spans="2:26" x14ac:dyDescent="0.2">
      <c r="B185" s="3"/>
      <c r="C185" s="3"/>
      <c r="T185">
        <v>12500</v>
      </c>
      <c r="U185" s="15">
        <v>4482</v>
      </c>
      <c r="V185" t="s">
        <v>8221</v>
      </c>
      <c r="W185" s="8"/>
      <c r="X185" s="5"/>
      <c r="Z185" s="6"/>
    </row>
    <row r="186" spans="2:26" x14ac:dyDescent="0.2">
      <c r="B186" s="3"/>
      <c r="C186" s="3"/>
      <c r="T186">
        <v>1500</v>
      </c>
      <c r="U186" s="15">
        <v>51</v>
      </c>
      <c r="V186" t="s">
        <v>8221</v>
      </c>
      <c r="W186" s="8"/>
      <c r="X186" s="5"/>
      <c r="Z186" s="6"/>
    </row>
    <row r="187" spans="2:26" x14ac:dyDescent="0.2">
      <c r="B187" s="3"/>
      <c r="C187" s="3"/>
      <c r="T187">
        <v>40000</v>
      </c>
      <c r="U187" s="15">
        <v>2200</v>
      </c>
      <c r="V187" t="s">
        <v>8221</v>
      </c>
      <c r="W187" s="8"/>
      <c r="X187" s="5"/>
      <c r="Z187" s="6"/>
    </row>
    <row r="188" spans="2:26" x14ac:dyDescent="0.2">
      <c r="B188" s="3"/>
      <c r="C188" s="3"/>
      <c r="T188">
        <v>5000</v>
      </c>
      <c r="U188" s="15">
        <v>0</v>
      </c>
      <c r="V188" t="s">
        <v>8221</v>
      </c>
      <c r="W188" s="8"/>
      <c r="X188" s="5"/>
      <c r="Z188" s="6"/>
    </row>
    <row r="189" spans="2:26" x14ac:dyDescent="0.2">
      <c r="B189" s="3"/>
      <c r="C189" s="3"/>
      <c r="T189">
        <v>5000</v>
      </c>
      <c r="U189" s="15">
        <v>800</v>
      </c>
      <c r="V189" t="s">
        <v>8221</v>
      </c>
      <c r="W189" s="8"/>
      <c r="X189" s="5"/>
      <c r="Z189" s="6"/>
    </row>
    <row r="190" spans="2:26" x14ac:dyDescent="0.2">
      <c r="B190" s="3"/>
      <c r="C190" s="3"/>
      <c r="T190">
        <v>1500</v>
      </c>
      <c r="U190" s="15">
        <v>0</v>
      </c>
      <c r="V190" t="s">
        <v>8221</v>
      </c>
      <c r="W190" s="8"/>
      <c r="X190" s="5"/>
      <c r="Z190" s="6"/>
    </row>
    <row r="191" spans="2:26" x14ac:dyDescent="0.2">
      <c r="B191" s="3"/>
      <c r="C191" s="3"/>
      <c r="T191">
        <v>500000</v>
      </c>
      <c r="U191" s="15">
        <v>345</v>
      </c>
      <c r="V191" t="s">
        <v>8221</v>
      </c>
      <c r="W191" s="8"/>
      <c r="X191" s="5"/>
      <c r="Z191" s="6"/>
    </row>
    <row r="192" spans="2:26" x14ac:dyDescent="0.2">
      <c r="B192" s="3"/>
      <c r="C192" s="3"/>
      <c r="T192">
        <v>12000</v>
      </c>
      <c r="U192" s="15">
        <v>50</v>
      </c>
      <c r="V192" t="s">
        <v>8221</v>
      </c>
      <c r="W192" s="8"/>
      <c r="X192" s="5"/>
      <c r="Z192" s="6"/>
    </row>
    <row r="193" spans="2:26" x14ac:dyDescent="0.2">
      <c r="B193" s="3"/>
      <c r="C193" s="3"/>
      <c r="T193">
        <v>5000</v>
      </c>
      <c r="U193" s="15">
        <v>250</v>
      </c>
      <c r="V193" t="s">
        <v>8221</v>
      </c>
      <c r="W193" s="8"/>
      <c r="X193" s="5"/>
      <c r="Z193" s="6"/>
    </row>
    <row r="194" spans="2:26" x14ac:dyDescent="0.2">
      <c r="B194" s="3"/>
      <c r="C194" s="3"/>
      <c r="T194">
        <v>1000000</v>
      </c>
      <c r="U194" s="15">
        <v>17</v>
      </c>
      <c r="V194" t="s">
        <v>8221</v>
      </c>
      <c r="W194" s="8"/>
      <c r="X194" s="5"/>
      <c r="Z194" s="6"/>
    </row>
    <row r="195" spans="2:26" x14ac:dyDescent="0.2">
      <c r="B195" s="3"/>
      <c r="C195" s="3"/>
      <c r="T195">
        <v>1000</v>
      </c>
      <c r="U195" s="15">
        <v>0</v>
      </c>
      <c r="V195" t="s">
        <v>8221</v>
      </c>
      <c r="W195" s="8"/>
      <c r="X195" s="5"/>
      <c r="Z195" s="6"/>
    </row>
    <row r="196" spans="2:26" x14ac:dyDescent="0.2">
      <c r="B196" s="3"/>
      <c r="C196" s="3"/>
      <c r="T196">
        <v>2500</v>
      </c>
      <c r="U196" s="15">
        <v>3</v>
      </c>
      <c r="V196" t="s">
        <v>8221</v>
      </c>
      <c r="W196" s="8"/>
      <c r="X196" s="5"/>
      <c r="Z196" s="6"/>
    </row>
    <row r="197" spans="2:26" x14ac:dyDescent="0.2">
      <c r="B197" s="3"/>
      <c r="C197" s="3"/>
      <c r="T197">
        <v>2000000</v>
      </c>
      <c r="U197" s="15">
        <v>0</v>
      </c>
      <c r="V197" t="s">
        <v>8221</v>
      </c>
      <c r="W197" s="8"/>
      <c r="X197" s="5"/>
      <c r="Z197" s="6"/>
    </row>
    <row r="198" spans="2:26" x14ac:dyDescent="0.2">
      <c r="B198" s="3"/>
      <c r="C198" s="3"/>
      <c r="T198">
        <v>3500</v>
      </c>
      <c r="U198" s="15">
        <v>1465</v>
      </c>
      <c r="V198" t="s">
        <v>8221</v>
      </c>
      <c r="W198" s="8"/>
      <c r="X198" s="5"/>
      <c r="Z198" s="6"/>
    </row>
    <row r="199" spans="2:26" x14ac:dyDescent="0.2">
      <c r="B199" s="3"/>
      <c r="C199" s="3"/>
      <c r="T199">
        <v>2500</v>
      </c>
      <c r="U199" s="15">
        <v>262</v>
      </c>
      <c r="V199" t="s">
        <v>8221</v>
      </c>
      <c r="W199" s="8"/>
      <c r="X199" s="5"/>
      <c r="Z199" s="6"/>
    </row>
    <row r="200" spans="2:26" x14ac:dyDescent="0.2">
      <c r="B200" s="3"/>
      <c r="C200" s="3"/>
      <c r="T200">
        <v>25000</v>
      </c>
      <c r="U200" s="15">
        <v>279</v>
      </c>
      <c r="V200" t="s">
        <v>8221</v>
      </c>
      <c r="W200" s="8"/>
      <c r="X200" s="5"/>
      <c r="Z200" s="6"/>
    </row>
    <row r="201" spans="2:26" x14ac:dyDescent="0.2">
      <c r="B201" s="3"/>
      <c r="C201" s="3"/>
      <c r="T201">
        <v>10000</v>
      </c>
      <c r="U201" s="15">
        <v>0</v>
      </c>
      <c r="V201" t="s">
        <v>8221</v>
      </c>
      <c r="W201" s="8"/>
      <c r="X201" s="5"/>
      <c r="Z201" s="6"/>
    </row>
    <row r="202" spans="2:26" x14ac:dyDescent="0.2">
      <c r="B202" s="3"/>
      <c r="C202" s="3"/>
      <c r="T202">
        <v>6000</v>
      </c>
      <c r="U202" s="15">
        <v>1571.55</v>
      </c>
      <c r="V202" t="s">
        <v>8221</v>
      </c>
      <c r="W202" s="8"/>
      <c r="X202" s="5"/>
      <c r="Z202" s="6"/>
    </row>
    <row r="203" spans="2:26" x14ac:dyDescent="0.2">
      <c r="B203" s="3"/>
      <c r="C203" s="3"/>
      <c r="T203">
        <v>650</v>
      </c>
      <c r="U203" s="15">
        <v>380</v>
      </c>
      <c r="V203" t="s">
        <v>8221</v>
      </c>
      <c r="W203" s="8"/>
      <c r="X203" s="5"/>
      <c r="Z203" s="6"/>
    </row>
    <row r="204" spans="2:26" x14ac:dyDescent="0.2">
      <c r="B204" s="3"/>
      <c r="C204" s="3"/>
      <c r="T204">
        <v>6000</v>
      </c>
      <c r="U204" s="15">
        <v>0</v>
      </c>
      <c r="V204" t="s">
        <v>8221</v>
      </c>
      <c r="W204" s="8"/>
      <c r="X204" s="5"/>
      <c r="Z204" s="6"/>
    </row>
    <row r="205" spans="2:26" x14ac:dyDescent="0.2">
      <c r="B205" s="3"/>
      <c r="C205" s="3"/>
      <c r="T205">
        <v>2500</v>
      </c>
      <c r="U205" s="15">
        <v>746</v>
      </c>
      <c r="V205" t="s">
        <v>8221</v>
      </c>
      <c r="W205" s="8"/>
      <c r="X205" s="5"/>
      <c r="Z205" s="6"/>
    </row>
    <row r="206" spans="2:26" x14ac:dyDescent="0.2">
      <c r="B206" s="3"/>
      <c r="C206" s="3"/>
      <c r="T206">
        <v>300000</v>
      </c>
      <c r="U206" s="15">
        <v>152165</v>
      </c>
      <c r="V206" t="s">
        <v>8221</v>
      </c>
      <c r="W206" s="8"/>
      <c r="X206" s="5"/>
      <c r="Z206" s="6"/>
    </row>
    <row r="207" spans="2:26" x14ac:dyDescent="0.2">
      <c r="B207" s="3"/>
      <c r="C207" s="3"/>
      <c r="T207">
        <v>8000</v>
      </c>
      <c r="U207" s="15">
        <v>1300</v>
      </c>
      <c r="V207" t="s">
        <v>8221</v>
      </c>
      <c r="W207" s="8"/>
      <c r="X207" s="5"/>
      <c r="Z207" s="6"/>
    </row>
    <row r="208" spans="2:26" x14ac:dyDescent="0.2">
      <c r="B208" s="3"/>
      <c r="C208" s="3"/>
      <c r="T208">
        <v>12700</v>
      </c>
      <c r="U208" s="15">
        <v>0</v>
      </c>
      <c r="V208" t="s">
        <v>8221</v>
      </c>
      <c r="W208" s="8"/>
      <c r="X208" s="5"/>
      <c r="Z208" s="6"/>
    </row>
    <row r="209" spans="2:26" x14ac:dyDescent="0.2">
      <c r="B209" s="3"/>
      <c r="C209" s="3"/>
      <c r="T209">
        <v>14000</v>
      </c>
      <c r="U209" s="15">
        <v>2130</v>
      </c>
      <c r="V209" t="s">
        <v>8221</v>
      </c>
      <c r="W209" s="8"/>
      <c r="X209" s="5"/>
      <c r="Z209" s="6"/>
    </row>
    <row r="210" spans="2:26" x14ac:dyDescent="0.2">
      <c r="B210" s="3"/>
      <c r="C210" s="3"/>
      <c r="T210">
        <v>50000</v>
      </c>
      <c r="U210" s="15">
        <v>0</v>
      </c>
      <c r="V210" t="s">
        <v>8221</v>
      </c>
      <c r="W210" s="8"/>
      <c r="X210" s="5"/>
      <c r="Z210" s="6"/>
    </row>
    <row r="211" spans="2:26" x14ac:dyDescent="0.2">
      <c r="B211" s="3"/>
      <c r="C211" s="3"/>
      <c r="T211">
        <v>25000</v>
      </c>
      <c r="U211" s="15">
        <v>0</v>
      </c>
      <c r="V211" t="s">
        <v>8221</v>
      </c>
      <c r="W211" s="8"/>
      <c r="X211" s="5"/>
      <c r="Z211" s="6"/>
    </row>
    <row r="212" spans="2:26" x14ac:dyDescent="0.2">
      <c r="B212" s="3"/>
      <c r="C212" s="3"/>
      <c r="T212">
        <v>12000</v>
      </c>
      <c r="U212" s="15">
        <v>3030</v>
      </c>
      <c r="V212" t="s">
        <v>8221</v>
      </c>
      <c r="W212" s="8"/>
      <c r="X212" s="5"/>
      <c r="Z212" s="6"/>
    </row>
    <row r="213" spans="2:26" x14ac:dyDescent="0.2">
      <c r="B213" s="3"/>
      <c r="C213" s="3"/>
      <c r="T213">
        <v>5000</v>
      </c>
      <c r="U213" s="15">
        <v>2230</v>
      </c>
      <c r="V213" t="s">
        <v>8221</v>
      </c>
      <c r="W213" s="8"/>
      <c r="X213" s="5"/>
      <c r="Z213" s="6"/>
    </row>
    <row r="214" spans="2:26" x14ac:dyDescent="0.2">
      <c r="B214" s="3"/>
      <c r="C214" s="3"/>
      <c r="T214">
        <v>6300</v>
      </c>
      <c r="U214" s="15">
        <v>1</v>
      </c>
      <c r="V214" t="s">
        <v>8221</v>
      </c>
      <c r="W214" s="8"/>
      <c r="X214" s="5"/>
      <c r="Z214" s="6"/>
    </row>
    <row r="215" spans="2:26" x14ac:dyDescent="0.2">
      <c r="B215" s="3"/>
      <c r="C215" s="3"/>
      <c r="T215">
        <v>50000</v>
      </c>
      <c r="U215" s="15">
        <v>20</v>
      </c>
      <c r="V215" t="s">
        <v>8221</v>
      </c>
      <c r="W215" s="8"/>
      <c r="X215" s="5"/>
      <c r="Z215" s="6"/>
    </row>
    <row r="216" spans="2:26" x14ac:dyDescent="0.2">
      <c r="B216" s="3"/>
      <c r="C216" s="3"/>
      <c r="T216">
        <v>12500</v>
      </c>
      <c r="U216" s="15">
        <v>1</v>
      </c>
      <c r="V216" t="s">
        <v>8221</v>
      </c>
      <c r="W216" s="8"/>
      <c r="X216" s="5"/>
      <c r="Z216" s="6"/>
    </row>
    <row r="217" spans="2:26" x14ac:dyDescent="0.2">
      <c r="B217" s="3"/>
      <c r="C217" s="3"/>
      <c r="T217">
        <v>4400</v>
      </c>
      <c r="U217" s="15">
        <v>10</v>
      </c>
      <c r="V217" t="s">
        <v>8221</v>
      </c>
      <c r="W217" s="8"/>
      <c r="X217" s="5"/>
      <c r="Z217" s="6"/>
    </row>
    <row r="218" spans="2:26" x14ac:dyDescent="0.2">
      <c r="B218" s="3"/>
      <c r="C218" s="3"/>
      <c r="T218">
        <v>50000</v>
      </c>
      <c r="U218" s="15">
        <v>27849.22</v>
      </c>
      <c r="V218" t="s">
        <v>8221</v>
      </c>
      <c r="W218" s="8"/>
      <c r="X218" s="5"/>
      <c r="Z218" s="6"/>
    </row>
    <row r="219" spans="2:26" x14ac:dyDescent="0.2">
      <c r="B219" s="3"/>
      <c r="C219" s="3"/>
      <c r="T219">
        <v>100000</v>
      </c>
      <c r="U219" s="15">
        <v>11943</v>
      </c>
      <c r="V219" t="s">
        <v>8221</v>
      </c>
      <c r="W219" s="8"/>
      <c r="X219" s="5"/>
      <c r="Z219" s="6"/>
    </row>
    <row r="220" spans="2:26" x14ac:dyDescent="0.2">
      <c r="B220" s="3"/>
      <c r="C220" s="3"/>
      <c r="T220">
        <v>5000</v>
      </c>
      <c r="U220" s="15">
        <v>100</v>
      </c>
      <c r="V220" t="s">
        <v>8221</v>
      </c>
      <c r="W220" s="8"/>
      <c r="X220" s="5"/>
      <c r="Z220" s="6"/>
    </row>
    <row r="221" spans="2:26" x14ac:dyDescent="0.2">
      <c r="B221" s="3"/>
      <c r="C221" s="3"/>
      <c r="T221">
        <v>50000</v>
      </c>
      <c r="U221" s="15">
        <v>8815</v>
      </c>
      <c r="V221" t="s">
        <v>8221</v>
      </c>
      <c r="W221" s="8"/>
      <c r="X221" s="5"/>
      <c r="Z221" s="6"/>
    </row>
    <row r="222" spans="2:26" x14ac:dyDescent="0.2">
      <c r="B222" s="3"/>
      <c r="C222" s="3"/>
      <c r="T222">
        <v>50000</v>
      </c>
      <c r="U222" s="15">
        <v>360</v>
      </c>
      <c r="V222" t="s">
        <v>8221</v>
      </c>
      <c r="W222" s="8"/>
      <c r="X222" s="5"/>
      <c r="Z222" s="6"/>
    </row>
    <row r="223" spans="2:26" x14ac:dyDescent="0.2">
      <c r="B223" s="3"/>
      <c r="C223" s="3"/>
      <c r="T223">
        <v>50000</v>
      </c>
      <c r="U223" s="15">
        <v>0</v>
      </c>
      <c r="V223" t="s">
        <v>8221</v>
      </c>
      <c r="W223" s="8"/>
      <c r="X223" s="5"/>
      <c r="Z223" s="6"/>
    </row>
    <row r="224" spans="2:26" x14ac:dyDescent="0.2">
      <c r="B224" s="3"/>
      <c r="C224" s="3"/>
      <c r="T224">
        <v>1000</v>
      </c>
      <c r="U224" s="15">
        <v>130</v>
      </c>
      <c r="V224" t="s">
        <v>8221</v>
      </c>
      <c r="W224" s="8"/>
      <c r="X224" s="5"/>
      <c r="Z224" s="6"/>
    </row>
    <row r="225" spans="2:26" x14ac:dyDescent="0.2">
      <c r="B225" s="3"/>
      <c r="C225" s="3"/>
      <c r="T225">
        <v>1500000</v>
      </c>
      <c r="U225" s="15">
        <v>0</v>
      </c>
      <c r="V225" t="s">
        <v>8221</v>
      </c>
      <c r="W225" s="8"/>
      <c r="X225" s="5"/>
      <c r="Z225" s="6"/>
    </row>
    <row r="226" spans="2:26" x14ac:dyDescent="0.2">
      <c r="B226" s="3"/>
      <c r="C226" s="3"/>
      <c r="T226">
        <v>6000000</v>
      </c>
      <c r="U226" s="15">
        <v>0</v>
      </c>
      <c r="V226" t="s">
        <v>8221</v>
      </c>
      <c r="W226" s="8"/>
      <c r="X226" s="5"/>
      <c r="Z226" s="6"/>
    </row>
    <row r="227" spans="2:26" x14ac:dyDescent="0.2">
      <c r="B227" s="3"/>
      <c r="C227" s="3"/>
      <c r="T227">
        <v>200</v>
      </c>
      <c r="U227" s="15">
        <v>0</v>
      </c>
      <c r="V227" t="s">
        <v>8221</v>
      </c>
      <c r="W227" s="8"/>
      <c r="X227" s="5"/>
      <c r="Z227" s="6"/>
    </row>
    <row r="228" spans="2:26" x14ac:dyDescent="0.2">
      <c r="B228" s="3"/>
      <c r="C228" s="3"/>
      <c r="T228">
        <v>29000</v>
      </c>
      <c r="U228" s="15">
        <v>250</v>
      </c>
      <c r="V228" t="s">
        <v>8221</v>
      </c>
      <c r="W228" s="8"/>
      <c r="X228" s="5"/>
      <c r="Z228" s="6"/>
    </row>
    <row r="229" spans="2:26" x14ac:dyDescent="0.2">
      <c r="B229" s="3"/>
      <c r="C229" s="3"/>
      <c r="T229">
        <v>28000</v>
      </c>
      <c r="U229" s="15">
        <v>0</v>
      </c>
      <c r="V229" t="s">
        <v>8221</v>
      </c>
      <c r="W229" s="8"/>
      <c r="X229" s="5"/>
      <c r="Z229" s="6"/>
    </row>
    <row r="230" spans="2:26" x14ac:dyDescent="0.2">
      <c r="B230" s="3"/>
      <c r="C230" s="3"/>
      <c r="T230">
        <v>8000</v>
      </c>
      <c r="U230" s="15">
        <v>0</v>
      </c>
      <c r="V230" t="s">
        <v>8221</v>
      </c>
      <c r="W230" s="8"/>
      <c r="X230" s="5"/>
      <c r="Z230" s="6"/>
    </row>
    <row r="231" spans="2:26" x14ac:dyDescent="0.2">
      <c r="B231" s="3"/>
      <c r="C231" s="3"/>
      <c r="T231">
        <v>3000</v>
      </c>
      <c r="U231" s="15">
        <v>0</v>
      </c>
      <c r="V231" t="s">
        <v>8221</v>
      </c>
      <c r="W231" s="8"/>
      <c r="X231" s="5"/>
      <c r="Z231" s="6"/>
    </row>
    <row r="232" spans="2:26" x14ac:dyDescent="0.2">
      <c r="B232" s="3"/>
      <c r="C232" s="3"/>
      <c r="T232">
        <v>15000</v>
      </c>
      <c r="U232" s="15">
        <v>60</v>
      </c>
      <c r="V232" t="s">
        <v>8221</v>
      </c>
      <c r="W232" s="8"/>
      <c r="X232" s="5"/>
      <c r="Z232" s="6"/>
    </row>
    <row r="233" spans="2:26" x14ac:dyDescent="0.2">
      <c r="B233" s="3"/>
      <c r="C233" s="3"/>
      <c r="T233">
        <v>1500000</v>
      </c>
      <c r="U233" s="15">
        <v>0</v>
      </c>
      <c r="V233" t="s">
        <v>8221</v>
      </c>
      <c r="W233" s="8"/>
      <c r="X233" s="5"/>
      <c r="Z233" s="6"/>
    </row>
    <row r="234" spans="2:26" x14ac:dyDescent="0.2">
      <c r="B234" s="3"/>
      <c r="C234" s="3"/>
      <c r="T234">
        <v>4000</v>
      </c>
      <c r="U234" s="15">
        <v>110</v>
      </c>
      <c r="V234" t="s">
        <v>8221</v>
      </c>
      <c r="W234" s="8"/>
      <c r="X234" s="5"/>
      <c r="Z234" s="6"/>
    </row>
    <row r="235" spans="2:26" x14ac:dyDescent="0.2">
      <c r="B235" s="3"/>
      <c r="C235" s="3"/>
      <c r="T235">
        <v>350000</v>
      </c>
      <c r="U235" s="15">
        <v>0</v>
      </c>
      <c r="V235" t="s">
        <v>8221</v>
      </c>
      <c r="W235" s="8"/>
      <c r="X235" s="5"/>
      <c r="Z235" s="6"/>
    </row>
    <row r="236" spans="2:26" x14ac:dyDescent="0.2">
      <c r="B236" s="3"/>
      <c r="C236" s="3"/>
      <c r="T236">
        <v>1000</v>
      </c>
      <c r="U236" s="15">
        <v>401</v>
      </c>
      <c r="V236" t="s">
        <v>8221</v>
      </c>
      <c r="W236" s="8"/>
      <c r="X236" s="5"/>
      <c r="Z236" s="6"/>
    </row>
    <row r="237" spans="2:26" x14ac:dyDescent="0.2">
      <c r="B237" s="3"/>
      <c r="C237" s="3"/>
      <c r="T237">
        <v>10000</v>
      </c>
      <c r="U237" s="15">
        <v>0</v>
      </c>
      <c r="V237" t="s">
        <v>8221</v>
      </c>
      <c r="W237" s="8"/>
      <c r="X237" s="5"/>
      <c r="Z237" s="6"/>
    </row>
    <row r="238" spans="2:26" x14ac:dyDescent="0.2">
      <c r="B238" s="3"/>
      <c r="C238" s="3"/>
      <c r="T238">
        <v>150000</v>
      </c>
      <c r="U238" s="15">
        <v>0</v>
      </c>
      <c r="V238" t="s">
        <v>8221</v>
      </c>
      <c r="W238" s="8"/>
      <c r="X238" s="5"/>
      <c r="Z238" s="6"/>
    </row>
    <row r="239" spans="2:26" x14ac:dyDescent="0.2">
      <c r="B239" s="3"/>
      <c r="C239" s="3"/>
      <c r="T239">
        <v>15000</v>
      </c>
      <c r="U239" s="15">
        <v>50</v>
      </c>
      <c r="V239" t="s">
        <v>8221</v>
      </c>
      <c r="W239" s="8"/>
      <c r="X239" s="5"/>
      <c r="Z239" s="6"/>
    </row>
    <row r="240" spans="2:26" x14ac:dyDescent="0.2">
      <c r="B240" s="3"/>
      <c r="C240" s="3"/>
      <c r="T240">
        <v>26000</v>
      </c>
      <c r="U240" s="15">
        <v>0</v>
      </c>
      <c r="V240" t="s">
        <v>8221</v>
      </c>
      <c r="W240" s="8"/>
      <c r="X240" s="5"/>
      <c r="Z240" s="6"/>
    </row>
    <row r="241" spans="2:26" x14ac:dyDescent="0.2">
      <c r="B241" s="3"/>
      <c r="C241" s="3"/>
      <c r="T241">
        <v>1000</v>
      </c>
      <c r="U241" s="15">
        <v>250</v>
      </c>
      <c r="V241" t="s">
        <v>8221</v>
      </c>
      <c r="W241" s="8"/>
      <c r="X241" s="5"/>
      <c r="Z241" s="6"/>
    </row>
    <row r="242" spans="2:26" x14ac:dyDescent="0.2">
      <c r="B242" s="3"/>
      <c r="C242" s="3"/>
      <c r="T242">
        <v>15000</v>
      </c>
      <c r="U242" s="15">
        <v>16145.12</v>
      </c>
      <c r="V242" t="s">
        <v>8219</v>
      </c>
      <c r="W242" s="8"/>
      <c r="X242" s="5"/>
      <c r="Z242" s="6"/>
    </row>
    <row r="243" spans="2:26" x14ac:dyDescent="0.2">
      <c r="B243" s="3"/>
      <c r="C243" s="3"/>
      <c r="T243">
        <v>36400</v>
      </c>
      <c r="U243" s="15">
        <v>41000</v>
      </c>
      <c r="V243" t="s">
        <v>8219</v>
      </c>
      <c r="W243" s="8"/>
      <c r="X243" s="5"/>
      <c r="Z243" s="6"/>
    </row>
    <row r="244" spans="2:26" x14ac:dyDescent="0.2">
      <c r="B244" s="3"/>
      <c r="C244" s="3"/>
      <c r="T244">
        <v>13000</v>
      </c>
      <c r="U244" s="15">
        <v>14750</v>
      </c>
      <c r="V244" t="s">
        <v>8219</v>
      </c>
      <c r="W244" s="8"/>
      <c r="X244" s="5"/>
      <c r="Z244" s="6"/>
    </row>
    <row r="245" spans="2:26" x14ac:dyDescent="0.2">
      <c r="B245" s="3"/>
      <c r="C245" s="3"/>
      <c r="T245">
        <v>25000</v>
      </c>
      <c r="U245" s="15">
        <v>25648</v>
      </c>
      <c r="V245" t="s">
        <v>8219</v>
      </c>
      <c r="W245" s="8"/>
      <c r="X245" s="5"/>
      <c r="Z245" s="6"/>
    </row>
    <row r="246" spans="2:26" x14ac:dyDescent="0.2">
      <c r="B246" s="3"/>
      <c r="C246" s="3"/>
      <c r="T246">
        <v>3500</v>
      </c>
      <c r="U246" s="15">
        <v>3981.5</v>
      </c>
      <c r="V246" t="s">
        <v>8219</v>
      </c>
      <c r="W246" s="8"/>
      <c r="X246" s="5"/>
      <c r="Z246" s="6"/>
    </row>
    <row r="247" spans="2:26" x14ac:dyDescent="0.2">
      <c r="B247" s="4"/>
      <c r="C247" s="3"/>
      <c r="T247">
        <v>5000</v>
      </c>
      <c r="U247" s="15">
        <v>5186</v>
      </c>
      <c r="V247" t="s">
        <v>8219</v>
      </c>
      <c r="W247" s="8"/>
      <c r="X247" s="5"/>
      <c r="Z247" s="6"/>
    </row>
    <row r="248" spans="2:26" x14ac:dyDescent="0.2">
      <c r="B248" s="3"/>
      <c r="C248" s="3"/>
      <c r="T248">
        <v>5000</v>
      </c>
      <c r="U248" s="15">
        <v>15273</v>
      </c>
      <c r="V248" t="s">
        <v>8219</v>
      </c>
      <c r="W248" s="8"/>
      <c r="X248" s="5"/>
      <c r="Z248" s="6"/>
    </row>
    <row r="249" spans="2:26" x14ac:dyDescent="0.2">
      <c r="B249" s="3"/>
      <c r="C249" s="3"/>
      <c r="T249">
        <v>5000</v>
      </c>
      <c r="U249" s="15">
        <v>6705</v>
      </c>
      <c r="V249" t="s">
        <v>8219</v>
      </c>
      <c r="W249" s="8"/>
      <c r="X249" s="5"/>
      <c r="Z249" s="6"/>
    </row>
    <row r="250" spans="2:26" x14ac:dyDescent="0.2">
      <c r="B250" s="3"/>
      <c r="C250" s="3"/>
      <c r="T250">
        <v>85000</v>
      </c>
      <c r="U250" s="15">
        <v>86133</v>
      </c>
      <c r="V250" t="s">
        <v>8219</v>
      </c>
      <c r="W250" s="8"/>
      <c r="X250" s="5"/>
      <c r="Z250" s="6"/>
    </row>
    <row r="251" spans="2:26" x14ac:dyDescent="0.2">
      <c r="B251" s="3"/>
      <c r="C251" s="3"/>
      <c r="T251">
        <v>10000</v>
      </c>
      <c r="U251" s="15">
        <v>11292</v>
      </c>
      <c r="V251" t="s">
        <v>8219</v>
      </c>
      <c r="W251" s="8"/>
      <c r="X251" s="5"/>
      <c r="Z251" s="6"/>
    </row>
    <row r="252" spans="2:26" x14ac:dyDescent="0.2">
      <c r="B252" s="3"/>
      <c r="C252" s="3"/>
      <c r="T252">
        <v>30000</v>
      </c>
      <c r="U252" s="15">
        <v>31675</v>
      </c>
      <c r="V252" t="s">
        <v>8219</v>
      </c>
      <c r="W252" s="8"/>
      <c r="X252" s="5"/>
      <c r="Z252" s="6"/>
    </row>
    <row r="253" spans="2:26" x14ac:dyDescent="0.2">
      <c r="B253" s="3"/>
      <c r="C253" s="3"/>
      <c r="T253">
        <v>3500</v>
      </c>
      <c r="U253" s="15">
        <v>4395</v>
      </c>
      <c r="V253" t="s">
        <v>8219</v>
      </c>
      <c r="W253" s="8"/>
      <c r="X253" s="5"/>
      <c r="Z253" s="6"/>
    </row>
    <row r="254" spans="2:26" x14ac:dyDescent="0.2">
      <c r="B254" s="3"/>
      <c r="C254" s="3"/>
      <c r="T254">
        <v>5000</v>
      </c>
      <c r="U254" s="15">
        <v>9228</v>
      </c>
      <c r="V254" t="s">
        <v>8219</v>
      </c>
      <c r="W254" s="8"/>
      <c r="X254" s="5"/>
      <c r="Z254" s="6"/>
    </row>
    <row r="255" spans="2:26" x14ac:dyDescent="0.2">
      <c r="B255" s="3"/>
      <c r="C255" s="3"/>
      <c r="T255">
        <v>1500</v>
      </c>
      <c r="U255" s="15">
        <v>1511</v>
      </c>
      <c r="V255" t="s">
        <v>8219</v>
      </c>
      <c r="W255" s="8"/>
      <c r="X255" s="5"/>
      <c r="Z255" s="6"/>
    </row>
    <row r="256" spans="2:26" x14ac:dyDescent="0.2">
      <c r="B256" s="3"/>
      <c r="C256" s="3"/>
      <c r="T256">
        <v>24000</v>
      </c>
      <c r="U256" s="15">
        <v>28067.34</v>
      </c>
      <c r="V256" t="s">
        <v>8219</v>
      </c>
      <c r="W256" s="8"/>
      <c r="X256" s="5"/>
      <c r="Z256" s="6"/>
    </row>
    <row r="257" spans="2:26" x14ac:dyDescent="0.2">
      <c r="B257" s="3"/>
      <c r="C257" s="3"/>
      <c r="T257">
        <v>8000</v>
      </c>
      <c r="U257" s="15">
        <v>8538.66</v>
      </c>
      <c r="V257" t="s">
        <v>8219</v>
      </c>
      <c r="W257" s="8"/>
      <c r="X257" s="5"/>
      <c r="Z257" s="6"/>
    </row>
    <row r="258" spans="2:26" x14ac:dyDescent="0.2">
      <c r="B258" s="3"/>
      <c r="C258" s="3"/>
      <c r="T258">
        <v>13000</v>
      </c>
      <c r="U258" s="15">
        <v>18083</v>
      </c>
      <c r="V258" t="s">
        <v>8219</v>
      </c>
      <c r="W258" s="8"/>
      <c r="X258" s="5"/>
      <c r="Z258" s="6"/>
    </row>
    <row r="259" spans="2:26" x14ac:dyDescent="0.2">
      <c r="B259" s="3"/>
      <c r="C259" s="3"/>
      <c r="T259">
        <v>35000</v>
      </c>
      <c r="U259" s="15">
        <v>37354.269999999997</v>
      </c>
      <c r="V259" t="s">
        <v>8219</v>
      </c>
      <c r="W259" s="8"/>
      <c r="X259" s="5"/>
      <c r="Z259" s="6"/>
    </row>
    <row r="260" spans="2:26" x14ac:dyDescent="0.2">
      <c r="B260" s="3"/>
      <c r="C260" s="3"/>
      <c r="T260">
        <v>30000</v>
      </c>
      <c r="U260" s="15">
        <v>57342</v>
      </c>
      <c r="V260" t="s">
        <v>8219</v>
      </c>
      <c r="W260" s="8"/>
      <c r="X260" s="5"/>
      <c r="Z260" s="6"/>
    </row>
    <row r="261" spans="2:26" x14ac:dyDescent="0.2">
      <c r="B261" s="3"/>
      <c r="C261" s="3"/>
      <c r="T261">
        <v>75000</v>
      </c>
      <c r="U261" s="15">
        <v>98953.42</v>
      </c>
      <c r="V261" t="s">
        <v>8219</v>
      </c>
      <c r="W261" s="8"/>
      <c r="X261" s="5"/>
      <c r="Z261" s="6"/>
    </row>
    <row r="262" spans="2:26" x14ac:dyDescent="0.2">
      <c r="B262" s="3"/>
      <c r="C262" s="3"/>
      <c r="T262">
        <v>10000</v>
      </c>
      <c r="U262" s="15">
        <v>10640</v>
      </c>
      <c r="V262" t="s">
        <v>8219</v>
      </c>
      <c r="W262" s="8"/>
      <c r="X262" s="5"/>
      <c r="Z262" s="6"/>
    </row>
    <row r="263" spans="2:26" x14ac:dyDescent="0.2">
      <c r="B263" s="3"/>
      <c r="C263" s="3"/>
      <c r="T263">
        <v>20000</v>
      </c>
      <c r="U263" s="15">
        <v>21480</v>
      </c>
      <c r="V263" t="s">
        <v>8219</v>
      </c>
      <c r="W263" s="8"/>
      <c r="X263" s="5"/>
      <c r="Z263" s="6"/>
    </row>
    <row r="264" spans="2:26" x14ac:dyDescent="0.2">
      <c r="B264" s="3"/>
      <c r="C264" s="3"/>
      <c r="T264">
        <v>2500</v>
      </c>
      <c r="U264" s="15">
        <v>6000</v>
      </c>
      <c r="V264" t="s">
        <v>8219</v>
      </c>
      <c r="W264" s="8"/>
      <c r="X264" s="5"/>
      <c r="Z264" s="6"/>
    </row>
    <row r="265" spans="2:26" x14ac:dyDescent="0.2">
      <c r="B265" s="3"/>
      <c r="C265" s="3"/>
      <c r="T265">
        <v>25000</v>
      </c>
      <c r="U265" s="15">
        <v>29520.27</v>
      </c>
      <c r="V265" t="s">
        <v>8219</v>
      </c>
      <c r="W265" s="8"/>
      <c r="X265" s="5"/>
      <c r="Z265" s="6"/>
    </row>
    <row r="266" spans="2:26" x14ac:dyDescent="0.2">
      <c r="B266" s="3"/>
      <c r="C266" s="3"/>
      <c r="T266">
        <v>5000</v>
      </c>
      <c r="U266" s="15">
        <v>5910</v>
      </c>
      <c r="V266" t="s">
        <v>8219</v>
      </c>
      <c r="W266" s="8"/>
      <c r="X266" s="5"/>
      <c r="Z266" s="6"/>
    </row>
    <row r="267" spans="2:26" x14ac:dyDescent="0.2">
      <c r="B267" s="3"/>
      <c r="C267" s="3"/>
      <c r="T267">
        <v>5000</v>
      </c>
      <c r="U267" s="15">
        <v>5555</v>
      </c>
      <c r="V267" t="s">
        <v>8219</v>
      </c>
      <c r="W267" s="8"/>
      <c r="X267" s="5"/>
      <c r="Z267" s="6"/>
    </row>
    <row r="268" spans="2:26" x14ac:dyDescent="0.2">
      <c r="B268" s="3"/>
      <c r="C268" s="3"/>
      <c r="T268">
        <v>1000</v>
      </c>
      <c r="U268" s="15">
        <v>1455</v>
      </c>
      <c r="V268" t="s">
        <v>8219</v>
      </c>
      <c r="W268" s="8"/>
      <c r="X268" s="5"/>
      <c r="Z268" s="6"/>
    </row>
    <row r="269" spans="2:26" x14ac:dyDescent="0.2">
      <c r="B269" s="3"/>
      <c r="C269" s="3"/>
      <c r="T269">
        <v>9850</v>
      </c>
      <c r="U269" s="15">
        <v>12965.44</v>
      </c>
      <c r="V269" t="s">
        <v>8219</v>
      </c>
      <c r="W269" s="8"/>
      <c r="X269" s="5"/>
      <c r="Z269" s="6"/>
    </row>
    <row r="270" spans="2:26" x14ac:dyDescent="0.2">
      <c r="B270" s="3"/>
      <c r="C270" s="3"/>
      <c r="T270">
        <v>5000</v>
      </c>
      <c r="U270" s="15">
        <v>5570</v>
      </c>
      <c r="V270" t="s">
        <v>8219</v>
      </c>
      <c r="W270" s="8"/>
      <c r="X270" s="5"/>
      <c r="Z270" s="6"/>
    </row>
    <row r="271" spans="2:26" x14ac:dyDescent="0.2">
      <c r="B271" s="3"/>
      <c r="C271" s="3"/>
      <c r="T271">
        <v>100000</v>
      </c>
      <c r="U271" s="15">
        <v>147233.76999999999</v>
      </c>
      <c r="V271" t="s">
        <v>8219</v>
      </c>
      <c r="W271" s="8"/>
      <c r="X271" s="5"/>
      <c r="Z271" s="6"/>
    </row>
    <row r="272" spans="2:26" x14ac:dyDescent="0.2">
      <c r="B272" s="3"/>
      <c r="C272" s="3"/>
      <c r="T272">
        <v>2300</v>
      </c>
      <c r="U272" s="15">
        <v>3510</v>
      </c>
      <c r="V272" t="s">
        <v>8219</v>
      </c>
      <c r="W272" s="8"/>
      <c r="X272" s="5"/>
      <c r="Z272" s="6"/>
    </row>
    <row r="273" spans="2:26" x14ac:dyDescent="0.2">
      <c r="B273" s="3"/>
      <c r="C273" s="3"/>
      <c r="T273">
        <v>30000</v>
      </c>
      <c r="U273" s="15">
        <v>31404</v>
      </c>
      <c r="V273" t="s">
        <v>8219</v>
      </c>
      <c r="W273" s="8"/>
      <c r="X273" s="5"/>
      <c r="Z273" s="6"/>
    </row>
    <row r="274" spans="2:26" x14ac:dyDescent="0.2">
      <c r="B274" s="3"/>
      <c r="C274" s="3"/>
      <c r="T274">
        <v>3000</v>
      </c>
      <c r="U274" s="15">
        <v>5323.01</v>
      </c>
      <c r="V274" t="s">
        <v>8219</v>
      </c>
      <c r="W274" s="8"/>
      <c r="X274" s="5"/>
      <c r="Z274" s="6"/>
    </row>
    <row r="275" spans="2:26" x14ac:dyDescent="0.2">
      <c r="B275" s="3"/>
      <c r="C275" s="3"/>
      <c r="T275">
        <v>5000</v>
      </c>
      <c r="U275" s="15">
        <v>5388.79</v>
      </c>
      <c r="V275" t="s">
        <v>8219</v>
      </c>
      <c r="W275" s="8"/>
      <c r="X275" s="5"/>
      <c r="Z275" s="6"/>
    </row>
    <row r="276" spans="2:26" x14ac:dyDescent="0.2">
      <c r="B276" s="3"/>
      <c r="C276" s="3"/>
      <c r="T276">
        <v>4000</v>
      </c>
      <c r="U276" s="15">
        <v>6240</v>
      </c>
      <c r="V276" t="s">
        <v>8219</v>
      </c>
      <c r="W276" s="8"/>
      <c r="X276" s="5"/>
      <c r="Z276" s="6"/>
    </row>
    <row r="277" spans="2:26" x14ac:dyDescent="0.2">
      <c r="B277" s="3"/>
      <c r="C277" s="3"/>
      <c r="T277">
        <v>20000</v>
      </c>
      <c r="U277" s="15">
        <v>21679</v>
      </c>
      <c r="V277" t="s">
        <v>8219</v>
      </c>
      <c r="W277" s="8"/>
      <c r="X277" s="5"/>
      <c r="Z277" s="6"/>
    </row>
    <row r="278" spans="2:26" x14ac:dyDescent="0.2">
      <c r="B278" s="3"/>
      <c r="C278" s="3"/>
      <c r="T278">
        <v>4000</v>
      </c>
      <c r="U278" s="15">
        <v>5904</v>
      </c>
      <c r="V278" t="s">
        <v>8219</v>
      </c>
      <c r="W278" s="8"/>
      <c r="X278" s="5"/>
      <c r="Z278" s="6"/>
    </row>
    <row r="279" spans="2:26" x14ac:dyDescent="0.2">
      <c r="B279" s="3"/>
      <c r="C279" s="3"/>
      <c r="T279">
        <v>65000</v>
      </c>
      <c r="U279" s="15">
        <v>71748</v>
      </c>
      <c r="V279" t="s">
        <v>8219</v>
      </c>
      <c r="W279" s="8"/>
      <c r="X279" s="5"/>
      <c r="Z279" s="6"/>
    </row>
    <row r="280" spans="2:26" x14ac:dyDescent="0.2">
      <c r="B280" s="3"/>
      <c r="C280" s="3"/>
      <c r="T280">
        <v>27000</v>
      </c>
      <c r="U280" s="15">
        <v>40594</v>
      </c>
      <c r="V280" t="s">
        <v>8219</v>
      </c>
      <c r="W280" s="8"/>
      <c r="X280" s="5"/>
      <c r="Z280" s="6"/>
    </row>
    <row r="281" spans="2:26" x14ac:dyDescent="0.2">
      <c r="B281" s="3"/>
      <c r="C281" s="3"/>
      <c r="T281">
        <v>17000</v>
      </c>
      <c r="U281" s="15">
        <v>26744.11</v>
      </c>
      <c r="V281" t="s">
        <v>8219</v>
      </c>
      <c r="W281" s="8"/>
      <c r="X281" s="5"/>
      <c r="Z281" s="6"/>
    </row>
    <row r="282" spans="2:26" x14ac:dyDescent="0.2">
      <c r="B282" s="3"/>
      <c r="C282" s="3"/>
      <c r="T282">
        <v>75000</v>
      </c>
      <c r="U282" s="15">
        <v>117108</v>
      </c>
      <c r="V282" t="s">
        <v>8219</v>
      </c>
      <c r="W282" s="8"/>
      <c r="X282" s="5"/>
      <c r="Z282" s="6"/>
    </row>
    <row r="283" spans="2:26" x14ac:dyDescent="0.2">
      <c r="B283" s="3"/>
      <c r="C283" s="3"/>
      <c r="T283">
        <v>5500</v>
      </c>
      <c r="U283" s="15">
        <v>6632.32</v>
      </c>
      <c r="V283" t="s">
        <v>8219</v>
      </c>
      <c r="W283" s="8"/>
      <c r="X283" s="5"/>
      <c r="Z283" s="6"/>
    </row>
    <row r="284" spans="2:26" x14ac:dyDescent="0.2">
      <c r="B284" s="3"/>
      <c r="C284" s="3"/>
      <c r="T284">
        <v>45000</v>
      </c>
      <c r="U284" s="15">
        <v>45535</v>
      </c>
      <c r="V284" t="s">
        <v>8219</v>
      </c>
      <c r="W284" s="8"/>
      <c r="X284" s="5"/>
      <c r="Z284" s="6"/>
    </row>
    <row r="285" spans="2:26" x14ac:dyDescent="0.2">
      <c r="B285" s="3"/>
      <c r="C285" s="3"/>
      <c r="T285">
        <v>18000</v>
      </c>
      <c r="U285" s="15">
        <v>20569.05</v>
      </c>
      <c r="V285" t="s">
        <v>8219</v>
      </c>
      <c r="W285" s="8"/>
      <c r="X285" s="5"/>
      <c r="Z285" s="6"/>
    </row>
    <row r="286" spans="2:26" x14ac:dyDescent="0.2">
      <c r="B286" s="3"/>
      <c r="C286" s="3"/>
      <c r="T286">
        <v>40000</v>
      </c>
      <c r="U286" s="15">
        <v>41850.46</v>
      </c>
      <c r="V286" t="s">
        <v>8219</v>
      </c>
      <c r="W286" s="8"/>
      <c r="X286" s="5"/>
      <c r="Z286" s="6"/>
    </row>
    <row r="287" spans="2:26" x14ac:dyDescent="0.2">
      <c r="B287" s="3"/>
      <c r="C287" s="3"/>
      <c r="T287">
        <v>14000</v>
      </c>
      <c r="U287" s="15">
        <v>32035.51</v>
      </c>
      <c r="V287" t="s">
        <v>8219</v>
      </c>
      <c r="W287" s="8"/>
      <c r="X287" s="5"/>
      <c r="Z287" s="6"/>
    </row>
    <row r="288" spans="2:26" x14ac:dyDescent="0.2">
      <c r="B288" s="3"/>
      <c r="C288" s="3"/>
      <c r="T288">
        <v>15000</v>
      </c>
      <c r="U288" s="15">
        <v>16373</v>
      </c>
      <c r="V288" t="s">
        <v>8219</v>
      </c>
      <c r="W288" s="8"/>
      <c r="X288" s="5"/>
      <c r="Z288" s="6"/>
    </row>
    <row r="289" spans="2:26" x14ac:dyDescent="0.2">
      <c r="B289" s="3"/>
      <c r="C289" s="3"/>
      <c r="T289">
        <v>15000</v>
      </c>
      <c r="U289" s="15">
        <v>26445</v>
      </c>
      <c r="V289" t="s">
        <v>8219</v>
      </c>
      <c r="W289" s="8"/>
      <c r="X289" s="5"/>
      <c r="Z289" s="6"/>
    </row>
    <row r="290" spans="2:26" x14ac:dyDescent="0.2">
      <c r="B290" s="3"/>
      <c r="C290" s="3"/>
      <c r="T290">
        <v>50000</v>
      </c>
      <c r="U290" s="15">
        <v>51605.31</v>
      </c>
      <c r="V290" t="s">
        <v>8219</v>
      </c>
      <c r="W290" s="8"/>
      <c r="X290" s="5"/>
      <c r="Z290" s="6"/>
    </row>
    <row r="291" spans="2:26" x14ac:dyDescent="0.2">
      <c r="B291" s="3"/>
      <c r="C291" s="3"/>
      <c r="T291">
        <v>15000</v>
      </c>
      <c r="U291" s="15">
        <v>15723</v>
      </c>
      <c r="V291" t="s">
        <v>8219</v>
      </c>
      <c r="W291" s="8"/>
      <c r="X291" s="5"/>
      <c r="Z291" s="6"/>
    </row>
    <row r="292" spans="2:26" x14ac:dyDescent="0.2">
      <c r="B292" s="3"/>
      <c r="C292" s="3"/>
      <c r="T292">
        <v>4500</v>
      </c>
      <c r="U292" s="15">
        <v>4800.8</v>
      </c>
      <c r="V292" t="s">
        <v>8219</v>
      </c>
      <c r="W292" s="8"/>
      <c r="X292" s="5"/>
      <c r="Z292" s="6"/>
    </row>
    <row r="293" spans="2:26" x14ac:dyDescent="0.2">
      <c r="B293" s="3"/>
      <c r="C293" s="3"/>
      <c r="T293">
        <v>5000</v>
      </c>
      <c r="U293" s="15">
        <v>6001</v>
      </c>
      <c r="V293" t="s">
        <v>8219</v>
      </c>
      <c r="W293" s="8"/>
      <c r="X293" s="5"/>
      <c r="Z293" s="6"/>
    </row>
    <row r="294" spans="2:26" x14ac:dyDescent="0.2">
      <c r="B294" s="3"/>
      <c r="C294" s="3"/>
      <c r="T294">
        <v>75000</v>
      </c>
      <c r="U294" s="15">
        <v>76130.2</v>
      </c>
      <c r="V294" t="s">
        <v>8219</v>
      </c>
      <c r="W294" s="8"/>
      <c r="X294" s="5"/>
      <c r="Z294" s="6"/>
    </row>
    <row r="295" spans="2:26" x14ac:dyDescent="0.2">
      <c r="B295" s="3"/>
      <c r="C295" s="3"/>
      <c r="T295">
        <v>26000</v>
      </c>
      <c r="U295" s="15">
        <v>26360</v>
      </c>
      <c r="V295" t="s">
        <v>8219</v>
      </c>
      <c r="W295" s="8"/>
      <c r="X295" s="5"/>
      <c r="Z295" s="6"/>
    </row>
    <row r="296" spans="2:26" x14ac:dyDescent="0.2">
      <c r="B296" s="3"/>
      <c r="C296" s="3"/>
      <c r="T296">
        <v>5000</v>
      </c>
      <c r="U296" s="15">
        <v>5000</v>
      </c>
      <c r="V296" t="s">
        <v>8219</v>
      </c>
      <c r="W296" s="8"/>
      <c r="X296" s="5"/>
      <c r="Z296" s="6"/>
    </row>
    <row r="297" spans="2:26" x14ac:dyDescent="0.2">
      <c r="B297" s="3"/>
      <c r="C297" s="3"/>
      <c r="T297">
        <v>50000</v>
      </c>
      <c r="U297" s="15">
        <v>66554.559999999998</v>
      </c>
      <c r="V297" t="s">
        <v>8219</v>
      </c>
      <c r="W297" s="8"/>
      <c r="X297" s="5"/>
      <c r="Z297" s="6"/>
    </row>
    <row r="298" spans="2:26" x14ac:dyDescent="0.2">
      <c r="B298" s="3"/>
      <c r="C298" s="3"/>
      <c r="T298">
        <v>25000</v>
      </c>
      <c r="U298" s="15">
        <v>29681.55</v>
      </c>
      <c r="V298" t="s">
        <v>8219</v>
      </c>
      <c r="W298" s="8"/>
      <c r="X298" s="5"/>
      <c r="Z298" s="6"/>
    </row>
    <row r="299" spans="2:26" x14ac:dyDescent="0.2">
      <c r="B299" s="3"/>
      <c r="C299" s="3"/>
      <c r="T299">
        <v>20000</v>
      </c>
      <c r="U299" s="15">
        <v>20128</v>
      </c>
      <c r="V299" t="s">
        <v>8219</v>
      </c>
      <c r="W299" s="8"/>
      <c r="X299" s="5"/>
      <c r="Z299" s="6"/>
    </row>
    <row r="300" spans="2:26" x14ac:dyDescent="0.2">
      <c r="B300" s="3"/>
      <c r="C300" s="3"/>
      <c r="T300">
        <v>126000</v>
      </c>
      <c r="U300" s="15">
        <v>137254.84</v>
      </c>
      <c r="V300" t="s">
        <v>8219</v>
      </c>
      <c r="W300" s="8"/>
      <c r="X300" s="5"/>
      <c r="Z300" s="6"/>
    </row>
    <row r="301" spans="2:26" x14ac:dyDescent="0.2">
      <c r="B301" s="3"/>
      <c r="C301" s="3"/>
      <c r="T301">
        <v>10000</v>
      </c>
      <c r="U301" s="15">
        <v>17895.25</v>
      </c>
      <c r="V301" t="s">
        <v>8219</v>
      </c>
      <c r="W301" s="8"/>
      <c r="X301" s="5"/>
      <c r="Z301" s="6"/>
    </row>
    <row r="302" spans="2:26" x14ac:dyDescent="0.2">
      <c r="B302" s="3"/>
      <c r="C302" s="3"/>
      <c r="T302">
        <v>25000</v>
      </c>
      <c r="U302" s="15">
        <v>25430.66</v>
      </c>
      <c r="V302" t="s">
        <v>8219</v>
      </c>
      <c r="W302" s="8"/>
      <c r="X302" s="5"/>
      <c r="Z302" s="6"/>
    </row>
    <row r="303" spans="2:26" x14ac:dyDescent="0.2">
      <c r="B303" s="3"/>
      <c r="C303" s="3"/>
      <c r="T303">
        <v>13000</v>
      </c>
      <c r="U303" s="15">
        <v>15435.55</v>
      </c>
      <c r="V303" t="s">
        <v>8219</v>
      </c>
      <c r="W303" s="8"/>
      <c r="X303" s="5"/>
      <c r="Z303" s="6"/>
    </row>
    <row r="304" spans="2:26" x14ac:dyDescent="0.2">
      <c r="B304" s="3"/>
      <c r="C304" s="3"/>
      <c r="T304">
        <v>10000</v>
      </c>
      <c r="U304" s="15">
        <v>10046</v>
      </c>
      <c r="V304" t="s">
        <v>8219</v>
      </c>
      <c r="W304" s="8"/>
      <c r="X304" s="5"/>
      <c r="Z304" s="6"/>
    </row>
    <row r="305" spans="2:26" x14ac:dyDescent="0.2">
      <c r="B305" s="3"/>
      <c r="C305" s="3"/>
      <c r="T305">
        <v>3000</v>
      </c>
      <c r="U305" s="15">
        <v>4124</v>
      </c>
      <c r="V305" t="s">
        <v>8219</v>
      </c>
      <c r="W305" s="8"/>
      <c r="X305" s="5"/>
      <c r="Z305" s="6"/>
    </row>
    <row r="306" spans="2:26" x14ac:dyDescent="0.2">
      <c r="B306" s="3"/>
      <c r="C306" s="3"/>
      <c r="T306">
        <v>3400</v>
      </c>
      <c r="U306" s="15">
        <v>7876</v>
      </c>
      <c r="V306" t="s">
        <v>8219</v>
      </c>
      <c r="W306" s="8"/>
      <c r="X306" s="5"/>
      <c r="Z306" s="6"/>
    </row>
    <row r="307" spans="2:26" x14ac:dyDescent="0.2">
      <c r="B307" s="3"/>
      <c r="C307" s="3"/>
      <c r="T307">
        <v>7500</v>
      </c>
      <c r="U307" s="15">
        <v>9775</v>
      </c>
      <c r="V307" t="s">
        <v>8219</v>
      </c>
      <c r="W307" s="8"/>
      <c r="X307" s="5"/>
      <c r="Z307" s="6"/>
    </row>
    <row r="308" spans="2:26" x14ac:dyDescent="0.2">
      <c r="B308" s="3"/>
      <c r="C308" s="3"/>
      <c r="T308">
        <v>1000</v>
      </c>
      <c r="U308" s="15">
        <v>2929</v>
      </c>
      <c r="V308" t="s">
        <v>8219</v>
      </c>
      <c r="W308" s="8"/>
      <c r="X308" s="5"/>
      <c r="Z308" s="6"/>
    </row>
    <row r="309" spans="2:26" x14ac:dyDescent="0.2">
      <c r="B309" s="3"/>
      <c r="C309" s="3"/>
      <c r="T309">
        <v>22000</v>
      </c>
      <c r="U309" s="15">
        <v>24490</v>
      </c>
      <c r="V309" t="s">
        <v>8219</v>
      </c>
      <c r="W309" s="8"/>
      <c r="X309" s="5"/>
      <c r="Z309" s="6"/>
    </row>
    <row r="310" spans="2:26" x14ac:dyDescent="0.2">
      <c r="B310" s="3"/>
      <c r="C310" s="3"/>
      <c r="T310">
        <v>12000</v>
      </c>
      <c r="U310" s="15">
        <v>12668</v>
      </c>
      <c r="V310" t="s">
        <v>8219</v>
      </c>
      <c r="W310" s="8"/>
      <c r="X310" s="5"/>
      <c r="Z310" s="6"/>
    </row>
    <row r="311" spans="2:26" x14ac:dyDescent="0.2">
      <c r="B311" s="3"/>
      <c r="C311" s="3"/>
      <c r="T311">
        <v>18000</v>
      </c>
      <c r="U311" s="15">
        <v>21410</v>
      </c>
      <c r="V311" t="s">
        <v>8219</v>
      </c>
      <c r="W311" s="8"/>
      <c r="X311" s="5"/>
      <c r="Z311" s="6"/>
    </row>
    <row r="312" spans="2:26" x14ac:dyDescent="0.2">
      <c r="B312" s="3"/>
      <c r="C312" s="3"/>
      <c r="T312">
        <v>1000</v>
      </c>
      <c r="U312" s="15">
        <v>1041.29</v>
      </c>
      <c r="V312" t="s">
        <v>8219</v>
      </c>
      <c r="W312" s="8"/>
      <c r="X312" s="5"/>
      <c r="Z312" s="6"/>
    </row>
    <row r="313" spans="2:26" x14ac:dyDescent="0.2">
      <c r="B313" s="3"/>
      <c r="C313" s="3"/>
      <c r="T313">
        <v>20000</v>
      </c>
      <c r="U313" s="15">
        <v>20820.330000000002</v>
      </c>
      <c r="V313" t="s">
        <v>8219</v>
      </c>
      <c r="W313" s="8"/>
      <c r="X313" s="5"/>
      <c r="Z313" s="6"/>
    </row>
    <row r="314" spans="2:26" x14ac:dyDescent="0.2">
      <c r="B314" s="3"/>
      <c r="C314" s="3"/>
      <c r="T314">
        <v>8000</v>
      </c>
      <c r="U314" s="15">
        <v>8950</v>
      </c>
      <c r="V314" t="s">
        <v>8219</v>
      </c>
      <c r="W314" s="8"/>
      <c r="X314" s="5"/>
      <c r="Z314" s="6"/>
    </row>
    <row r="315" spans="2:26" x14ac:dyDescent="0.2">
      <c r="B315" s="3"/>
      <c r="C315" s="3"/>
      <c r="T315">
        <v>17000</v>
      </c>
      <c r="U315" s="15">
        <v>17805</v>
      </c>
      <c r="V315" t="s">
        <v>8219</v>
      </c>
      <c r="W315" s="8"/>
      <c r="X315" s="5"/>
      <c r="Z315" s="6"/>
    </row>
    <row r="316" spans="2:26" x14ac:dyDescent="0.2">
      <c r="B316" s="3"/>
      <c r="C316" s="3"/>
      <c r="T316">
        <v>1000</v>
      </c>
      <c r="U316" s="15">
        <v>3851.5</v>
      </c>
      <c r="V316" t="s">
        <v>8219</v>
      </c>
      <c r="W316" s="8"/>
      <c r="X316" s="5"/>
      <c r="Z316" s="6"/>
    </row>
    <row r="317" spans="2:26" x14ac:dyDescent="0.2">
      <c r="B317" s="3"/>
      <c r="C317" s="3"/>
      <c r="T317">
        <v>25000</v>
      </c>
      <c r="U317" s="15">
        <v>25312</v>
      </c>
      <c r="V317" t="s">
        <v>8219</v>
      </c>
      <c r="W317" s="8"/>
      <c r="X317" s="5"/>
      <c r="Z317" s="6"/>
    </row>
    <row r="318" spans="2:26" x14ac:dyDescent="0.2">
      <c r="B318" s="3"/>
      <c r="C318" s="3"/>
      <c r="T318">
        <v>15000</v>
      </c>
      <c r="U318" s="15">
        <v>17066</v>
      </c>
      <c r="V318" t="s">
        <v>8219</v>
      </c>
      <c r="W318" s="8"/>
      <c r="X318" s="5"/>
      <c r="Z318" s="6"/>
    </row>
    <row r="319" spans="2:26" x14ac:dyDescent="0.2">
      <c r="B319" s="3"/>
      <c r="C319" s="3"/>
      <c r="T319">
        <v>30000</v>
      </c>
      <c r="U319" s="15">
        <v>30241</v>
      </c>
      <c r="V319" t="s">
        <v>8219</v>
      </c>
      <c r="W319" s="8"/>
      <c r="X319" s="5"/>
      <c r="Z319" s="6"/>
    </row>
    <row r="320" spans="2:26" x14ac:dyDescent="0.2">
      <c r="B320" s="3"/>
      <c r="C320" s="3"/>
      <c r="T320">
        <v>5000</v>
      </c>
      <c r="U320" s="15">
        <v>14166</v>
      </c>
      <c r="V320" t="s">
        <v>8219</v>
      </c>
      <c r="W320" s="8"/>
      <c r="X320" s="5"/>
      <c r="Z320" s="6"/>
    </row>
    <row r="321" spans="2:26" x14ac:dyDescent="0.2">
      <c r="B321" s="3"/>
      <c r="C321" s="3"/>
      <c r="T321">
        <v>5000</v>
      </c>
      <c r="U321" s="15">
        <v>5634</v>
      </c>
      <c r="V321" t="s">
        <v>8219</v>
      </c>
      <c r="W321" s="8"/>
      <c r="X321" s="5"/>
      <c r="Z321" s="6"/>
    </row>
    <row r="322" spans="2:26" x14ac:dyDescent="0.2">
      <c r="B322" s="3"/>
      <c r="C322" s="3"/>
      <c r="T322">
        <v>20000</v>
      </c>
      <c r="U322" s="15">
        <v>21316</v>
      </c>
      <c r="V322" t="s">
        <v>8219</v>
      </c>
      <c r="W322" s="8"/>
      <c r="X322" s="5"/>
      <c r="Z322" s="6"/>
    </row>
    <row r="323" spans="2:26" x14ac:dyDescent="0.2">
      <c r="B323" s="3"/>
      <c r="C323" s="3"/>
      <c r="T323">
        <v>35000</v>
      </c>
      <c r="U323" s="15">
        <v>35932</v>
      </c>
      <c r="V323" t="s">
        <v>8219</v>
      </c>
      <c r="W323" s="8"/>
      <c r="X323" s="5"/>
      <c r="Z323" s="6"/>
    </row>
    <row r="324" spans="2:26" x14ac:dyDescent="0.2">
      <c r="B324" s="3"/>
      <c r="C324" s="3"/>
      <c r="T324">
        <v>25000</v>
      </c>
      <c r="U324" s="15">
        <v>26978</v>
      </c>
      <c r="V324" t="s">
        <v>8219</v>
      </c>
      <c r="W324" s="8"/>
      <c r="X324" s="5"/>
      <c r="Z324" s="6"/>
    </row>
    <row r="325" spans="2:26" x14ac:dyDescent="0.2">
      <c r="B325" s="3"/>
      <c r="C325" s="3"/>
      <c r="T325">
        <v>5400</v>
      </c>
      <c r="U325" s="15">
        <v>6646</v>
      </c>
      <c r="V325" t="s">
        <v>8219</v>
      </c>
      <c r="W325" s="8"/>
      <c r="X325" s="5"/>
      <c r="Z325" s="6"/>
    </row>
    <row r="326" spans="2:26" x14ac:dyDescent="0.2">
      <c r="B326" s="3"/>
      <c r="C326" s="3"/>
      <c r="T326">
        <v>8500</v>
      </c>
      <c r="U326" s="15">
        <v>8636</v>
      </c>
      <c r="V326" t="s">
        <v>8219</v>
      </c>
      <c r="W326" s="8"/>
      <c r="X326" s="5"/>
      <c r="Z326" s="6"/>
    </row>
    <row r="327" spans="2:26" x14ac:dyDescent="0.2">
      <c r="B327" s="3"/>
      <c r="C327" s="3"/>
      <c r="T327">
        <v>50000</v>
      </c>
      <c r="U327" s="15">
        <v>52198</v>
      </c>
      <c r="V327" t="s">
        <v>8219</v>
      </c>
      <c r="W327" s="8"/>
      <c r="X327" s="5"/>
      <c r="Z327" s="6"/>
    </row>
    <row r="328" spans="2:26" x14ac:dyDescent="0.2">
      <c r="B328" s="3"/>
      <c r="C328" s="3"/>
      <c r="T328">
        <v>150000</v>
      </c>
      <c r="U328" s="15">
        <v>169394.6</v>
      </c>
      <c r="V328" t="s">
        <v>8219</v>
      </c>
      <c r="W328" s="8"/>
      <c r="X328" s="5"/>
      <c r="Z328" s="6"/>
    </row>
    <row r="329" spans="2:26" x14ac:dyDescent="0.2">
      <c r="B329" s="3"/>
      <c r="C329" s="3"/>
      <c r="T329">
        <v>4000</v>
      </c>
      <c r="U329" s="15">
        <v>5456</v>
      </c>
      <c r="V329" t="s">
        <v>8219</v>
      </c>
      <c r="W329" s="8"/>
      <c r="X329" s="5"/>
      <c r="Z329" s="6"/>
    </row>
    <row r="330" spans="2:26" x14ac:dyDescent="0.2">
      <c r="B330" s="3"/>
      <c r="C330" s="3"/>
      <c r="T330">
        <v>75000</v>
      </c>
      <c r="U330" s="15">
        <v>77710.8</v>
      </c>
      <c r="V330" t="s">
        <v>8219</v>
      </c>
      <c r="W330" s="8"/>
      <c r="X330" s="5"/>
      <c r="Z330" s="6"/>
    </row>
    <row r="331" spans="2:26" x14ac:dyDescent="0.2">
      <c r="B331" s="3"/>
      <c r="C331" s="3"/>
      <c r="T331">
        <v>10000</v>
      </c>
      <c r="U331" s="15">
        <v>10550</v>
      </c>
      <c r="V331" t="s">
        <v>8219</v>
      </c>
      <c r="W331" s="8"/>
      <c r="X331" s="5"/>
      <c r="Z331" s="6"/>
    </row>
    <row r="332" spans="2:26" x14ac:dyDescent="0.2">
      <c r="B332" s="3"/>
      <c r="C332" s="3"/>
      <c r="T332">
        <v>35000</v>
      </c>
      <c r="U332" s="15">
        <v>35640</v>
      </c>
      <c r="V332" t="s">
        <v>8219</v>
      </c>
      <c r="W332" s="8"/>
      <c r="X332" s="5"/>
      <c r="Z332" s="6"/>
    </row>
    <row r="333" spans="2:26" x14ac:dyDescent="0.2">
      <c r="B333" s="3"/>
      <c r="C333" s="3"/>
      <c r="T333">
        <v>40000</v>
      </c>
      <c r="U333" s="15">
        <v>42642</v>
      </c>
      <c r="V333" t="s">
        <v>8219</v>
      </c>
      <c r="W333" s="8"/>
      <c r="X333" s="5"/>
      <c r="Z333" s="6"/>
    </row>
    <row r="334" spans="2:26" x14ac:dyDescent="0.2">
      <c r="B334" s="3"/>
      <c r="C334" s="3"/>
      <c r="T334">
        <v>100000</v>
      </c>
      <c r="U334" s="15">
        <v>113015</v>
      </c>
      <c r="V334" t="s">
        <v>8219</v>
      </c>
      <c r="W334" s="8"/>
      <c r="X334" s="5"/>
      <c r="Z334" s="6"/>
    </row>
    <row r="335" spans="2:26" x14ac:dyDescent="0.2">
      <c r="B335" s="3"/>
      <c r="C335" s="3"/>
      <c r="T335">
        <v>40000</v>
      </c>
      <c r="U335" s="15">
        <v>50091</v>
      </c>
      <c r="V335" t="s">
        <v>8219</v>
      </c>
      <c r="W335" s="8"/>
      <c r="X335" s="5"/>
      <c r="Z335" s="6"/>
    </row>
    <row r="336" spans="2:26" x14ac:dyDescent="0.2">
      <c r="B336" s="3"/>
      <c r="C336" s="3"/>
      <c r="T336">
        <v>10000</v>
      </c>
      <c r="U336" s="15">
        <v>10119</v>
      </c>
      <c r="V336" t="s">
        <v>8219</v>
      </c>
      <c r="W336" s="8"/>
      <c r="X336" s="5"/>
      <c r="Z336" s="6"/>
    </row>
    <row r="337" spans="2:26" x14ac:dyDescent="0.2">
      <c r="B337" s="3"/>
      <c r="C337" s="3"/>
      <c r="T337">
        <v>8500</v>
      </c>
      <c r="U337" s="15">
        <v>8735</v>
      </c>
      <c r="V337" t="s">
        <v>8219</v>
      </c>
      <c r="W337" s="8"/>
      <c r="X337" s="5"/>
      <c r="Z337" s="6"/>
    </row>
    <row r="338" spans="2:26" x14ac:dyDescent="0.2">
      <c r="B338" s="3"/>
      <c r="C338" s="3"/>
      <c r="T338">
        <v>25000</v>
      </c>
      <c r="U338" s="15">
        <v>29209.78</v>
      </c>
      <c r="V338" t="s">
        <v>8219</v>
      </c>
      <c r="W338" s="8"/>
      <c r="X338" s="5"/>
      <c r="Z338" s="6"/>
    </row>
    <row r="339" spans="2:26" x14ac:dyDescent="0.2">
      <c r="B339" s="3"/>
      <c r="C339" s="3"/>
      <c r="T339">
        <v>3000</v>
      </c>
      <c r="U339" s="15">
        <v>3035.05</v>
      </c>
      <c r="V339" t="s">
        <v>8219</v>
      </c>
      <c r="W339" s="8"/>
      <c r="X339" s="5"/>
      <c r="Z339" s="6"/>
    </row>
    <row r="340" spans="2:26" x14ac:dyDescent="0.2">
      <c r="B340" s="3"/>
      <c r="C340" s="3"/>
      <c r="T340">
        <v>15000</v>
      </c>
      <c r="U340" s="15">
        <v>16520.04</v>
      </c>
      <c r="V340" t="s">
        <v>8219</v>
      </c>
      <c r="W340" s="8"/>
      <c r="X340" s="5"/>
      <c r="Z340" s="6"/>
    </row>
    <row r="341" spans="2:26" x14ac:dyDescent="0.2">
      <c r="B341" s="3"/>
      <c r="C341" s="3"/>
      <c r="T341">
        <v>6000</v>
      </c>
      <c r="U341" s="15">
        <v>6485</v>
      </c>
      <c r="V341" t="s">
        <v>8219</v>
      </c>
      <c r="W341" s="8"/>
      <c r="X341" s="5"/>
      <c r="Z341" s="6"/>
    </row>
    <row r="342" spans="2:26" x14ac:dyDescent="0.2">
      <c r="B342" s="3"/>
      <c r="C342" s="3"/>
      <c r="T342">
        <v>35000</v>
      </c>
      <c r="U342" s="15">
        <v>43758</v>
      </c>
      <c r="V342" t="s">
        <v>8219</v>
      </c>
      <c r="W342" s="8"/>
      <c r="X342" s="5"/>
      <c r="Z342" s="6"/>
    </row>
    <row r="343" spans="2:26" x14ac:dyDescent="0.2">
      <c r="B343" s="3"/>
      <c r="C343" s="3"/>
      <c r="T343">
        <v>3500</v>
      </c>
      <c r="U343" s="15">
        <v>3735</v>
      </c>
      <c r="V343" t="s">
        <v>8219</v>
      </c>
      <c r="W343" s="8"/>
      <c r="X343" s="5"/>
      <c r="Z343" s="6"/>
    </row>
    <row r="344" spans="2:26" x14ac:dyDescent="0.2">
      <c r="B344" s="3"/>
      <c r="C344" s="3"/>
      <c r="T344">
        <v>55000</v>
      </c>
      <c r="U344" s="15">
        <v>55201.52</v>
      </c>
      <c r="V344" t="s">
        <v>8219</v>
      </c>
      <c r="W344" s="8"/>
      <c r="X344" s="5"/>
      <c r="Z344" s="6"/>
    </row>
    <row r="345" spans="2:26" x14ac:dyDescent="0.2">
      <c r="B345" s="3"/>
      <c r="C345" s="3"/>
      <c r="T345">
        <v>30000</v>
      </c>
      <c r="U345" s="15">
        <v>30608.59</v>
      </c>
      <c r="V345" t="s">
        <v>8219</v>
      </c>
      <c r="W345" s="8"/>
      <c r="X345" s="5"/>
      <c r="Z345" s="6"/>
    </row>
    <row r="346" spans="2:26" x14ac:dyDescent="0.2">
      <c r="B346" s="3"/>
      <c r="C346" s="3"/>
      <c r="T346">
        <v>33500</v>
      </c>
      <c r="U346" s="15">
        <v>34198</v>
      </c>
      <c r="V346" t="s">
        <v>8219</v>
      </c>
      <c r="W346" s="8"/>
      <c r="X346" s="5"/>
      <c r="Z346" s="6"/>
    </row>
    <row r="347" spans="2:26" x14ac:dyDescent="0.2">
      <c r="B347" s="3"/>
      <c r="C347" s="3"/>
      <c r="T347">
        <v>14500</v>
      </c>
      <c r="U347" s="15">
        <v>17875</v>
      </c>
      <c r="V347" t="s">
        <v>8219</v>
      </c>
      <c r="W347" s="8"/>
      <c r="X347" s="5"/>
      <c r="Z347" s="6"/>
    </row>
    <row r="348" spans="2:26" x14ac:dyDescent="0.2">
      <c r="B348" s="3"/>
      <c r="C348" s="3"/>
      <c r="T348">
        <v>10000</v>
      </c>
      <c r="U348" s="15">
        <v>17028.88</v>
      </c>
      <c r="V348" t="s">
        <v>8219</v>
      </c>
      <c r="W348" s="8"/>
      <c r="X348" s="5"/>
      <c r="Z348" s="6"/>
    </row>
    <row r="349" spans="2:26" x14ac:dyDescent="0.2">
      <c r="B349" s="3"/>
      <c r="C349" s="3"/>
      <c r="T349">
        <v>40000</v>
      </c>
      <c r="U349" s="15">
        <v>44636.2</v>
      </c>
      <c r="V349" t="s">
        <v>8219</v>
      </c>
      <c r="W349" s="8"/>
      <c r="X349" s="5"/>
      <c r="Z349" s="6"/>
    </row>
    <row r="350" spans="2:26" x14ac:dyDescent="0.2">
      <c r="B350" s="3"/>
      <c r="C350" s="3"/>
      <c r="T350">
        <v>10000</v>
      </c>
      <c r="U350" s="15">
        <v>10300</v>
      </c>
      <c r="V350" t="s">
        <v>8219</v>
      </c>
      <c r="W350" s="8"/>
      <c r="X350" s="5"/>
      <c r="Z350" s="6"/>
    </row>
    <row r="351" spans="2:26" x14ac:dyDescent="0.2">
      <c r="B351" s="3"/>
      <c r="C351" s="3"/>
      <c r="T351">
        <v>11260</v>
      </c>
      <c r="U351" s="15">
        <v>12007.18</v>
      </c>
      <c r="V351" t="s">
        <v>8219</v>
      </c>
      <c r="W351" s="8"/>
      <c r="X351" s="5"/>
      <c r="Z351" s="6"/>
    </row>
    <row r="352" spans="2:26" x14ac:dyDescent="0.2">
      <c r="B352" s="3"/>
      <c r="C352" s="3"/>
      <c r="T352">
        <v>25000</v>
      </c>
      <c r="U352" s="15">
        <v>28690</v>
      </c>
      <c r="V352" t="s">
        <v>8219</v>
      </c>
      <c r="W352" s="8"/>
      <c r="X352" s="5"/>
      <c r="Z352" s="6"/>
    </row>
    <row r="353" spans="2:26" x14ac:dyDescent="0.2">
      <c r="B353" s="3"/>
      <c r="C353" s="3"/>
      <c r="T353">
        <v>34000</v>
      </c>
      <c r="U353" s="15">
        <v>43296</v>
      </c>
      <c r="V353" t="s">
        <v>8219</v>
      </c>
      <c r="W353" s="8"/>
      <c r="X353" s="5"/>
      <c r="Z353" s="6"/>
    </row>
    <row r="354" spans="2:26" x14ac:dyDescent="0.2">
      <c r="B354" s="3"/>
      <c r="C354" s="3"/>
      <c r="T354">
        <v>10000</v>
      </c>
      <c r="U354" s="15">
        <v>11656</v>
      </c>
      <c r="V354" t="s">
        <v>8219</v>
      </c>
      <c r="W354" s="8"/>
      <c r="X354" s="5"/>
      <c r="Z354" s="6"/>
    </row>
    <row r="355" spans="2:26" x14ac:dyDescent="0.2">
      <c r="B355" s="3"/>
      <c r="C355" s="3"/>
      <c r="T355">
        <v>58425</v>
      </c>
      <c r="U355" s="15">
        <v>63460.18</v>
      </c>
      <c r="V355" t="s">
        <v>8219</v>
      </c>
      <c r="W355" s="8"/>
      <c r="X355" s="5"/>
      <c r="Z355" s="6"/>
    </row>
    <row r="356" spans="2:26" x14ac:dyDescent="0.2">
      <c r="B356" s="3"/>
      <c r="C356" s="3"/>
      <c r="T356">
        <v>3500</v>
      </c>
      <c r="U356" s="15">
        <v>3638</v>
      </c>
      <c r="V356" t="s">
        <v>8219</v>
      </c>
      <c r="W356" s="8"/>
      <c r="X356" s="5"/>
      <c r="Z356" s="6"/>
    </row>
    <row r="357" spans="2:26" x14ac:dyDescent="0.2">
      <c r="B357" s="3"/>
      <c r="C357" s="3"/>
      <c r="T357">
        <v>35000</v>
      </c>
      <c r="U357" s="15">
        <v>40690</v>
      </c>
      <c r="V357" t="s">
        <v>8219</v>
      </c>
      <c r="W357" s="8"/>
      <c r="X357" s="5"/>
      <c r="Z357" s="6"/>
    </row>
    <row r="358" spans="2:26" x14ac:dyDescent="0.2">
      <c r="B358" s="3"/>
      <c r="C358" s="3"/>
      <c r="T358">
        <v>7500</v>
      </c>
      <c r="U358" s="15">
        <v>7701.93</v>
      </c>
      <c r="V358" t="s">
        <v>8219</v>
      </c>
      <c r="W358" s="8"/>
      <c r="X358" s="5"/>
      <c r="Z358" s="6"/>
    </row>
    <row r="359" spans="2:26" x14ac:dyDescent="0.2">
      <c r="B359" s="3"/>
      <c r="C359" s="3"/>
      <c r="T359">
        <v>15000</v>
      </c>
      <c r="U359" s="15">
        <v>26100</v>
      </c>
      <c r="V359" t="s">
        <v>8219</v>
      </c>
      <c r="W359" s="8"/>
      <c r="X359" s="5"/>
      <c r="Z359" s="6"/>
    </row>
    <row r="360" spans="2:26" x14ac:dyDescent="0.2">
      <c r="B360" s="3"/>
      <c r="C360" s="3"/>
      <c r="T360">
        <v>50000</v>
      </c>
      <c r="U360" s="15">
        <v>51544</v>
      </c>
      <c r="V360" t="s">
        <v>8219</v>
      </c>
      <c r="W360" s="8"/>
      <c r="X360" s="5"/>
      <c r="Z360" s="6"/>
    </row>
    <row r="361" spans="2:26" x14ac:dyDescent="0.2">
      <c r="B361" s="3"/>
      <c r="C361" s="3"/>
      <c r="T361">
        <v>24200</v>
      </c>
      <c r="U361" s="15">
        <v>25375</v>
      </c>
      <c r="V361" t="s">
        <v>8219</v>
      </c>
      <c r="W361" s="8"/>
      <c r="X361" s="5"/>
      <c r="Z361" s="6"/>
    </row>
    <row r="362" spans="2:26" x14ac:dyDescent="0.2">
      <c r="B362" s="3"/>
      <c r="C362" s="3"/>
      <c r="T362">
        <v>12000</v>
      </c>
      <c r="U362" s="15">
        <v>12165</v>
      </c>
      <c r="V362" t="s">
        <v>8219</v>
      </c>
      <c r="W362" s="8"/>
      <c r="X362" s="5"/>
      <c r="Z362" s="6"/>
    </row>
    <row r="363" spans="2:26" x14ac:dyDescent="0.2">
      <c r="B363" s="3"/>
      <c r="C363" s="3"/>
      <c r="T363">
        <v>35000</v>
      </c>
      <c r="U363" s="15">
        <v>38876.949999999997</v>
      </c>
      <c r="V363" t="s">
        <v>8219</v>
      </c>
      <c r="W363" s="8"/>
      <c r="X363" s="5"/>
      <c r="Z363" s="6"/>
    </row>
    <row r="364" spans="2:26" x14ac:dyDescent="0.2">
      <c r="B364" s="3"/>
      <c r="C364" s="3"/>
      <c r="T364">
        <v>9665</v>
      </c>
      <c r="U364" s="15">
        <v>12000</v>
      </c>
      <c r="V364" t="s">
        <v>8219</v>
      </c>
      <c r="W364" s="8"/>
      <c r="X364" s="5"/>
      <c r="Z364" s="6"/>
    </row>
    <row r="365" spans="2:26" x14ac:dyDescent="0.2">
      <c r="B365" s="3"/>
      <c r="C365" s="3"/>
      <c r="T365">
        <v>8925</v>
      </c>
      <c r="U365" s="15">
        <v>9044</v>
      </c>
      <c r="V365" t="s">
        <v>8219</v>
      </c>
      <c r="W365" s="8"/>
      <c r="X365" s="5"/>
      <c r="Z365" s="6"/>
    </row>
    <row r="366" spans="2:26" x14ac:dyDescent="0.2">
      <c r="B366" s="3"/>
      <c r="C366" s="3"/>
      <c r="T366">
        <v>7000</v>
      </c>
      <c r="U366" s="15">
        <v>7711.3</v>
      </c>
      <c r="V366" t="s">
        <v>8219</v>
      </c>
      <c r="W366" s="8"/>
      <c r="X366" s="5"/>
      <c r="Z366" s="6"/>
    </row>
    <row r="367" spans="2:26" x14ac:dyDescent="0.2">
      <c r="B367" s="3"/>
      <c r="C367" s="3"/>
      <c r="T367">
        <v>15000</v>
      </c>
      <c r="U367" s="15">
        <v>15596</v>
      </c>
      <c r="V367" t="s">
        <v>8219</v>
      </c>
      <c r="W367" s="8"/>
      <c r="X367" s="5"/>
      <c r="Z367" s="6"/>
    </row>
    <row r="368" spans="2:26" x14ac:dyDescent="0.2">
      <c r="B368" s="3"/>
      <c r="C368" s="3"/>
      <c r="T368">
        <v>38000</v>
      </c>
      <c r="U368" s="15">
        <v>38500</v>
      </c>
      <c r="V368" t="s">
        <v>8219</v>
      </c>
      <c r="W368" s="8"/>
      <c r="X368" s="5"/>
      <c r="Z368" s="6"/>
    </row>
    <row r="369" spans="2:26" x14ac:dyDescent="0.2">
      <c r="B369" s="3"/>
      <c r="C369" s="3"/>
      <c r="T369">
        <v>10000</v>
      </c>
      <c r="U369" s="15">
        <v>10335.01</v>
      </c>
      <c r="V369" t="s">
        <v>8219</v>
      </c>
      <c r="W369" s="8"/>
      <c r="X369" s="5"/>
      <c r="Z369" s="6"/>
    </row>
    <row r="370" spans="2:26" x14ac:dyDescent="0.2">
      <c r="B370" s="3"/>
      <c r="C370" s="3"/>
      <c r="T370">
        <v>12500</v>
      </c>
      <c r="U370" s="15">
        <v>13014</v>
      </c>
      <c r="V370" t="s">
        <v>8219</v>
      </c>
      <c r="W370" s="8"/>
      <c r="X370" s="5"/>
      <c r="Z370" s="6"/>
    </row>
    <row r="371" spans="2:26" x14ac:dyDescent="0.2">
      <c r="B371" s="3"/>
      <c r="C371" s="3"/>
      <c r="T371">
        <v>6500</v>
      </c>
      <c r="U371" s="15">
        <v>7160.12</v>
      </c>
      <c r="V371" t="s">
        <v>8219</v>
      </c>
      <c r="W371" s="8"/>
      <c r="X371" s="5"/>
      <c r="Z371" s="6"/>
    </row>
    <row r="372" spans="2:26" x14ac:dyDescent="0.2">
      <c r="B372" s="3"/>
      <c r="C372" s="3"/>
      <c r="T372">
        <v>25000</v>
      </c>
      <c r="U372" s="15">
        <v>30505</v>
      </c>
      <c r="V372" t="s">
        <v>8219</v>
      </c>
      <c r="W372" s="8"/>
      <c r="X372" s="5"/>
      <c r="Z372" s="6"/>
    </row>
    <row r="373" spans="2:26" x14ac:dyDescent="0.2">
      <c r="B373" s="3"/>
      <c r="C373" s="3"/>
      <c r="T373">
        <v>150000</v>
      </c>
      <c r="U373" s="15">
        <v>171253</v>
      </c>
      <c r="V373" t="s">
        <v>8219</v>
      </c>
      <c r="W373" s="8"/>
      <c r="X373" s="5"/>
      <c r="Z373" s="6"/>
    </row>
    <row r="374" spans="2:26" x14ac:dyDescent="0.2">
      <c r="B374" s="3"/>
      <c r="C374" s="3"/>
      <c r="T374">
        <v>300</v>
      </c>
      <c r="U374" s="15">
        <v>376</v>
      </c>
      <c r="V374" t="s">
        <v>8219</v>
      </c>
      <c r="W374" s="8"/>
      <c r="X374" s="5"/>
      <c r="Z374" s="6"/>
    </row>
    <row r="375" spans="2:26" x14ac:dyDescent="0.2">
      <c r="B375" s="3"/>
      <c r="C375" s="3"/>
      <c r="T375">
        <v>7500</v>
      </c>
      <c r="U375" s="15">
        <v>8000</v>
      </c>
      <c r="V375" t="s">
        <v>8219</v>
      </c>
      <c r="W375" s="8"/>
      <c r="X375" s="5"/>
      <c r="Z375" s="6"/>
    </row>
    <row r="376" spans="2:26" x14ac:dyDescent="0.2">
      <c r="B376" s="3"/>
      <c r="C376" s="3"/>
      <c r="T376">
        <v>6000</v>
      </c>
      <c r="U376" s="15">
        <v>7839</v>
      </c>
      <c r="V376" t="s">
        <v>8219</v>
      </c>
      <c r="W376" s="8"/>
      <c r="X376" s="5"/>
      <c r="Z376" s="6"/>
    </row>
    <row r="377" spans="2:26" x14ac:dyDescent="0.2">
      <c r="B377" s="3"/>
      <c r="C377" s="3"/>
      <c r="T377">
        <v>500</v>
      </c>
      <c r="U377" s="15">
        <v>600</v>
      </c>
      <c r="V377" t="s">
        <v>8219</v>
      </c>
      <c r="W377" s="8"/>
      <c r="X377" s="5"/>
      <c r="Z377" s="6"/>
    </row>
    <row r="378" spans="2:26" x14ac:dyDescent="0.2">
      <c r="B378" s="3"/>
      <c r="C378" s="3"/>
      <c r="T378">
        <v>2450</v>
      </c>
      <c r="U378" s="15">
        <v>2596</v>
      </c>
      <c r="V378" t="s">
        <v>8219</v>
      </c>
      <c r="W378" s="8"/>
      <c r="X378" s="5"/>
      <c r="Z378" s="6"/>
    </row>
    <row r="379" spans="2:26" x14ac:dyDescent="0.2">
      <c r="B379" s="3"/>
      <c r="C379" s="3"/>
      <c r="T379">
        <v>12000</v>
      </c>
      <c r="U379" s="15">
        <v>13728</v>
      </c>
      <c r="V379" t="s">
        <v>8219</v>
      </c>
      <c r="W379" s="8"/>
      <c r="X379" s="5"/>
      <c r="Z379" s="6"/>
    </row>
    <row r="380" spans="2:26" x14ac:dyDescent="0.2">
      <c r="B380" s="3"/>
      <c r="C380" s="3"/>
      <c r="T380">
        <v>3000</v>
      </c>
      <c r="U380" s="15">
        <v>3353</v>
      </c>
      <c r="V380" t="s">
        <v>8219</v>
      </c>
      <c r="W380" s="8"/>
      <c r="X380" s="5"/>
      <c r="Z380" s="6"/>
    </row>
    <row r="381" spans="2:26" x14ac:dyDescent="0.2">
      <c r="B381" s="3"/>
      <c r="C381" s="3"/>
      <c r="T381">
        <v>15000</v>
      </c>
      <c r="U381" s="15">
        <v>17412</v>
      </c>
      <c r="V381" t="s">
        <v>8219</v>
      </c>
      <c r="W381" s="8"/>
      <c r="X381" s="5"/>
      <c r="Z381" s="6"/>
    </row>
    <row r="382" spans="2:26" x14ac:dyDescent="0.2">
      <c r="B382" s="3"/>
      <c r="C382" s="3"/>
      <c r="T382">
        <v>4000</v>
      </c>
      <c r="U382" s="15">
        <v>5660</v>
      </c>
      <c r="V382" t="s">
        <v>8219</v>
      </c>
      <c r="W382" s="8"/>
      <c r="X382" s="5"/>
      <c r="Z382" s="6"/>
    </row>
    <row r="383" spans="2:26" x14ac:dyDescent="0.2">
      <c r="B383" s="3"/>
      <c r="C383" s="3"/>
      <c r="T383">
        <v>25000</v>
      </c>
      <c r="U383" s="15">
        <v>26182.5</v>
      </c>
      <c r="V383" t="s">
        <v>8219</v>
      </c>
      <c r="W383" s="8"/>
      <c r="X383" s="5"/>
      <c r="Z383" s="6"/>
    </row>
    <row r="384" spans="2:26" x14ac:dyDescent="0.2">
      <c r="B384" s="3"/>
      <c r="C384" s="3"/>
      <c r="T384">
        <v>600</v>
      </c>
      <c r="U384" s="15">
        <v>1535</v>
      </c>
      <c r="V384" t="s">
        <v>8219</v>
      </c>
      <c r="W384" s="8"/>
      <c r="X384" s="5"/>
      <c r="Z384" s="6"/>
    </row>
    <row r="385" spans="2:26" x14ac:dyDescent="0.2">
      <c r="B385" s="3"/>
      <c r="C385" s="3"/>
      <c r="T385">
        <v>999</v>
      </c>
      <c r="U385" s="15">
        <v>2065</v>
      </c>
      <c r="V385" t="s">
        <v>8219</v>
      </c>
      <c r="W385" s="8"/>
      <c r="X385" s="5"/>
      <c r="Z385" s="6"/>
    </row>
    <row r="386" spans="2:26" x14ac:dyDescent="0.2">
      <c r="B386" s="3"/>
      <c r="C386" s="3"/>
      <c r="T386">
        <v>20000</v>
      </c>
      <c r="U386" s="15">
        <v>22421</v>
      </c>
      <c r="V386" t="s">
        <v>8219</v>
      </c>
      <c r="W386" s="8"/>
      <c r="X386" s="5"/>
      <c r="Z386" s="6"/>
    </row>
    <row r="387" spans="2:26" x14ac:dyDescent="0.2">
      <c r="B387" s="3"/>
      <c r="C387" s="3"/>
      <c r="T387">
        <v>25000</v>
      </c>
      <c r="U387" s="15">
        <v>26495.5</v>
      </c>
      <c r="V387" t="s">
        <v>8219</v>
      </c>
      <c r="W387" s="8"/>
      <c r="X387" s="5"/>
      <c r="Z387" s="6"/>
    </row>
    <row r="388" spans="2:26" x14ac:dyDescent="0.2">
      <c r="B388" s="3"/>
      <c r="C388" s="3"/>
      <c r="T388">
        <v>600</v>
      </c>
      <c r="U388" s="15">
        <v>601</v>
      </c>
      <c r="V388" t="s">
        <v>8219</v>
      </c>
      <c r="W388" s="8"/>
      <c r="X388" s="5"/>
      <c r="Z388" s="6"/>
    </row>
    <row r="389" spans="2:26" x14ac:dyDescent="0.2">
      <c r="B389" s="3"/>
      <c r="C389" s="3"/>
      <c r="T389">
        <v>38000</v>
      </c>
      <c r="U389" s="15">
        <v>81316</v>
      </c>
      <c r="V389" t="s">
        <v>8219</v>
      </c>
      <c r="W389" s="8"/>
      <c r="X389" s="5"/>
      <c r="Z389" s="6"/>
    </row>
    <row r="390" spans="2:26" x14ac:dyDescent="0.2">
      <c r="B390" s="3"/>
      <c r="C390" s="3"/>
      <c r="T390">
        <v>5000</v>
      </c>
      <c r="U390" s="15">
        <v>6308</v>
      </c>
      <c r="V390" t="s">
        <v>8219</v>
      </c>
      <c r="W390" s="8"/>
      <c r="X390" s="5"/>
      <c r="Z390" s="6"/>
    </row>
    <row r="391" spans="2:26" x14ac:dyDescent="0.2">
      <c r="B391" s="3"/>
      <c r="C391" s="3"/>
      <c r="T391">
        <v>68000</v>
      </c>
      <c r="U391" s="15">
        <v>123444.12</v>
      </c>
      <c r="V391" t="s">
        <v>8219</v>
      </c>
      <c r="W391" s="8"/>
      <c r="X391" s="5"/>
      <c r="Z391" s="6"/>
    </row>
    <row r="392" spans="2:26" x14ac:dyDescent="0.2">
      <c r="B392" s="3"/>
      <c r="C392" s="3"/>
      <c r="T392">
        <v>1000</v>
      </c>
      <c r="U392" s="15">
        <v>1000</v>
      </c>
      <c r="V392" t="s">
        <v>8219</v>
      </c>
      <c r="W392" s="8"/>
      <c r="X392" s="5"/>
      <c r="Z392" s="6"/>
    </row>
    <row r="393" spans="2:26" x14ac:dyDescent="0.2">
      <c r="B393" s="3"/>
      <c r="C393" s="3"/>
      <c r="T393">
        <v>20000</v>
      </c>
      <c r="U393" s="15">
        <v>20122</v>
      </c>
      <c r="V393" t="s">
        <v>8219</v>
      </c>
      <c r="W393" s="8"/>
      <c r="X393" s="5"/>
      <c r="Z393" s="6"/>
    </row>
    <row r="394" spans="2:26" x14ac:dyDescent="0.2">
      <c r="B394" s="3"/>
      <c r="C394" s="3"/>
      <c r="T394">
        <v>18500</v>
      </c>
      <c r="U394" s="15">
        <v>18667</v>
      </c>
      <c r="V394" t="s">
        <v>8219</v>
      </c>
      <c r="W394" s="8"/>
      <c r="X394" s="5"/>
      <c r="Z394" s="6"/>
    </row>
    <row r="395" spans="2:26" x14ac:dyDescent="0.2">
      <c r="B395" s="3"/>
      <c r="C395" s="3"/>
      <c r="T395">
        <v>50000</v>
      </c>
      <c r="U395" s="15">
        <v>55223</v>
      </c>
      <c r="V395" t="s">
        <v>8219</v>
      </c>
      <c r="W395" s="8"/>
      <c r="X395" s="5"/>
      <c r="Z395" s="6"/>
    </row>
    <row r="396" spans="2:26" x14ac:dyDescent="0.2">
      <c r="B396" s="3"/>
      <c r="C396" s="3"/>
      <c r="T396">
        <v>4700</v>
      </c>
      <c r="U396" s="15">
        <v>5259</v>
      </c>
      <c r="V396" t="s">
        <v>8219</v>
      </c>
      <c r="W396" s="8"/>
      <c r="X396" s="5"/>
      <c r="Z396" s="6"/>
    </row>
    <row r="397" spans="2:26" x14ac:dyDescent="0.2">
      <c r="B397" s="3"/>
      <c r="C397" s="3"/>
      <c r="T397">
        <v>10000</v>
      </c>
      <c r="U397" s="15">
        <v>10804.45</v>
      </c>
      <c r="V397" t="s">
        <v>8219</v>
      </c>
      <c r="W397" s="8"/>
      <c r="X397" s="5"/>
      <c r="Z397" s="6"/>
    </row>
    <row r="398" spans="2:26" x14ac:dyDescent="0.2">
      <c r="B398" s="3"/>
      <c r="C398" s="3"/>
      <c r="T398">
        <v>15000</v>
      </c>
      <c r="U398" s="15">
        <v>16000</v>
      </c>
      <c r="V398" t="s">
        <v>8219</v>
      </c>
      <c r="W398" s="8"/>
      <c r="X398" s="5"/>
      <c r="Z398" s="6"/>
    </row>
    <row r="399" spans="2:26" x14ac:dyDescent="0.2">
      <c r="B399" s="3"/>
      <c r="C399" s="3"/>
      <c r="T399">
        <v>12444</v>
      </c>
      <c r="U399" s="15">
        <v>12929.35</v>
      </c>
      <c r="V399" t="s">
        <v>8219</v>
      </c>
      <c r="W399" s="8"/>
      <c r="X399" s="5"/>
      <c r="Z399" s="6"/>
    </row>
    <row r="400" spans="2:26" x14ac:dyDescent="0.2">
      <c r="B400" s="3"/>
      <c r="C400" s="3"/>
      <c r="T400">
        <v>7500</v>
      </c>
      <c r="U400" s="15">
        <v>9387</v>
      </c>
      <c r="V400" t="s">
        <v>8219</v>
      </c>
      <c r="W400" s="8"/>
      <c r="X400" s="5"/>
      <c r="Z400" s="6"/>
    </row>
    <row r="401" spans="2:26" x14ac:dyDescent="0.2">
      <c r="B401" s="3"/>
      <c r="C401" s="3"/>
      <c r="T401">
        <v>20000</v>
      </c>
      <c r="U401" s="15">
        <v>21361</v>
      </c>
      <c r="V401" t="s">
        <v>8219</v>
      </c>
      <c r="W401" s="8"/>
      <c r="X401" s="5"/>
      <c r="Z401" s="6"/>
    </row>
    <row r="402" spans="2:26" x14ac:dyDescent="0.2">
      <c r="B402" s="3"/>
      <c r="C402" s="3"/>
      <c r="T402">
        <v>10000</v>
      </c>
      <c r="U402" s="15">
        <v>11230.25</v>
      </c>
      <c r="V402" t="s">
        <v>8219</v>
      </c>
      <c r="W402" s="8"/>
      <c r="X402" s="5"/>
      <c r="Z402" s="6"/>
    </row>
    <row r="403" spans="2:26" x14ac:dyDescent="0.2">
      <c r="B403" s="3"/>
      <c r="C403" s="3"/>
      <c r="T403">
        <v>50000</v>
      </c>
      <c r="U403" s="15">
        <v>51906</v>
      </c>
      <c r="V403" t="s">
        <v>8219</v>
      </c>
      <c r="W403" s="8"/>
      <c r="X403" s="5"/>
      <c r="Z403" s="6"/>
    </row>
    <row r="404" spans="2:26" x14ac:dyDescent="0.2">
      <c r="B404" s="3"/>
      <c r="C404" s="3"/>
      <c r="T404">
        <v>2000</v>
      </c>
      <c r="U404" s="15">
        <v>2833</v>
      </c>
      <c r="V404" t="s">
        <v>8219</v>
      </c>
      <c r="W404" s="8"/>
      <c r="X404" s="5"/>
      <c r="Z404" s="6"/>
    </row>
    <row r="405" spans="2:26" x14ac:dyDescent="0.2">
      <c r="B405" s="3"/>
      <c r="C405" s="3"/>
      <c r="T405">
        <v>5000</v>
      </c>
      <c r="U405" s="15">
        <v>5263</v>
      </c>
      <c r="V405" t="s">
        <v>8219</v>
      </c>
      <c r="W405" s="8"/>
      <c r="X405" s="5"/>
      <c r="Z405" s="6"/>
    </row>
    <row r="406" spans="2:26" x14ac:dyDescent="0.2">
      <c r="B406" s="3"/>
      <c r="C406" s="3"/>
      <c r="T406">
        <v>35000</v>
      </c>
      <c r="U406" s="15">
        <v>36082</v>
      </c>
      <c r="V406" t="s">
        <v>8219</v>
      </c>
      <c r="W406" s="8"/>
      <c r="X406" s="5"/>
      <c r="Z406" s="6"/>
    </row>
    <row r="407" spans="2:26" x14ac:dyDescent="0.2">
      <c r="B407" s="3"/>
      <c r="C407" s="3"/>
      <c r="T407">
        <v>2820</v>
      </c>
      <c r="U407" s="15">
        <v>3036</v>
      </c>
      <c r="V407" t="s">
        <v>8219</v>
      </c>
      <c r="W407" s="8"/>
      <c r="X407" s="5"/>
      <c r="Z407" s="6"/>
    </row>
    <row r="408" spans="2:26" x14ac:dyDescent="0.2">
      <c r="B408" s="3"/>
      <c r="C408" s="3"/>
      <c r="T408">
        <v>2800</v>
      </c>
      <c r="U408" s="15">
        <v>3015.73</v>
      </c>
      <c r="V408" t="s">
        <v>8219</v>
      </c>
      <c r="W408" s="8"/>
      <c r="X408" s="5"/>
      <c r="Z408" s="6"/>
    </row>
    <row r="409" spans="2:26" x14ac:dyDescent="0.2">
      <c r="B409" s="3"/>
      <c r="C409" s="3"/>
      <c r="T409">
        <v>2000</v>
      </c>
      <c r="U409" s="15">
        <v>2031</v>
      </c>
      <c r="V409" t="s">
        <v>8219</v>
      </c>
      <c r="W409" s="8"/>
      <c r="X409" s="5"/>
      <c r="Z409" s="6"/>
    </row>
    <row r="410" spans="2:26" x14ac:dyDescent="0.2">
      <c r="B410" s="3"/>
      <c r="C410" s="3"/>
      <c r="T410">
        <v>6000</v>
      </c>
      <c r="U410" s="15">
        <v>6086.26</v>
      </c>
      <c r="V410" t="s">
        <v>8219</v>
      </c>
      <c r="W410" s="8"/>
      <c r="X410" s="5"/>
      <c r="Z410" s="6"/>
    </row>
    <row r="411" spans="2:26" x14ac:dyDescent="0.2">
      <c r="B411" s="3"/>
      <c r="C411" s="3"/>
      <c r="T411">
        <v>500</v>
      </c>
      <c r="U411" s="15">
        <v>684</v>
      </c>
      <c r="V411" t="s">
        <v>8219</v>
      </c>
      <c r="W411" s="8"/>
      <c r="X411" s="5"/>
      <c r="Z411" s="6"/>
    </row>
    <row r="412" spans="2:26" x14ac:dyDescent="0.2">
      <c r="B412" s="3"/>
      <c r="C412" s="3"/>
      <c r="T412">
        <v>1000</v>
      </c>
      <c r="U412" s="15">
        <v>1283</v>
      </c>
      <c r="V412" t="s">
        <v>8219</v>
      </c>
      <c r="W412" s="8"/>
      <c r="X412" s="5"/>
      <c r="Z412" s="6"/>
    </row>
    <row r="413" spans="2:26" x14ac:dyDescent="0.2">
      <c r="B413" s="3"/>
      <c r="C413" s="3"/>
      <c r="T413">
        <v>30000</v>
      </c>
      <c r="U413" s="15">
        <v>30315</v>
      </c>
      <c r="V413" t="s">
        <v>8219</v>
      </c>
      <c r="W413" s="8"/>
      <c r="X413" s="5"/>
      <c r="Z413" s="6"/>
    </row>
    <row r="414" spans="2:26" x14ac:dyDescent="0.2">
      <c r="B414" s="3"/>
      <c r="C414" s="3"/>
      <c r="T414">
        <v>2500</v>
      </c>
      <c r="U414" s="15">
        <v>3171</v>
      </c>
      <c r="V414" t="s">
        <v>8219</v>
      </c>
      <c r="W414" s="8"/>
      <c r="X414" s="5"/>
      <c r="Z414" s="6"/>
    </row>
    <row r="415" spans="2:26" x14ac:dyDescent="0.2">
      <c r="B415" s="3"/>
      <c r="C415" s="3"/>
      <c r="T415">
        <v>12800</v>
      </c>
      <c r="U415" s="15">
        <v>13451</v>
      </c>
      <c r="V415" t="s">
        <v>8219</v>
      </c>
      <c r="W415" s="8"/>
      <c r="X415" s="5"/>
      <c r="Z415" s="6"/>
    </row>
    <row r="416" spans="2:26" x14ac:dyDescent="0.2">
      <c r="B416" s="3"/>
      <c r="C416" s="3"/>
      <c r="T416">
        <v>18500</v>
      </c>
      <c r="U416" s="15">
        <v>19028</v>
      </c>
      <c r="V416" t="s">
        <v>8219</v>
      </c>
      <c r="W416" s="8"/>
      <c r="X416" s="5"/>
      <c r="Z416" s="6"/>
    </row>
    <row r="417" spans="2:26" x14ac:dyDescent="0.2">
      <c r="B417" s="3"/>
      <c r="C417" s="3"/>
      <c r="T417">
        <v>1400</v>
      </c>
      <c r="U417" s="15">
        <v>1430.06</v>
      </c>
      <c r="V417" t="s">
        <v>8219</v>
      </c>
      <c r="W417" s="8"/>
      <c r="X417" s="5"/>
      <c r="Z417" s="6"/>
    </row>
    <row r="418" spans="2:26" x14ac:dyDescent="0.2">
      <c r="B418" s="3"/>
      <c r="C418" s="3"/>
      <c r="T418">
        <v>1000</v>
      </c>
      <c r="U418" s="15">
        <v>1202.17</v>
      </c>
      <c r="V418" t="s">
        <v>8219</v>
      </c>
      <c r="W418" s="8"/>
      <c r="X418" s="5"/>
      <c r="Z418" s="6"/>
    </row>
    <row r="419" spans="2:26" x14ac:dyDescent="0.2">
      <c r="B419" s="3"/>
      <c r="C419" s="3"/>
      <c r="T419">
        <v>10500</v>
      </c>
      <c r="U419" s="15">
        <v>10526</v>
      </c>
      <c r="V419" t="s">
        <v>8219</v>
      </c>
      <c r="W419" s="8"/>
      <c r="X419" s="5"/>
      <c r="Z419" s="6"/>
    </row>
    <row r="420" spans="2:26" x14ac:dyDescent="0.2">
      <c r="B420" s="3"/>
      <c r="C420" s="3"/>
      <c r="T420">
        <v>22400</v>
      </c>
      <c r="U420" s="15">
        <v>22542</v>
      </c>
      <c r="V420" t="s">
        <v>8219</v>
      </c>
      <c r="W420" s="8"/>
      <c r="X420" s="5"/>
      <c r="Z420" s="6"/>
    </row>
    <row r="421" spans="2:26" x14ac:dyDescent="0.2">
      <c r="B421" s="3"/>
      <c r="C421" s="3"/>
      <c r="T421">
        <v>8000</v>
      </c>
      <c r="U421" s="15">
        <v>8035</v>
      </c>
      <c r="V421" t="s">
        <v>8219</v>
      </c>
      <c r="W421" s="8"/>
      <c r="X421" s="5"/>
      <c r="Z421" s="6"/>
    </row>
    <row r="422" spans="2:26" x14ac:dyDescent="0.2">
      <c r="B422" s="3"/>
      <c r="C422" s="3"/>
      <c r="T422">
        <v>3300</v>
      </c>
      <c r="U422" s="15">
        <v>14.5</v>
      </c>
      <c r="V422" t="s">
        <v>8221</v>
      </c>
      <c r="W422" s="8"/>
      <c r="X422" s="5"/>
      <c r="Z422" s="6"/>
    </row>
    <row r="423" spans="2:26" x14ac:dyDescent="0.2">
      <c r="B423" s="3"/>
      <c r="C423" s="3"/>
      <c r="T423">
        <v>15000</v>
      </c>
      <c r="U423" s="15">
        <v>301</v>
      </c>
      <c r="V423" t="s">
        <v>8221</v>
      </c>
      <c r="W423" s="8"/>
      <c r="X423" s="5"/>
      <c r="Z423" s="6"/>
    </row>
    <row r="424" spans="2:26" x14ac:dyDescent="0.2">
      <c r="B424" s="3"/>
      <c r="C424" s="3"/>
      <c r="T424">
        <v>40000</v>
      </c>
      <c r="U424" s="15">
        <v>430</v>
      </c>
      <c r="V424" t="s">
        <v>8221</v>
      </c>
      <c r="W424" s="8"/>
      <c r="X424" s="5"/>
      <c r="Z424" s="6"/>
    </row>
    <row r="425" spans="2:26" x14ac:dyDescent="0.2">
      <c r="B425" s="3"/>
      <c r="C425" s="3"/>
      <c r="T425">
        <v>20000</v>
      </c>
      <c r="U425" s="15">
        <v>153</v>
      </c>
      <c r="V425" t="s">
        <v>8221</v>
      </c>
      <c r="W425" s="8"/>
      <c r="X425" s="5"/>
      <c r="Z425" s="6"/>
    </row>
    <row r="426" spans="2:26" x14ac:dyDescent="0.2">
      <c r="B426" s="3"/>
      <c r="C426" s="3"/>
      <c r="T426">
        <v>3000</v>
      </c>
      <c r="U426" s="15">
        <v>203.9</v>
      </c>
      <c r="V426" t="s">
        <v>8221</v>
      </c>
      <c r="W426" s="8"/>
      <c r="X426" s="5"/>
      <c r="Z426" s="6"/>
    </row>
    <row r="427" spans="2:26" x14ac:dyDescent="0.2">
      <c r="B427" s="3"/>
      <c r="C427" s="3"/>
      <c r="T427">
        <v>50000</v>
      </c>
      <c r="U427" s="15">
        <v>6</v>
      </c>
      <c r="V427" t="s">
        <v>8221</v>
      </c>
      <c r="W427" s="8"/>
      <c r="X427" s="5"/>
      <c r="Z427" s="6"/>
    </row>
    <row r="428" spans="2:26" x14ac:dyDescent="0.2">
      <c r="B428" s="3"/>
      <c r="C428" s="3"/>
      <c r="T428">
        <v>10000</v>
      </c>
      <c r="U428" s="15">
        <v>133</v>
      </c>
      <c r="V428" t="s">
        <v>8221</v>
      </c>
      <c r="W428" s="8"/>
      <c r="X428" s="5"/>
      <c r="Z428" s="6"/>
    </row>
    <row r="429" spans="2:26" x14ac:dyDescent="0.2">
      <c r="B429" s="3"/>
      <c r="C429" s="3"/>
      <c r="T429">
        <v>6500</v>
      </c>
      <c r="U429" s="15">
        <v>0</v>
      </c>
      <c r="V429" t="s">
        <v>8221</v>
      </c>
      <c r="W429" s="8"/>
      <c r="X429" s="5"/>
      <c r="Z429" s="6"/>
    </row>
    <row r="430" spans="2:26" x14ac:dyDescent="0.2">
      <c r="B430" s="3"/>
      <c r="C430" s="3"/>
      <c r="T430">
        <v>12000</v>
      </c>
      <c r="U430" s="15">
        <v>676</v>
      </c>
      <c r="V430" t="s">
        <v>8221</v>
      </c>
      <c r="W430" s="8"/>
      <c r="X430" s="5"/>
      <c r="Z430" s="6"/>
    </row>
    <row r="431" spans="2:26" x14ac:dyDescent="0.2">
      <c r="B431" s="3"/>
      <c r="C431" s="3"/>
      <c r="T431">
        <v>5000</v>
      </c>
      <c r="U431" s="15">
        <v>0</v>
      </c>
      <c r="V431" t="s">
        <v>8221</v>
      </c>
      <c r="W431" s="8"/>
      <c r="X431" s="5"/>
      <c r="Z431" s="6"/>
    </row>
    <row r="432" spans="2:26" x14ac:dyDescent="0.2">
      <c r="B432" s="3"/>
      <c r="C432" s="3"/>
      <c r="T432">
        <v>1000</v>
      </c>
      <c r="U432" s="15">
        <v>24</v>
      </c>
      <c r="V432" t="s">
        <v>8221</v>
      </c>
      <c r="W432" s="8"/>
      <c r="X432" s="5"/>
      <c r="Z432" s="6"/>
    </row>
    <row r="433" spans="2:26" x14ac:dyDescent="0.2">
      <c r="B433" s="3"/>
      <c r="C433" s="3"/>
      <c r="T433">
        <v>3000</v>
      </c>
      <c r="U433" s="15">
        <v>415</v>
      </c>
      <c r="V433" t="s">
        <v>8221</v>
      </c>
      <c r="W433" s="8"/>
      <c r="X433" s="5"/>
      <c r="Z433" s="6"/>
    </row>
    <row r="434" spans="2:26" x14ac:dyDescent="0.2">
      <c r="B434" s="3"/>
      <c r="C434" s="3"/>
      <c r="T434">
        <v>6000</v>
      </c>
      <c r="U434" s="15">
        <v>570</v>
      </c>
      <c r="V434" t="s">
        <v>8221</v>
      </c>
      <c r="W434" s="8"/>
      <c r="X434" s="5"/>
      <c r="Z434" s="6"/>
    </row>
    <row r="435" spans="2:26" x14ac:dyDescent="0.2">
      <c r="B435" s="3"/>
      <c r="C435" s="3"/>
      <c r="T435">
        <v>3000</v>
      </c>
      <c r="U435" s="15">
        <v>0</v>
      </c>
      <c r="V435" t="s">
        <v>8221</v>
      </c>
      <c r="W435" s="8"/>
      <c r="X435" s="5"/>
      <c r="Z435" s="6"/>
    </row>
    <row r="436" spans="2:26" x14ac:dyDescent="0.2">
      <c r="B436" s="3"/>
      <c r="C436" s="3"/>
      <c r="T436">
        <v>2500</v>
      </c>
      <c r="U436" s="15">
        <v>125</v>
      </c>
      <c r="V436" t="s">
        <v>8221</v>
      </c>
      <c r="W436" s="8"/>
      <c r="X436" s="5"/>
      <c r="Z436" s="6"/>
    </row>
    <row r="437" spans="2:26" x14ac:dyDescent="0.2">
      <c r="B437" s="3"/>
      <c r="C437" s="3"/>
      <c r="T437">
        <v>110000</v>
      </c>
      <c r="U437" s="15">
        <v>3</v>
      </c>
      <c r="V437" t="s">
        <v>8221</v>
      </c>
      <c r="W437" s="8"/>
      <c r="X437" s="5"/>
      <c r="Z437" s="6"/>
    </row>
    <row r="438" spans="2:26" x14ac:dyDescent="0.2">
      <c r="B438" s="3"/>
      <c r="C438" s="3"/>
      <c r="T438">
        <v>1000</v>
      </c>
      <c r="U438" s="15">
        <v>0</v>
      </c>
      <c r="V438" t="s">
        <v>8221</v>
      </c>
      <c r="W438" s="8"/>
      <c r="X438" s="5"/>
      <c r="Z438" s="6"/>
    </row>
    <row r="439" spans="2:26" x14ac:dyDescent="0.2">
      <c r="B439" s="3"/>
      <c r="C439" s="3"/>
      <c r="T439">
        <v>7000</v>
      </c>
      <c r="U439" s="15">
        <v>0</v>
      </c>
      <c r="V439" t="s">
        <v>8221</v>
      </c>
      <c r="W439" s="8"/>
      <c r="X439" s="5"/>
      <c r="Z439" s="6"/>
    </row>
    <row r="440" spans="2:26" x14ac:dyDescent="0.2">
      <c r="B440" s="3"/>
      <c r="C440" s="3"/>
      <c r="T440">
        <v>20000</v>
      </c>
      <c r="U440" s="15">
        <v>1876</v>
      </c>
      <c r="V440" t="s">
        <v>8221</v>
      </c>
      <c r="W440" s="8"/>
      <c r="X440" s="5"/>
      <c r="Z440" s="6"/>
    </row>
    <row r="441" spans="2:26" x14ac:dyDescent="0.2">
      <c r="B441" s="3"/>
      <c r="C441" s="3"/>
      <c r="T441">
        <v>450</v>
      </c>
      <c r="U441" s="15">
        <v>0</v>
      </c>
      <c r="V441" t="s">
        <v>8221</v>
      </c>
      <c r="W441" s="8"/>
      <c r="X441" s="5"/>
      <c r="Z441" s="6"/>
    </row>
    <row r="442" spans="2:26" x14ac:dyDescent="0.2">
      <c r="B442" s="3"/>
      <c r="C442" s="3"/>
      <c r="T442">
        <v>5000</v>
      </c>
      <c r="U442" s="15">
        <v>5</v>
      </c>
      <c r="V442" t="s">
        <v>8221</v>
      </c>
      <c r="W442" s="8"/>
      <c r="X442" s="5"/>
      <c r="Z442" s="6"/>
    </row>
    <row r="443" spans="2:26" x14ac:dyDescent="0.2">
      <c r="B443" s="3"/>
      <c r="C443" s="3"/>
      <c r="T443">
        <v>400</v>
      </c>
      <c r="U443" s="15">
        <v>0</v>
      </c>
      <c r="V443" t="s">
        <v>8221</v>
      </c>
      <c r="W443" s="8"/>
      <c r="X443" s="5"/>
      <c r="Z443" s="6"/>
    </row>
    <row r="444" spans="2:26" x14ac:dyDescent="0.2">
      <c r="B444" s="3"/>
      <c r="C444" s="3"/>
      <c r="T444">
        <v>17000</v>
      </c>
      <c r="U444" s="15">
        <v>6691</v>
      </c>
      <c r="V444" t="s">
        <v>8221</v>
      </c>
      <c r="W444" s="8"/>
      <c r="X444" s="5"/>
      <c r="Z444" s="6"/>
    </row>
    <row r="445" spans="2:26" x14ac:dyDescent="0.2">
      <c r="B445" s="3"/>
      <c r="C445" s="3"/>
      <c r="T445">
        <v>10000</v>
      </c>
      <c r="U445" s="15">
        <v>10</v>
      </c>
      <c r="V445" t="s">
        <v>8221</v>
      </c>
      <c r="W445" s="8"/>
      <c r="X445" s="5"/>
      <c r="Z445" s="6"/>
    </row>
    <row r="446" spans="2:26" x14ac:dyDescent="0.2">
      <c r="B446" s="3"/>
      <c r="C446" s="3"/>
      <c r="T446">
        <v>1000</v>
      </c>
      <c r="U446" s="15">
        <v>50</v>
      </c>
      <c r="V446" t="s">
        <v>8221</v>
      </c>
      <c r="W446" s="8"/>
      <c r="X446" s="5"/>
      <c r="Z446" s="6"/>
    </row>
    <row r="447" spans="2:26" x14ac:dyDescent="0.2">
      <c r="B447" s="3"/>
      <c r="C447" s="3"/>
      <c r="T447">
        <v>60000</v>
      </c>
      <c r="U447" s="15">
        <v>2</v>
      </c>
      <c r="V447" t="s">
        <v>8221</v>
      </c>
      <c r="W447" s="8"/>
      <c r="X447" s="5"/>
      <c r="Z447" s="6"/>
    </row>
    <row r="448" spans="2:26" x14ac:dyDescent="0.2">
      <c r="B448" s="3"/>
      <c r="C448" s="3"/>
      <c r="T448">
        <v>10500</v>
      </c>
      <c r="U448" s="15">
        <v>766</v>
      </c>
      <c r="V448" t="s">
        <v>8221</v>
      </c>
      <c r="W448" s="8"/>
      <c r="X448" s="5"/>
      <c r="Z448" s="6"/>
    </row>
    <row r="449" spans="2:26" x14ac:dyDescent="0.2">
      <c r="B449" s="3"/>
      <c r="C449" s="3"/>
      <c r="T449">
        <v>30000</v>
      </c>
      <c r="U449" s="15">
        <v>5</v>
      </c>
      <c r="V449" t="s">
        <v>8221</v>
      </c>
      <c r="W449" s="8"/>
      <c r="X449" s="5"/>
      <c r="Z449" s="6"/>
    </row>
    <row r="450" spans="2:26" x14ac:dyDescent="0.2">
      <c r="B450" s="3"/>
      <c r="C450" s="3"/>
      <c r="T450">
        <v>2500</v>
      </c>
      <c r="U450" s="15">
        <v>82.01</v>
      </c>
      <c r="V450" t="s">
        <v>8221</v>
      </c>
      <c r="W450" s="8"/>
      <c r="X450" s="5"/>
      <c r="Z450" s="6"/>
    </row>
    <row r="451" spans="2:26" x14ac:dyDescent="0.2">
      <c r="B451" s="3"/>
      <c r="C451" s="3"/>
      <c r="T451">
        <v>2000</v>
      </c>
      <c r="U451" s="15">
        <v>45</v>
      </c>
      <c r="V451" t="s">
        <v>8221</v>
      </c>
      <c r="W451" s="8"/>
      <c r="X451" s="5"/>
      <c r="Z451" s="6"/>
    </row>
    <row r="452" spans="2:26" x14ac:dyDescent="0.2">
      <c r="B452" s="3"/>
      <c r="C452" s="3"/>
      <c r="T452">
        <v>50000</v>
      </c>
      <c r="U452" s="15">
        <v>396</v>
      </c>
      <c r="V452" t="s">
        <v>8221</v>
      </c>
      <c r="W452" s="8"/>
      <c r="X452" s="5"/>
      <c r="Z452" s="6"/>
    </row>
    <row r="453" spans="2:26" x14ac:dyDescent="0.2">
      <c r="B453" s="3"/>
      <c r="C453" s="3"/>
      <c r="T453">
        <v>20000</v>
      </c>
      <c r="U453" s="15">
        <v>0</v>
      </c>
      <c r="V453" t="s">
        <v>8221</v>
      </c>
      <c r="W453" s="8"/>
      <c r="X453" s="5"/>
      <c r="Z453" s="6"/>
    </row>
    <row r="454" spans="2:26" x14ac:dyDescent="0.2">
      <c r="B454" s="3"/>
      <c r="C454" s="3"/>
      <c r="T454">
        <v>750</v>
      </c>
      <c r="U454" s="15">
        <v>480</v>
      </c>
      <c r="V454" t="s">
        <v>8221</v>
      </c>
      <c r="W454" s="8"/>
      <c r="X454" s="5"/>
      <c r="Z454" s="6"/>
    </row>
    <row r="455" spans="2:26" x14ac:dyDescent="0.2">
      <c r="B455" s="3"/>
      <c r="C455" s="3"/>
      <c r="T455">
        <v>94875</v>
      </c>
      <c r="U455" s="15">
        <v>26</v>
      </c>
      <c r="V455" t="s">
        <v>8221</v>
      </c>
      <c r="W455" s="8"/>
      <c r="X455" s="5"/>
      <c r="Z455" s="6"/>
    </row>
    <row r="456" spans="2:26" x14ac:dyDescent="0.2">
      <c r="B456" s="3"/>
      <c r="C456" s="3"/>
      <c r="T456">
        <v>10000</v>
      </c>
      <c r="U456" s="15">
        <v>82</v>
      </c>
      <c r="V456" t="s">
        <v>8221</v>
      </c>
      <c r="W456" s="8"/>
      <c r="X456" s="5"/>
      <c r="Z456" s="6"/>
    </row>
    <row r="457" spans="2:26" x14ac:dyDescent="0.2">
      <c r="B457" s="3"/>
      <c r="C457" s="3"/>
      <c r="T457">
        <v>65000</v>
      </c>
      <c r="U457" s="15">
        <v>45</v>
      </c>
      <c r="V457" t="s">
        <v>8221</v>
      </c>
      <c r="W457" s="8"/>
      <c r="X457" s="5"/>
      <c r="Z457" s="6"/>
    </row>
    <row r="458" spans="2:26" x14ac:dyDescent="0.2">
      <c r="B458" s="3"/>
      <c r="C458" s="3"/>
      <c r="T458">
        <v>8888</v>
      </c>
      <c r="U458" s="15">
        <v>61</v>
      </c>
      <c r="V458" t="s">
        <v>8221</v>
      </c>
      <c r="W458" s="8"/>
      <c r="X458" s="5"/>
      <c r="Z458" s="6"/>
    </row>
    <row r="459" spans="2:26" x14ac:dyDescent="0.2">
      <c r="B459" s="3"/>
      <c r="C459" s="3"/>
      <c r="T459">
        <v>20000</v>
      </c>
      <c r="U459" s="15">
        <v>0</v>
      </c>
      <c r="V459" t="s">
        <v>8221</v>
      </c>
      <c r="W459" s="8"/>
      <c r="X459" s="5"/>
      <c r="Z459" s="6"/>
    </row>
    <row r="460" spans="2:26" x14ac:dyDescent="0.2">
      <c r="B460" s="3"/>
      <c r="C460" s="3"/>
      <c r="T460">
        <v>10000</v>
      </c>
      <c r="U460" s="15">
        <v>821</v>
      </c>
      <c r="V460" t="s">
        <v>8221</v>
      </c>
      <c r="W460" s="8"/>
      <c r="X460" s="5"/>
      <c r="Z460" s="6"/>
    </row>
    <row r="461" spans="2:26" x14ac:dyDescent="0.2">
      <c r="B461" s="3"/>
      <c r="C461" s="3"/>
      <c r="T461">
        <v>39000</v>
      </c>
      <c r="U461" s="15">
        <v>25</v>
      </c>
      <c r="V461" t="s">
        <v>8221</v>
      </c>
      <c r="W461" s="8"/>
      <c r="X461" s="5"/>
      <c r="Z461" s="6"/>
    </row>
    <row r="462" spans="2:26" x14ac:dyDescent="0.2">
      <c r="B462" s="3"/>
      <c r="C462" s="3"/>
      <c r="T462">
        <v>8500</v>
      </c>
      <c r="U462" s="15">
        <v>25</v>
      </c>
      <c r="V462" t="s">
        <v>8221</v>
      </c>
      <c r="W462" s="8"/>
      <c r="X462" s="5"/>
      <c r="Z462" s="6"/>
    </row>
    <row r="463" spans="2:26" x14ac:dyDescent="0.2">
      <c r="B463" s="3"/>
      <c r="C463" s="3"/>
      <c r="T463">
        <v>550</v>
      </c>
      <c r="U463" s="15">
        <v>0</v>
      </c>
      <c r="V463" t="s">
        <v>8221</v>
      </c>
      <c r="W463" s="8"/>
      <c r="X463" s="5"/>
      <c r="Z463" s="6"/>
    </row>
    <row r="464" spans="2:26" x14ac:dyDescent="0.2">
      <c r="B464" s="3"/>
      <c r="C464" s="3"/>
      <c r="T464">
        <v>100000</v>
      </c>
      <c r="U464" s="15">
        <v>0</v>
      </c>
      <c r="V464" t="s">
        <v>8221</v>
      </c>
      <c r="W464" s="8"/>
      <c r="X464" s="5"/>
      <c r="Z464" s="6"/>
    </row>
    <row r="465" spans="2:26" x14ac:dyDescent="0.2">
      <c r="B465" s="3"/>
      <c r="C465" s="3"/>
      <c r="T465">
        <v>55000</v>
      </c>
      <c r="U465" s="15">
        <v>1250</v>
      </c>
      <c r="V465" t="s">
        <v>8221</v>
      </c>
      <c r="W465" s="8"/>
      <c r="X465" s="5"/>
      <c r="Z465" s="6"/>
    </row>
    <row r="466" spans="2:26" x14ac:dyDescent="0.2">
      <c r="B466" s="3"/>
      <c r="C466" s="3"/>
      <c r="T466">
        <v>1010</v>
      </c>
      <c r="U466" s="15">
        <v>1</v>
      </c>
      <c r="V466" t="s">
        <v>8221</v>
      </c>
      <c r="W466" s="8"/>
      <c r="X466" s="5"/>
      <c r="Z466" s="6"/>
    </row>
    <row r="467" spans="2:26" x14ac:dyDescent="0.2">
      <c r="B467" s="3"/>
      <c r="C467" s="3"/>
      <c r="T467">
        <v>512</v>
      </c>
      <c r="U467" s="15">
        <v>138</v>
      </c>
      <c r="V467" t="s">
        <v>8221</v>
      </c>
      <c r="W467" s="8"/>
      <c r="X467" s="5"/>
      <c r="Z467" s="6"/>
    </row>
    <row r="468" spans="2:26" x14ac:dyDescent="0.2">
      <c r="B468" s="3"/>
      <c r="C468" s="3"/>
      <c r="T468">
        <v>10000</v>
      </c>
      <c r="U468" s="15">
        <v>76</v>
      </c>
      <c r="V468" t="s">
        <v>8221</v>
      </c>
      <c r="W468" s="8"/>
      <c r="X468" s="5"/>
      <c r="Z468" s="6"/>
    </row>
    <row r="469" spans="2:26" x14ac:dyDescent="0.2">
      <c r="B469" s="3"/>
      <c r="C469" s="3"/>
      <c r="T469">
        <v>20000</v>
      </c>
      <c r="U469" s="15">
        <v>4315</v>
      </c>
      <c r="V469" t="s">
        <v>8221</v>
      </c>
      <c r="W469" s="8"/>
      <c r="X469" s="5"/>
      <c r="Z469" s="6"/>
    </row>
    <row r="470" spans="2:26" x14ac:dyDescent="0.2">
      <c r="B470" s="3"/>
      <c r="C470" s="3"/>
      <c r="T470">
        <v>7500</v>
      </c>
      <c r="U470" s="15">
        <v>0</v>
      </c>
      <c r="V470" t="s">
        <v>8221</v>
      </c>
      <c r="W470" s="8"/>
      <c r="X470" s="5"/>
      <c r="Z470" s="6"/>
    </row>
    <row r="471" spans="2:26" x14ac:dyDescent="0.2">
      <c r="B471" s="3"/>
      <c r="C471" s="3"/>
      <c r="T471">
        <v>6000</v>
      </c>
      <c r="U471" s="15">
        <v>0</v>
      </c>
      <c r="V471" t="s">
        <v>8221</v>
      </c>
      <c r="W471" s="8"/>
      <c r="X471" s="5"/>
      <c r="Z471" s="6"/>
    </row>
    <row r="472" spans="2:26" x14ac:dyDescent="0.2">
      <c r="B472" s="3"/>
      <c r="C472" s="3"/>
      <c r="T472">
        <v>5000</v>
      </c>
      <c r="U472" s="15">
        <v>51</v>
      </c>
      <c r="V472" t="s">
        <v>8221</v>
      </c>
      <c r="W472" s="8"/>
      <c r="X472" s="5"/>
      <c r="Z472" s="6"/>
    </row>
    <row r="473" spans="2:26" x14ac:dyDescent="0.2">
      <c r="B473" s="3"/>
      <c r="C473" s="3"/>
      <c r="T473">
        <v>55000</v>
      </c>
      <c r="U473" s="15">
        <v>6541</v>
      </c>
      <c r="V473" t="s">
        <v>8221</v>
      </c>
      <c r="W473" s="8"/>
      <c r="X473" s="5"/>
      <c r="Z473" s="6"/>
    </row>
    <row r="474" spans="2:26" x14ac:dyDescent="0.2">
      <c r="B474" s="3"/>
      <c r="C474" s="3"/>
      <c r="T474">
        <v>800</v>
      </c>
      <c r="U474" s="15">
        <v>141</v>
      </c>
      <c r="V474" t="s">
        <v>8221</v>
      </c>
      <c r="W474" s="8"/>
      <c r="X474" s="5"/>
      <c r="Z474" s="6"/>
    </row>
    <row r="475" spans="2:26" x14ac:dyDescent="0.2">
      <c r="B475" s="3"/>
      <c r="C475" s="3"/>
      <c r="T475">
        <v>30000</v>
      </c>
      <c r="U475" s="15">
        <v>861</v>
      </c>
      <c r="V475" t="s">
        <v>8221</v>
      </c>
      <c r="W475" s="8"/>
      <c r="X475" s="5"/>
      <c r="Z475" s="6"/>
    </row>
    <row r="476" spans="2:26" x14ac:dyDescent="0.2">
      <c r="B476" s="3"/>
      <c r="C476" s="3"/>
      <c r="T476">
        <v>3300</v>
      </c>
      <c r="U476" s="15">
        <v>1</v>
      </c>
      <c r="V476" t="s">
        <v>8221</v>
      </c>
      <c r="W476" s="8"/>
      <c r="X476" s="5"/>
      <c r="Z476" s="6"/>
    </row>
    <row r="477" spans="2:26" x14ac:dyDescent="0.2">
      <c r="B477" s="3"/>
      <c r="C477" s="3"/>
      <c r="T477">
        <v>2000</v>
      </c>
      <c r="U477" s="15">
        <v>0</v>
      </c>
      <c r="V477" t="s">
        <v>8221</v>
      </c>
      <c r="W477" s="8"/>
      <c r="X477" s="5"/>
      <c r="Z477" s="6"/>
    </row>
    <row r="478" spans="2:26" x14ac:dyDescent="0.2">
      <c r="B478" s="3"/>
      <c r="C478" s="3"/>
      <c r="T478">
        <v>220000</v>
      </c>
      <c r="U478" s="15">
        <v>4906.59</v>
      </c>
      <c r="V478" t="s">
        <v>8221</v>
      </c>
      <c r="W478" s="8"/>
      <c r="X478" s="5"/>
      <c r="Z478" s="6"/>
    </row>
    <row r="479" spans="2:26" x14ac:dyDescent="0.2">
      <c r="B479" s="3"/>
      <c r="C479" s="3"/>
      <c r="T479">
        <v>1500</v>
      </c>
      <c r="U479" s="15">
        <v>0</v>
      </c>
      <c r="V479" t="s">
        <v>8221</v>
      </c>
      <c r="W479" s="8"/>
      <c r="X479" s="5"/>
      <c r="Z479" s="6"/>
    </row>
    <row r="480" spans="2:26" x14ac:dyDescent="0.2">
      <c r="B480" s="3"/>
      <c r="C480" s="3"/>
      <c r="T480">
        <v>10000</v>
      </c>
      <c r="U480" s="15">
        <v>0</v>
      </c>
      <c r="V480" t="s">
        <v>8221</v>
      </c>
      <c r="W480" s="8"/>
      <c r="X480" s="5"/>
      <c r="Z480" s="6"/>
    </row>
    <row r="481" spans="2:26" x14ac:dyDescent="0.2">
      <c r="B481" s="3"/>
      <c r="C481" s="3"/>
      <c r="T481">
        <v>15000</v>
      </c>
      <c r="U481" s="15">
        <v>4884</v>
      </c>
      <c r="V481" t="s">
        <v>8221</v>
      </c>
      <c r="W481" s="8"/>
      <c r="X481" s="5"/>
      <c r="Z481" s="6"/>
    </row>
    <row r="482" spans="2:26" x14ac:dyDescent="0.2">
      <c r="B482" s="3"/>
      <c r="C482" s="3"/>
      <c r="T482">
        <v>40000</v>
      </c>
      <c r="U482" s="15">
        <v>7764</v>
      </c>
      <c r="V482" t="s">
        <v>8221</v>
      </c>
      <c r="W482" s="8"/>
      <c r="X482" s="5"/>
      <c r="Z482" s="6"/>
    </row>
    <row r="483" spans="2:26" x14ac:dyDescent="0.2">
      <c r="B483" s="3"/>
      <c r="C483" s="3"/>
      <c r="T483">
        <v>30000</v>
      </c>
      <c r="U483" s="15">
        <v>1830</v>
      </c>
      <c r="V483" t="s">
        <v>8221</v>
      </c>
      <c r="W483" s="8"/>
      <c r="X483" s="5"/>
      <c r="Z483" s="6"/>
    </row>
    <row r="484" spans="2:26" x14ac:dyDescent="0.2">
      <c r="B484" s="3"/>
      <c r="C484" s="3"/>
      <c r="T484">
        <v>10000</v>
      </c>
      <c r="U484" s="15">
        <v>10</v>
      </c>
      <c r="V484" t="s">
        <v>8221</v>
      </c>
      <c r="W484" s="8"/>
      <c r="X484" s="5"/>
      <c r="Z484" s="6"/>
    </row>
    <row r="485" spans="2:26" x14ac:dyDescent="0.2">
      <c r="B485" s="3"/>
      <c r="C485" s="3"/>
      <c r="T485">
        <v>15000</v>
      </c>
      <c r="U485" s="15">
        <v>7530</v>
      </c>
      <c r="V485" t="s">
        <v>8221</v>
      </c>
      <c r="W485" s="8"/>
      <c r="X485" s="5"/>
      <c r="Z485" s="6"/>
    </row>
    <row r="486" spans="2:26" x14ac:dyDescent="0.2">
      <c r="B486" s="3"/>
      <c r="C486" s="3"/>
      <c r="T486">
        <v>80000</v>
      </c>
      <c r="U486" s="15">
        <v>149</v>
      </c>
      <c r="V486" t="s">
        <v>8221</v>
      </c>
      <c r="W486" s="8"/>
      <c r="X486" s="5"/>
      <c r="Z486" s="6"/>
    </row>
    <row r="487" spans="2:26" x14ac:dyDescent="0.2">
      <c r="B487" s="3"/>
      <c r="C487" s="3"/>
      <c r="T487">
        <v>37956</v>
      </c>
      <c r="U487" s="15">
        <v>8315.01</v>
      </c>
      <c r="V487" t="s">
        <v>8221</v>
      </c>
      <c r="W487" s="8"/>
      <c r="X487" s="5"/>
      <c r="Z487" s="6"/>
    </row>
    <row r="488" spans="2:26" x14ac:dyDescent="0.2">
      <c r="B488" s="3"/>
      <c r="C488" s="3"/>
      <c r="T488">
        <v>550000</v>
      </c>
      <c r="U488" s="15">
        <v>50</v>
      </c>
      <c r="V488" t="s">
        <v>8221</v>
      </c>
      <c r="W488" s="8"/>
      <c r="X488" s="5"/>
      <c r="Z488" s="6"/>
    </row>
    <row r="489" spans="2:26" x14ac:dyDescent="0.2">
      <c r="B489" s="3"/>
      <c r="C489" s="3"/>
      <c r="T489">
        <v>50000</v>
      </c>
      <c r="U489" s="15">
        <v>0</v>
      </c>
      <c r="V489" t="s">
        <v>8221</v>
      </c>
      <c r="W489" s="8"/>
      <c r="X489" s="5"/>
      <c r="Z489" s="6"/>
    </row>
    <row r="490" spans="2:26" x14ac:dyDescent="0.2">
      <c r="B490" s="3"/>
      <c r="C490" s="3"/>
      <c r="T490">
        <v>12000</v>
      </c>
      <c r="U490" s="15">
        <v>0</v>
      </c>
      <c r="V490" t="s">
        <v>8221</v>
      </c>
      <c r="W490" s="8"/>
      <c r="X490" s="5"/>
      <c r="Z490" s="6"/>
    </row>
    <row r="491" spans="2:26" x14ac:dyDescent="0.2">
      <c r="B491" s="3"/>
      <c r="C491" s="3"/>
      <c r="T491">
        <v>74997</v>
      </c>
      <c r="U491" s="15">
        <v>215</v>
      </c>
      <c r="V491" t="s">
        <v>8221</v>
      </c>
      <c r="W491" s="8"/>
      <c r="X491" s="5"/>
      <c r="Z491" s="6"/>
    </row>
    <row r="492" spans="2:26" x14ac:dyDescent="0.2">
      <c r="B492" s="3"/>
      <c r="C492" s="3"/>
      <c r="T492">
        <v>1000</v>
      </c>
      <c r="U492" s="15">
        <v>0</v>
      </c>
      <c r="V492" t="s">
        <v>8221</v>
      </c>
      <c r="W492" s="8"/>
      <c r="X492" s="5"/>
      <c r="Z492" s="6"/>
    </row>
    <row r="493" spans="2:26" x14ac:dyDescent="0.2">
      <c r="B493" s="3"/>
      <c r="C493" s="3"/>
      <c r="T493">
        <v>10000</v>
      </c>
      <c r="U493" s="15">
        <v>0</v>
      </c>
      <c r="V493" t="s">
        <v>8221</v>
      </c>
      <c r="W493" s="8"/>
      <c r="X493" s="5"/>
      <c r="Z493" s="6"/>
    </row>
    <row r="494" spans="2:26" x14ac:dyDescent="0.2">
      <c r="B494" s="3"/>
      <c r="C494" s="3"/>
      <c r="T494">
        <v>10000000</v>
      </c>
      <c r="U494" s="15">
        <v>0</v>
      </c>
      <c r="V494" t="s">
        <v>8221</v>
      </c>
      <c r="W494" s="8"/>
      <c r="X494" s="5"/>
      <c r="Z494" s="6"/>
    </row>
    <row r="495" spans="2:26" x14ac:dyDescent="0.2">
      <c r="B495" s="3"/>
      <c r="C495" s="3"/>
      <c r="T495">
        <v>30000</v>
      </c>
      <c r="U495" s="15">
        <v>0</v>
      </c>
      <c r="V495" t="s">
        <v>8221</v>
      </c>
      <c r="W495" s="8"/>
      <c r="X495" s="5"/>
      <c r="Z495" s="6"/>
    </row>
    <row r="496" spans="2:26" x14ac:dyDescent="0.2">
      <c r="B496" s="3"/>
      <c r="C496" s="3"/>
      <c r="T496">
        <v>20000</v>
      </c>
      <c r="U496" s="15">
        <v>31</v>
      </c>
      <c r="V496" t="s">
        <v>8221</v>
      </c>
      <c r="W496" s="8"/>
      <c r="X496" s="5"/>
      <c r="Z496" s="6"/>
    </row>
    <row r="497" spans="2:26" x14ac:dyDescent="0.2">
      <c r="B497" s="3"/>
      <c r="C497" s="3"/>
      <c r="T497">
        <v>7000</v>
      </c>
      <c r="U497" s="15">
        <v>0</v>
      </c>
      <c r="V497" t="s">
        <v>8221</v>
      </c>
      <c r="W497" s="8"/>
      <c r="X497" s="5"/>
      <c r="Z497" s="6"/>
    </row>
    <row r="498" spans="2:26" x14ac:dyDescent="0.2">
      <c r="B498" s="3"/>
      <c r="C498" s="3"/>
      <c r="T498">
        <v>60000</v>
      </c>
      <c r="U498" s="15">
        <v>1</v>
      </c>
      <c r="V498" t="s">
        <v>8221</v>
      </c>
      <c r="W498" s="8"/>
      <c r="X498" s="5"/>
      <c r="Z498" s="6"/>
    </row>
    <row r="499" spans="2:26" x14ac:dyDescent="0.2">
      <c r="B499" s="3"/>
      <c r="C499" s="3"/>
      <c r="T499">
        <v>4480</v>
      </c>
      <c r="U499" s="15">
        <v>30</v>
      </c>
      <c r="V499" t="s">
        <v>8221</v>
      </c>
      <c r="W499" s="8"/>
      <c r="X499" s="5"/>
      <c r="Z499" s="6"/>
    </row>
    <row r="500" spans="2:26" x14ac:dyDescent="0.2">
      <c r="B500" s="3"/>
      <c r="C500" s="3"/>
      <c r="T500">
        <v>65108</v>
      </c>
      <c r="U500" s="15">
        <v>2994</v>
      </c>
      <c r="V500" t="s">
        <v>8221</v>
      </c>
      <c r="W500" s="8"/>
      <c r="X500" s="5"/>
      <c r="Z500" s="6"/>
    </row>
    <row r="501" spans="2:26" x14ac:dyDescent="0.2">
      <c r="B501" s="3"/>
      <c r="C501" s="3"/>
      <c r="T501">
        <v>20000</v>
      </c>
      <c r="U501" s="15">
        <v>1910</v>
      </c>
      <c r="V501" t="s">
        <v>8221</v>
      </c>
      <c r="W501" s="8"/>
      <c r="X501" s="5"/>
      <c r="Z501" s="6"/>
    </row>
    <row r="502" spans="2:26" x14ac:dyDescent="0.2">
      <c r="B502" s="3"/>
      <c r="C502" s="3"/>
      <c r="T502">
        <v>6500</v>
      </c>
      <c r="U502" s="15">
        <v>215</v>
      </c>
      <c r="V502" t="s">
        <v>8221</v>
      </c>
      <c r="W502" s="8"/>
      <c r="X502" s="5"/>
      <c r="Z502" s="6"/>
    </row>
    <row r="503" spans="2:26" x14ac:dyDescent="0.2">
      <c r="B503" s="3"/>
      <c r="C503" s="3"/>
      <c r="T503">
        <v>10000</v>
      </c>
      <c r="U503" s="15">
        <v>0</v>
      </c>
      <c r="V503" t="s">
        <v>8221</v>
      </c>
      <c r="W503" s="8"/>
      <c r="X503" s="5"/>
      <c r="Z503" s="6"/>
    </row>
    <row r="504" spans="2:26" x14ac:dyDescent="0.2">
      <c r="B504" s="3"/>
      <c r="C504" s="3"/>
      <c r="T504">
        <v>20000</v>
      </c>
      <c r="U504" s="15">
        <v>230</v>
      </c>
      <c r="V504" t="s">
        <v>8221</v>
      </c>
      <c r="W504" s="8"/>
      <c r="X504" s="5"/>
      <c r="Z504" s="6"/>
    </row>
    <row r="505" spans="2:26" x14ac:dyDescent="0.2">
      <c r="B505" s="3"/>
      <c r="C505" s="3"/>
      <c r="T505">
        <v>6500</v>
      </c>
      <c r="U505" s="15">
        <v>114</v>
      </c>
      <c r="V505" t="s">
        <v>8221</v>
      </c>
      <c r="W505" s="8"/>
      <c r="X505" s="5"/>
      <c r="Z505" s="6"/>
    </row>
    <row r="506" spans="2:26" x14ac:dyDescent="0.2">
      <c r="B506" s="3"/>
      <c r="C506" s="3"/>
      <c r="T506">
        <v>24500</v>
      </c>
      <c r="U506" s="15">
        <v>335</v>
      </c>
      <c r="V506" t="s">
        <v>8221</v>
      </c>
      <c r="W506" s="8"/>
      <c r="X506" s="5"/>
      <c r="Z506" s="6"/>
    </row>
    <row r="507" spans="2:26" x14ac:dyDescent="0.2">
      <c r="B507" s="3"/>
      <c r="C507" s="3"/>
      <c r="T507">
        <v>12000</v>
      </c>
      <c r="U507" s="15">
        <v>52</v>
      </c>
      <c r="V507" t="s">
        <v>8221</v>
      </c>
      <c r="W507" s="8"/>
      <c r="X507" s="5"/>
      <c r="Z507" s="6"/>
    </row>
    <row r="508" spans="2:26" x14ac:dyDescent="0.2">
      <c r="B508" s="3"/>
      <c r="C508" s="3"/>
      <c r="T508">
        <v>200000</v>
      </c>
      <c r="U508" s="15">
        <v>250</v>
      </c>
      <c r="V508" t="s">
        <v>8221</v>
      </c>
      <c r="W508" s="8"/>
      <c r="X508" s="5"/>
      <c r="Z508" s="6"/>
    </row>
    <row r="509" spans="2:26" x14ac:dyDescent="0.2">
      <c r="B509" s="3"/>
      <c r="C509" s="3"/>
      <c r="T509">
        <v>20000</v>
      </c>
      <c r="U509" s="15">
        <v>640</v>
      </c>
      <c r="V509" t="s">
        <v>8221</v>
      </c>
      <c r="W509" s="8"/>
      <c r="X509" s="5"/>
      <c r="Z509" s="6"/>
    </row>
    <row r="510" spans="2:26" x14ac:dyDescent="0.2">
      <c r="B510" s="3"/>
      <c r="C510" s="3"/>
      <c r="T510">
        <v>50000</v>
      </c>
      <c r="U510" s="15">
        <v>400</v>
      </c>
      <c r="V510" t="s">
        <v>8221</v>
      </c>
      <c r="W510" s="8"/>
      <c r="X510" s="5"/>
      <c r="Z510" s="6"/>
    </row>
    <row r="511" spans="2:26" x14ac:dyDescent="0.2">
      <c r="B511" s="3"/>
      <c r="C511" s="3"/>
      <c r="T511">
        <v>5000</v>
      </c>
      <c r="U511" s="15">
        <v>10</v>
      </c>
      <c r="V511" t="s">
        <v>8221</v>
      </c>
      <c r="W511" s="8"/>
      <c r="X511" s="5"/>
      <c r="Z511" s="6"/>
    </row>
    <row r="512" spans="2:26" x14ac:dyDescent="0.2">
      <c r="B512" s="3"/>
      <c r="C512" s="3"/>
      <c r="T512">
        <v>14000</v>
      </c>
      <c r="U512" s="15">
        <v>0</v>
      </c>
      <c r="V512" t="s">
        <v>8221</v>
      </c>
      <c r="W512" s="8"/>
      <c r="X512" s="5"/>
      <c r="Z512" s="6"/>
    </row>
    <row r="513" spans="2:26" x14ac:dyDescent="0.2">
      <c r="B513" s="3"/>
      <c r="C513" s="3"/>
      <c r="T513">
        <v>5000</v>
      </c>
      <c r="U513" s="15">
        <v>150</v>
      </c>
      <c r="V513" t="s">
        <v>8221</v>
      </c>
      <c r="W513" s="8"/>
      <c r="X513" s="5"/>
      <c r="Z513" s="6"/>
    </row>
    <row r="514" spans="2:26" x14ac:dyDescent="0.2">
      <c r="B514" s="3"/>
      <c r="C514" s="3"/>
      <c r="T514">
        <v>8000</v>
      </c>
      <c r="U514" s="15">
        <v>11</v>
      </c>
      <c r="V514" t="s">
        <v>8221</v>
      </c>
      <c r="W514" s="8"/>
      <c r="X514" s="5"/>
      <c r="Z514" s="6"/>
    </row>
    <row r="515" spans="2:26" x14ac:dyDescent="0.2">
      <c r="B515" s="3"/>
      <c r="C515" s="3"/>
      <c r="T515">
        <v>50000</v>
      </c>
      <c r="U515" s="15">
        <v>6962</v>
      </c>
      <c r="V515" t="s">
        <v>8221</v>
      </c>
      <c r="W515" s="8"/>
      <c r="X515" s="5"/>
      <c r="Z515" s="6"/>
    </row>
    <row r="516" spans="2:26" x14ac:dyDescent="0.2">
      <c r="B516" s="3"/>
      <c r="C516" s="3"/>
      <c r="T516">
        <v>1500</v>
      </c>
      <c r="U516" s="15">
        <v>50</v>
      </c>
      <c r="V516" t="s">
        <v>8221</v>
      </c>
      <c r="W516" s="8"/>
      <c r="X516" s="5"/>
      <c r="Z516" s="6"/>
    </row>
    <row r="517" spans="2:26" x14ac:dyDescent="0.2">
      <c r="B517" s="3"/>
      <c r="C517" s="3"/>
      <c r="T517">
        <v>97000</v>
      </c>
      <c r="U517" s="15">
        <v>24651</v>
      </c>
      <c r="V517" t="s">
        <v>8221</v>
      </c>
      <c r="W517" s="8"/>
      <c r="X517" s="5"/>
      <c r="Z517" s="6"/>
    </row>
    <row r="518" spans="2:26" x14ac:dyDescent="0.2">
      <c r="B518" s="3"/>
      <c r="C518" s="3"/>
      <c r="T518">
        <v>5000</v>
      </c>
      <c r="U518" s="15">
        <v>0</v>
      </c>
      <c r="V518" t="s">
        <v>8221</v>
      </c>
      <c r="W518" s="8"/>
      <c r="X518" s="5"/>
      <c r="Z518" s="6"/>
    </row>
    <row r="519" spans="2:26" x14ac:dyDescent="0.2">
      <c r="B519" s="3"/>
      <c r="C519" s="3"/>
      <c r="T519">
        <v>15000</v>
      </c>
      <c r="U519" s="15">
        <v>205</v>
      </c>
      <c r="V519" t="s">
        <v>8221</v>
      </c>
      <c r="W519" s="8"/>
      <c r="X519" s="5"/>
      <c r="Z519" s="6"/>
    </row>
    <row r="520" spans="2:26" x14ac:dyDescent="0.2">
      <c r="B520" s="3"/>
      <c r="C520" s="3"/>
      <c r="T520">
        <v>7175</v>
      </c>
      <c r="U520" s="15">
        <v>0</v>
      </c>
      <c r="V520" t="s">
        <v>8221</v>
      </c>
      <c r="W520" s="8"/>
      <c r="X520" s="5"/>
      <c r="Z520" s="6"/>
    </row>
    <row r="521" spans="2:26" x14ac:dyDescent="0.2">
      <c r="B521" s="3"/>
      <c r="C521" s="3"/>
      <c r="T521">
        <v>12001</v>
      </c>
      <c r="U521" s="15">
        <v>2746</v>
      </c>
      <c r="V521" t="s">
        <v>8221</v>
      </c>
      <c r="W521" s="8"/>
      <c r="X521" s="5"/>
      <c r="Z521" s="6"/>
    </row>
    <row r="522" spans="2:26" x14ac:dyDescent="0.2">
      <c r="B522" s="3"/>
      <c r="C522" s="3"/>
      <c r="T522">
        <v>5000</v>
      </c>
      <c r="U522" s="15">
        <v>5105</v>
      </c>
      <c r="V522" t="s">
        <v>8219</v>
      </c>
      <c r="W522" s="8"/>
      <c r="X522" s="5"/>
      <c r="Z522" s="6"/>
    </row>
    <row r="523" spans="2:26" x14ac:dyDescent="0.2">
      <c r="B523" s="3"/>
      <c r="C523" s="3"/>
      <c r="T523">
        <v>5000</v>
      </c>
      <c r="U523" s="15">
        <v>5232</v>
      </c>
      <c r="V523" t="s">
        <v>8219</v>
      </c>
      <c r="W523" s="8"/>
      <c r="X523" s="5"/>
      <c r="Z523" s="6"/>
    </row>
    <row r="524" spans="2:26" x14ac:dyDescent="0.2">
      <c r="B524" s="3"/>
      <c r="C524" s="3"/>
      <c r="T524">
        <v>3000</v>
      </c>
      <c r="U524" s="15">
        <v>3440</v>
      </c>
      <c r="V524" t="s">
        <v>8219</v>
      </c>
      <c r="W524" s="8"/>
      <c r="X524" s="5"/>
      <c r="Z524" s="6"/>
    </row>
    <row r="525" spans="2:26" x14ac:dyDescent="0.2">
      <c r="B525" s="3"/>
      <c r="C525" s="3"/>
      <c r="T525">
        <v>5000</v>
      </c>
      <c r="U525" s="15">
        <v>6030</v>
      </c>
      <c r="V525" t="s">
        <v>8219</v>
      </c>
      <c r="W525" s="8"/>
      <c r="X525" s="5"/>
      <c r="Z525" s="6"/>
    </row>
    <row r="526" spans="2:26" x14ac:dyDescent="0.2">
      <c r="B526" s="3"/>
      <c r="C526" s="3"/>
      <c r="T526">
        <v>3500</v>
      </c>
      <c r="U526" s="15">
        <v>3803.55</v>
      </c>
      <c r="V526" t="s">
        <v>8219</v>
      </c>
      <c r="W526" s="8"/>
      <c r="X526" s="5"/>
      <c r="Z526" s="6"/>
    </row>
    <row r="527" spans="2:26" x14ac:dyDescent="0.2">
      <c r="B527" s="3"/>
      <c r="C527" s="3"/>
      <c r="T527">
        <v>12000</v>
      </c>
      <c r="U527" s="15">
        <v>12000</v>
      </c>
      <c r="V527" t="s">
        <v>8219</v>
      </c>
      <c r="W527" s="8"/>
      <c r="X527" s="5"/>
      <c r="Z527" s="6"/>
    </row>
    <row r="528" spans="2:26" x14ac:dyDescent="0.2">
      <c r="B528" s="3"/>
      <c r="C528" s="3"/>
      <c r="T528">
        <v>1500</v>
      </c>
      <c r="U528" s="15">
        <v>1710</v>
      </c>
      <c r="V528" t="s">
        <v>8219</v>
      </c>
      <c r="W528" s="8"/>
      <c r="X528" s="5"/>
      <c r="Z528" s="6"/>
    </row>
    <row r="529" spans="2:26" x14ac:dyDescent="0.2">
      <c r="B529" s="3"/>
      <c r="C529" s="3"/>
      <c r="T529">
        <v>10000</v>
      </c>
      <c r="U529" s="15">
        <v>10085</v>
      </c>
      <c r="V529" t="s">
        <v>8219</v>
      </c>
      <c r="W529" s="8"/>
      <c r="X529" s="5"/>
      <c r="Z529" s="6"/>
    </row>
    <row r="530" spans="2:26" x14ac:dyDescent="0.2">
      <c r="B530" s="3"/>
      <c r="C530" s="3"/>
      <c r="T530">
        <v>1150</v>
      </c>
      <c r="U530" s="15">
        <v>1330</v>
      </c>
      <c r="V530" t="s">
        <v>8219</v>
      </c>
      <c r="W530" s="8"/>
      <c r="X530" s="5"/>
      <c r="Z530" s="6"/>
    </row>
    <row r="531" spans="2:26" x14ac:dyDescent="0.2">
      <c r="B531" s="3"/>
      <c r="C531" s="3"/>
      <c r="T531">
        <v>1200</v>
      </c>
      <c r="U531" s="15">
        <v>1565</v>
      </c>
      <c r="V531" t="s">
        <v>8219</v>
      </c>
      <c r="W531" s="8"/>
      <c r="X531" s="5"/>
      <c r="Z531" s="6"/>
    </row>
    <row r="532" spans="2:26" x14ac:dyDescent="0.2">
      <c r="B532" s="3"/>
      <c r="C532" s="3"/>
      <c r="T532">
        <v>3405</v>
      </c>
      <c r="U532" s="15">
        <v>3670</v>
      </c>
      <c r="V532" t="s">
        <v>8219</v>
      </c>
      <c r="W532" s="8"/>
      <c r="X532" s="5"/>
      <c r="Z532" s="6"/>
    </row>
    <row r="533" spans="2:26" x14ac:dyDescent="0.2">
      <c r="B533" s="3"/>
      <c r="C533" s="3"/>
      <c r="T533">
        <v>4000</v>
      </c>
      <c r="U533" s="15">
        <v>4000</v>
      </c>
      <c r="V533" t="s">
        <v>8219</v>
      </c>
      <c r="W533" s="8"/>
      <c r="X533" s="5"/>
      <c r="Z533" s="6"/>
    </row>
    <row r="534" spans="2:26" x14ac:dyDescent="0.2">
      <c r="B534" s="3"/>
      <c r="C534" s="3"/>
      <c r="T534">
        <v>10000</v>
      </c>
      <c r="U534" s="15">
        <v>12325</v>
      </c>
      <c r="V534" t="s">
        <v>8219</v>
      </c>
      <c r="W534" s="8"/>
      <c r="X534" s="5"/>
      <c r="Z534" s="6"/>
    </row>
    <row r="535" spans="2:26" x14ac:dyDescent="0.2">
      <c r="B535" s="3"/>
      <c r="C535" s="3"/>
      <c r="T535">
        <v>2000</v>
      </c>
      <c r="U535" s="15">
        <v>2004</v>
      </c>
      <c r="V535" t="s">
        <v>8219</v>
      </c>
      <c r="W535" s="8"/>
      <c r="X535" s="5"/>
      <c r="Z535" s="6"/>
    </row>
    <row r="536" spans="2:26" x14ac:dyDescent="0.2">
      <c r="B536" s="3"/>
      <c r="C536" s="3"/>
      <c r="T536">
        <v>15000</v>
      </c>
      <c r="U536" s="15">
        <v>15700</v>
      </c>
      <c r="V536" t="s">
        <v>8219</v>
      </c>
      <c r="W536" s="8"/>
      <c r="X536" s="5"/>
      <c r="Z536" s="6"/>
    </row>
    <row r="537" spans="2:26" x14ac:dyDescent="0.2">
      <c r="B537" s="3"/>
      <c r="C537" s="3"/>
      <c r="T537">
        <v>2000</v>
      </c>
      <c r="U537" s="15">
        <v>2050</v>
      </c>
      <c r="V537" t="s">
        <v>8219</v>
      </c>
      <c r="W537" s="8"/>
      <c r="X537" s="5"/>
      <c r="Z537" s="6"/>
    </row>
    <row r="538" spans="2:26" x14ac:dyDescent="0.2">
      <c r="B538" s="3"/>
      <c r="C538" s="3"/>
      <c r="T538">
        <v>3300</v>
      </c>
      <c r="U538" s="15">
        <v>3902.5</v>
      </c>
      <c r="V538" t="s">
        <v>8219</v>
      </c>
      <c r="W538" s="8"/>
      <c r="X538" s="5"/>
      <c r="Z538" s="6"/>
    </row>
    <row r="539" spans="2:26" x14ac:dyDescent="0.2">
      <c r="B539" s="3"/>
      <c r="C539" s="3"/>
      <c r="T539">
        <v>2000</v>
      </c>
      <c r="U539" s="15">
        <v>2410</v>
      </c>
      <c r="V539" t="s">
        <v>8219</v>
      </c>
      <c r="W539" s="8"/>
      <c r="X539" s="5"/>
      <c r="Z539" s="6"/>
    </row>
    <row r="540" spans="2:26" x14ac:dyDescent="0.2">
      <c r="B540" s="3"/>
      <c r="C540" s="3"/>
      <c r="T540">
        <v>5000</v>
      </c>
      <c r="U540" s="15">
        <v>15121</v>
      </c>
      <c r="V540" t="s">
        <v>8219</v>
      </c>
      <c r="W540" s="8"/>
      <c r="X540" s="5"/>
      <c r="Z540" s="6"/>
    </row>
    <row r="541" spans="2:26" x14ac:dyDescent="0.2">
      <c r="B541" s="3"/>
      <c r="C541" s="3"/>
      <c r="T541">
        <v>500</v>
      </c>
      <c r="U541" s="15">
        <v>503.22</v>
      </c>
      <c r="V541" t="s">
        <v>8219</v>
      </c>
      <c r="W541" s="8"/>
      <c r="X541" s="5"/>
      <c r="Z541" s="6"/>
    </row>
    <row r="542" spans="2:26" x14ac:dyDescent="0.2">
      <c r="B542" s="3"/>
      <c r="C542" s="3"/>
      <c r="T542">
        <v>15000</v>
      </c>
      <c r="U542" s="15">
        <v>1</v>
      </c>
      <c r="V542" t="s">
        <v>8221</v>
      </c>
      <c r="W542" s="8"/>
      <c r="X542" s="5"/>
      <c r="Z542" s="6"/>
    </row>
    <row r="543" spans="2:26" x14ac:dyDescent="0.2">
      <c r="B543" s="3"/>
      <c r="C543" s="3"/>
      <c r="T543">
        <v>4500</v>
      </c>
      <c r="U543" s="15">
        <v>25</v>
      </c>
      <c r="V543" t="s">
        <v>8221</v>
      </c>
      <c r="W543" s="8"/>
      <c r="X543" s="5"/>
      <c r="Z543" s="6"/>
    </row>
    <row r="544" spans="2:26" x14ac:dyDescent="0.2">
      <c r="B544" s="3"/>
      <c r="C544" s="3"/>
      <c r="T544">
        <v>250000</v>
      </c>
      <c r="U544" s="15">
        <v>1</v>
      </c>
      <c r="V544" t="s">
        <v>8221</v>
      </c>
      <c r="W544" s="8"/>
      <c r="X544" s="5"/>
      <c r="Z544" s="6"/>
    </row>
    <row r="545" spans="2:26" x14ac:dyDescent="0.2">
      <c r="B545" s="3"/>
      <c r="C545" s="3"/>
      <c r="T545">
        <v>22000</v>
      </c>
      <c r="U545" s="15">
        <v>70</v>
      </c>
      <c r="V545" t="s">
        <v>8221</v>
      </c>
      <c r="W545" s="8"/>
      <c r="X545" s="5"/>
      <c r="Z545" s="6"/>
    </row>
    <row r="546" spans="2:26" x14ac:dyDescent="0.2">
      <c r="B546" s="3"/>
      <c r="C546" s="3"/>
      <c r="T546">
        <v>500</v>
      </c>
      <c r="U546" s="15">
        <v>6</v>
      </c>
      <c r="V546" t="s">
        <v>8221</v>
      </c>
      <c r="W546" s="8"/>
      <c r="X546" s="5"/>
      <c r="Z546" s="6"/>
    </row>
    <row r="547" spans="2:26" x14ac:dyDescent="0.2">
      <c r="B547" s="3"/>
      <c r="C547" s="3"/>
      <c r="T547">
        <v>50000</v>
      </c>
      <c r="U547" s="15">
        <v>13692</v>
      </c>
      <c r="V547" t="s">
        <v>8221</v>
      </c>
      <c r="W547" s="8"/>
      <c r="X547" s="5"/>
      <c r="Z547" s="6"/>
    </row>
    <row r="548" spans="2:26" x14ac:dyDescent="0.2">
      <c r="B548" s="3"/>
      <c r="C548" s="3"/>
      <c r="T548">
        <v>60000</v>
      </c>
      <c r="U548" s="15">
        <v>52</v>
      </c>
      <c r="V548" t="s">
        <v>8221</v>
      </c>
      <c r="W548" s="8"/>
      <c r="X548" s="5"/>
      <c r="Z548" s="6"/>
    </row>
    <row r="549" spans="2:26" x14ac:dyDescent="0.2">
      <c r="B549" s="3"/>
      <c r="C549" s="3"/>
      <c r="T549">
        <v>7500</v>
      </c>
      <c r="U549" s="15">
        <v>0</v>
      </c>
      <c r="V549" t="s">
        <v>8221</v>
      </c>
      <c r="W549" s="8"/>
      <c r="X549" s="5"/>
      <c r="Z549" s="6"/>
    </row>
    <row r="550" spans="2:26" x14ac:dyDescent="0.2">
      <c r="B550" s="3"/>
      <c r="C550" s="3"/>
      <c r="T550">
        <v>10000</v>
      </c>
      <c r="U550" s="15">
        <v>9</v>
      </c>
      <c r="V550" t="s">
        <v>8221</v>
      </c>
      <c r="W550" s="8"/>
      <c r="X550" s="5"/>
      <c r="Z550" s="6"/>
    </row>
    <row r="551" spans="2:26" x14ac:dyDescent="0.2">
      <c r="B551" s="3"/>
      <c r="C551" s="3"/>
      <c r="T551">
        <v>2500</v>
      </c>
      <c r="U551" s="15">
        <v>68</v>
      </c>
      <c r="V551" t="s">
        <v>8221</v>
      </c>
      <c r="W551" s="8"/>
      <c r="X551" s="5"/>
      <c r="Z551" s="6"/>
    </row>
    <row r="552" spans="2:26" x14ac:dyDescent="0.2">
      <c r="B552" s="3"/>
      <c r="C552" s="3"/>
      <c r="T552">
        <v>5000</v>
      </c>
      <c r="U552" s="15">
        <v>35</v>
      </c>
      <c r="V552" t="s">
        <v>8221</v>
      </c>
      <c r="W552" s="8"/>
      <c r="X552" s="5"/>
      <c r="Z552" s="6"/>
    </row>
    <row r="553" spans="2:26" x14ac:dyDescent="0.2">
      <c r="B553" s="3"/>
      <c r="C553" s="3"/>
      <c r="T553">
        <v>75000</v>
      </c>
      <c r="U553" s="15">
        <v>3781</v>
      </c>
      <c r="V553" t="s">
        <v>8221</v>
      </c>
      <c r="W553" s="8"/>
      <c r="X553" s="5"/>
      <c r="Z553" s="6"/>
    </row>
    <row r="554" spans="2:26" x14ac:dyDescent="0.2">
      <c r="B554" s="3"/>
      <c r="C554" s="3"/>
      <c r="T554">
        <v>45000</v>
      </c>
      <c r="U554" s="15">
        <v>0</v>
      </c>
      <c r="V554" t="s">
        <v>8221</v>
      </c>
      <c r="W554" s="8"/>
      <c r="X554" s="5"/>
      <c r="Z554" s="6"/>
    </row>
    <row r="555" spans="2:26" x14ac:dyDescent="0.2">
      <c r="B555" s="3"/>
      <c r="C555" s="3"/>
      <c r="T555">
        <v>25000</v>
      </c>
      <c r="U555" s="15">
        <v>123</v>
      </c>
      <c r="V555" t="s">
        <v>8221</v>
      </c>
      <c r="W555" s="8"/>
      <c r="X555" s="5"/>
      <c r="Z555" s="6"/>
    </row>
    <row r="556" spans="2:26" x14ac:dyDescent="0.2">
      <c r="B556" s="3"/>
      <c r="C556" s="3"/>
      <c r="T556">
        <v>3870</v>
      </c>
      <c r="U556" s="15">
        <v>1416</v>
      </c>
      <c r="V556" t="s">
        <v>8221</v>
      </c>
      <c r="W556" s="8"/>
      <c r="X556" s="5"/>
      <c r="Z556" s="6"/>
    </row>
    <row r="557" spans="2:26" x14ac:dyDescent="0.2">
      <c r="B557" s="3"/>
      <c r="C557" s="3"/>
      <c r="T557">
        <v>7500</v>
      </c>
      <c r="U557" s="15">
        <v>0</v>
      </c>
      <c r="V557" t="s">
        <v>8221</v>
      </c>
      <c r="W557" s="8"/>
      <c r="X557" s="5"/>
      <c r="Z557" s="6"/>
    </row>
    <row r="558" spans="2:26" x14ac:dyDescent="0.2">
      <c r="B558" s="3"/>
      <c r="C558" s="3"/>
      <c r="T558">
        <v>8000</v>
      </c>
      <c r="U558" s="15">
        <v>200</v>
      </c>
      <c r="V558" t="s">
        <v>8221</v>
      </c>
      <c r="W558" s="8"/>
      <c r="X558" s="5"/>
      <c r="Z558" s="6"/>
    </row>
    <row r="559" spans="2:26" x14ac:dyDescent="0.2">
      <c r="B559" s="3"/>
      <c r="C559" s="3"/>
      <c r="T559">
        <v>150000</v>
      </c>
      <c r="U559" s="15">
        <v>1366</v>
      </c>
      <c r="V559" t="s">
        <v>8221</v>
      </c>
      <c r="W559" s="8"/>
      <c r="X559" s="5"/>
      <c r="Z559" s="6"/>
    </row>
    <row r="560" spans="2:26" x14ac:dyDescent="0.2">
      <c r="B560" s="3"/>
      <c r="C560" s="3"/>
      <c r="T560">
        <v>750</v>
      </c>
      <c r="U560" s="15">
        <v>0</v>
      </c>
      <c r="V560" t="s">
        <v>8221</v>
      </c>
      <c r="W560" s="8"/>
      <c r="X560" s="5"/>
      <c r="Z560" s="6"/>
    </row>
    <row r="561" spans="2:26" x14ac:dyDescent="0.2">
      <c r="B561" s="3"/>
      <c r="C561" s="3"/>
      <c r="T561">
        <v>240000</v>
      </c>
      <c r="U561" s="15">
        <v>50</v>
      </c>
      <c r="V561" t="s">
        <v>8221</v>
      </c>
      <c r="W561" s="8"/>
      <c r="X561" s="5"/>
      <c r="Z561" s="6"/>
    </row>
    <row r="562" spans="2:26" x14ac:dyDescent="0.2">
      <c r="B562" s="3"/>
      <c r="C562" s="3"/>
      <c r="T562">
        <v>100000</v>
      </c>
      <c r="U562" s="15">
        <v>12</v>
      </c>
      <c r="V562" t="s">
        <v>8221</v>
      </c>
      <c r="W562" s="8"/>
      <c r="X562" s="5"/>
      <c r="Z562" s="6"/>
    </row>
    <row r="563" spans="2:26" x14ac:dyDescent="0.2">
      <c r="B563" s="3"/>
      <c r="C563" s="3"/>
      <c r="T563">
        <v>15000</v>
      </c>
      <c r="U563" s="15">
        <v>55</v>
      </c>
      <c r="V563" t="s">
        <v>8221</v>
      </c>
      <c r="W563" s="8"/>
      <c r="X563" s="5"/>
      <c r="Z563" s="6"/>
    </row>
    <row r="564" spans="2:26" x14ac:dyDescent="0.2">
      <c r="B564" s="3"/>
      <c r="C564" s="3"/>
      <c r="T564">
        <v>50000</v>
      </c>
      <c r="U564" s="15">
        <v>0</v>
      </c>
      <c r="V564" t="s">
        <v>8221</v>
      </c>
      <c r="W564" s="8"/>
      <c r="X564" s="5"/>
      <c r="Z564" s="6"/>
    </row>
    <row r="565" spans="2:26" x14ac:dyDescent="0.2">
      <c r="B565" s="3"/>
      <c r="C565" s="3"/>
      <c r="T565">
        <v>75000</v>
      </c>
      <c r="U565" s="15">
        <v>68</v>
      </c>
      <c r="V565" t="s">
        <v>8221</v>
      </c>
      <c r="W565" s="8"/>
      <c r="X565" s="5"/>
      <c r="Z565" s="6"/>
    </row>
    <row r="566" spans="2:26" x14ac:dyDescent="0.2">
      <c r="B566" s="3"/>
      <c r="C566" s="3"/>
      <c r="T566">
        <v>18000</v>
      </c>
      <c r="U566" s="15">
        <v>1</v>
      </c>
      <c r="V566" t="s">
        <v>8221</v>
      </c>
      <c r="W566" s="8"/>
      <c r="X566" s="5"/>
      <c r="Z566" s="6"/>
    </row>
    <row r="567" spans="2:26" x14ac:dyDescent="0.2">
      <c r="B567" s="3"/>
      <c r="C567" s="3"/>
      <c r="T567">
        <v>25000</v>
      </c>
      <c r="U567" s="15">
        <v>0</v>
      </c>
      <c r="V567" t="s">
        <v>8221</v>
      </c>
      <c r="W567" s="8"/>
      <c r="X567" s="5"/>
      <c r="Z567" s="6"/>
    </row>
    <row r="568" spans="2:26" x14ac:dyDescent="0.2">
      <c r="B568" s="3"/>
      <c r="C568" s="3"/>
      <c r="T568">
        <v>5000</v>
      </c>
      <c r="U568" s="15">
        <v>1</v>
      </c>
      <c r="V568" t="s">
        <v>8221</v>
      </c>
      <c r="W568" s="8"/>
      <c r="X568" s="5"/>
      <c r="Z568" s="6"/>
    </row>
    <row r="569" spans="2:26" x14ac:dyDescent="0.2">
      <c r="B569" s="3"/>
      <c r="C569" s="3"/>
      <c r="T569">
        <v>10000</v>
      </c>
      <c r="U569" s="15">
        <v>0</v>
      </c>
      <c r="V569" t="s">
        <v>8221</v>
      </c>
      <c r="W569" s="8"/>
      <c r="X569" s="5"/>
      <c r="Z569" s="6"/>
    </row>
    <row r="570" spans="2:26" x14ac:dyDescent="0.2">
      <c r="B570" s="3"/>
      <c r="C570" s="3"/>
      <c r="T570">
        <v>24500</v>
      </c>
      <c r="U570" s="15">
        <v>245</v>
      </c>
      <c r="V570" t="s">
        <v>8221</v>
      </c>
      <c r="W570" s="8"/>
      <c r="X570" s="5"/>
      <c r="Z570" s="6"/>
    </row>
    <row r="571" spans="2:26" x14ac:dyDescent="0.2">
      <c r="B571" s="3"/>
      <c r="C571" s="3"/>
      <c r="T571">
        <v>2500</v>
      </c>
      <c r="U571" s="15">
        <v>20</v>
      </c>
      <c r="V571" t="s">
        <v>8221</v>
      </c>
      <c r="W571" s="8"/>
      <c r="X571" s="5"/>
      <c r="Z571" s="6"/>
    </row>
    <row r="572" spans="2:26" x14ac:dyDescent="0.2">
      <c r="B572" s="3"/>
      <c r="C572" s="3"/>
      <c r="T572">
        <v>85000</v>
      </c>
      <c r="U572" s="15">
        <v>142</v>
      </c>
      <c r="V572" t="s">
        <v>8221</v>
      </c>
      <c r="W572" s="8"/>
      <c r="X572" s="5"/>
      <c r="Z572" s="6"/>
    </row>
    <row r="573" spans="2:26" x14ac:dyDescent="0.2">
      <c r="B573" s="3"/>
      <c r="C573" s="3"/>
      <c r="T573">
        <v>25000</v>
      </c>
      <c r="U573" s="15">
        <v>106</v>
      </c>
      <c r="V573" t="s">
        <v>8221</v>
      </c>
      <c r="W573" s="8"/>
      <c r="X573" s="5"/>
      <c r="Z573" s="6"/>
    </row>
    <row r="574" spans="2:26" x14ac:dyDescent="0.2">
      <c r="B574" s="3"/>
      <c r="C574" s="3"/>
      <c r="T574">
        <v>2500</v>
      </c>
      <c r="U574" s="15">
        <v>0</v>
      </c>
      <c r="V574" t="s">
        <v>8221</v>
      </c>
      <c r="W574" s="8"/>
      <c r="X574" s="5"/>
      <c r="Z574" s="6"/>
    </row>
    <row r="575" spans="2:26" x14ac:dyDescent="0.2">
      <c r="B575" s="3"/>
      <c r="C575" s="3"/>
      <c r="T575">
        <v>88888</v>
      </c>
      <c r="U575" s="15">
        <v>346</v>
      </c>
      <c r="V575" t="s">
        <v>8221</v>
      </c>
      <c r="W575" s="8"/>
      <c r="X575" s="5"/>
      <c r="Z575" s="6"/>
    </row>
    <row r="576" spans="2:26" x14ac:dyDescent="0.2">
      <c r="B576" s="3"/>
      <c r="C576" s="3"/>
      <c r="T576">
        <v>11180</v>
      </c>
      <c r="U576" s="15">
        <v>80</v>
      </c>
      <c r="V576" t="s">
        <v>8221</v>
      </c>
      <c r="W576" s="8"/>
      <c r="X576" s="5"/>
      <c r="Z576" s="6"/>
    </row>
    <row r="577" spans="2:26" x14ac:dyDescent="0.2">
      <c r="B577" s="3"/>
      <c r="C577" s="3"/>
      <c r="T577">
        <v>60000</v>
      </c>
      <c r="U577" s="15">
        <v>259</v>
      </c>
      <c r="V577" t="s">
        <v>8221</v>
      </c>
      <c r="W577" s="8"/>
      <c r="X577" s="5"/>
      <c r="Z577" s="6"/>
    </row>
    <row r="578" spans="2:26" x14ac:dyDescent="0.2">
      <c r="B578" s="3"/>
      <c r="C578" s="3"/>
      <c r="T578">
        <v>80000</v>
      </c>
      <c r="U578" s="15">
        <v>1</v>
      </c>
      <c r="V578" t="s">
        <v>8221</v>
      </c>
      <c r="W578" s="8"/>
      <c r="X578" s="5"/>
      <c r="Z578" s="6"/>
    </row>
    <row r="579" spans="2:26" x14ac:dyDescent="0.2">
      <c r="B579" s="3"/>
      <c r="C579" s="3"/>
      <c r="T579">
        <v>5000</v>
      </c>
      <c r="U579" s="15">
        <v>10</v>
      </c>
      <c r="V579" t="s">
        <v>8221</v>
      </c>
      <c r="W579" s="8"/>
      <c r="X579" s="5"/>
      <c r="Z579" s="6"/>
    </row>
    <row r="580" spans="2:26" x14ac:dyDescent="0.2">
      <c r="B580" s="3"/>
      <c r="C580" s="3"/>
      <c r="T580">
        <v>125000</v>
      </c>
      <c r="U580" s="15">
        <v>14</v>
      </c>
      <c r="V580" t="s">
        <v>8221</v>
      </c>
      <c r="W580" s="8"/>
      <c r="X580" s="5"/>
      <c r="Z580" s="6"/>
    </row>
    <row r="581" spans="2:26" x14ac:dyDescent="0.2">
      <c r="B581" s="3"/>
      <c r="C581" s="3"/>
      <c r="T581">
        <v>12000</v>
      </c>
      <c r="U581" s="15">
        <v>175</v>
      </c>
      <c r="V581" t="s">
        <v>8221</v>
      </c>
      <c r="W581" s="8"/>
      <c r="X581" s="5"/>
      <c r="Z581" s="6"/>
    </row>
    <row r="582" spans="2:26" x14ac:dyDescent="0.2">
      <c r="B582" s="3"/>
      <c r="C582" s="3"/>
      <c r="T582">
        <v>3000</v>
      </c>
      <c r="U582" s="15">
        <v>1</v>
      </c>
      <c r="V582" t="s">
        <v>8221</v>
      </c>
      <c r="W582" s="8"/>
      <c r="X582" s="5"/>
      <c r="Z582" s="6"/>
    </row>
    <row r="583" spans="2:26" x14ac:dyDescent="0.2">
      <c r="B583" s="3"/>
      <c r="C583" s="3"/>
      <c r="T583">
        <v>400</v>
      </c>
      <c r="U583" s="15">
        <v>0</v>
      </c>
      <c r="V583" t="s">
        <v>8221</v>
      </c>
      <c r="W583" s="8"/>
      <c r="X583" s="5"/>
      <c r="Z583" s="6"/>
    </row>
    <row r="584" spans="2:26" x14ac:dyDescent="0.2">
      <c r="B584" s="3"/>
      <c r="C584" s="3"/>
      <c r="T584">
        <v>100000</v>
      </c>
      <c r="U584" s="15">
        <v>0</v>
      </c>
      <c r="V584" t="s">
        <v>8221</v>
      </c>
      <c r="W584" s="8"/>
      <c r="X584" s="5"/>
      <c r="Z584" s="6"/>
    </row>
    <row r="585" spans="2:26" x14ac:dyDescent="0.2">
      <c r="B585" s="3"/>
      <c r="C585" s="3"/>
      <c r="T585">
        <v>9000</v>
      </c>
      <c r="U585" s="15">
        <v>1</v>
      </c>
      <c r="V585" t="s">
        <v>8221</v>
      </c>
      <c r="W585" s="8"/>
      <c r="X585" s="5"/>
      <c r="Z585" s="6"/>
    </row>
    <row r="586" spans="2:26" x14ac:dyDescent="0.2">
      <c r="B586" s="3"/>
      <c r="C586" s="3"/>
      <c r="T586">
        <v>1000</v>
      </c>
      <c r="U586" s="15">
        <v>10</v>
      </c>
      <c r="V586" t="s">
        <v>8221</v>
      </c>
      <c r="W586" s="8"/>
      <c r="X586" s="5"/>
      <c r="Z586" s="6"/>
    </row>
    <row r="587" spans="2:26" x14ac:dyDescent="0.2">
      <c r="B587" s="3"/>
      <c r="C587" s="3"/>
      <c r="T587">
        <v>9000</v>
      </c>
      <c r="U587" s="15">
        <v>0</v>
      </c>
      <c r="V587" t="s">
        <v>8221</v>
      </c>
      <c r="W587" s="8"/>
      <c r="X587" s="5"/>
      <c r="Z587" s="6"/>
    </row>
    <row r="588" spans="2:26" x14ac:dyDescent="0.2">
      <c r="B588" s="3"/>
      <c r="C588" s="3"/>
      <c r="T588">
        <v>10000</v>
      </c>
      <c r="U588" s="15">
        <v>56</v>
      </c>
      <c r="V588" t="s">
        <v>8221</v>
      </c>
      <c r="W588" s="8"/>
      <c r="X588" s="5"/>
      <c r="Z588" s="6"/>
    </row>
    <row r="589" spans="2:26" x14ac:dyDescent="0.2">
      <c r="B589" s="3"/>
      <c r="C589" s="3"/>
      <c r="T589">
        <v>30000</v>
      </c>
      <c r="U589" s="15">
        <v>2725</v>
      </c>
      <c r="V589" t="s">
        <v>8221</v>
      </c>
      <c r="W589" s="8"/>
      <c r="X589" s="5"/>
      <c r="Z589" s="6"/>
    </row>
    <row r="590" spans="2:26" x14ac:dyDescent="0.2">
      <c r="B590" s="3"/>
      <c r="C590" s="3"/>
      <c r="T590">
        <v>9000</v>
      </c>
      <c r="U590" s="15">
        <v>301</v>
      </c>
      <c r="V590" t="s">
        <v>8221</v>
      </c>
      <c r="W590" s="8"/>
      <c r="X590" s="5"/>
      <c r="Z590" s="6"/>
    </row>
    <row r="591" spans="2:26" x14ac:dyDescent="0.2">
      <c r="B591" s="3"/>
      <c r="C591" s="3"/>
      <c r="T591">
        <v>7500</v>
      </c>
      <c r="U591" s="15">
        <v>1</v>
      </c>
      <c r="V591" t="s">
        <v>8221</v>
      </c>
      <c r="W591" s="8"/>
      <c r="X591" s="5"/>
      <c r="Z591" s="6"/>
    </row>
    <row r="592" spans="2:26" x14ac:dyDescent="0.2">
      <c r="B592" s="3"/>
      <c r="C592" s="3"/>
      <c r="T592">
        <v>5000</v>
      </c>
      <c r="U592" s="15">
        <v>223</v>
      </c>
      <c r="V592" t="s">
        <v>8221</v>
      </c>
      <c r="W592" s="8"/>
      <c r="X592" s="5"/>
      <c r="Z592" s="6"/>
    </row>
    <row r="593" spans="2:26" x14ac:dyDescent="0.2">
      <c r="B593" s="3"/>
      <c r="C593" s="3"/>
      <c r="T593">
        <v>100000</v>
      </c>
      <c r="U593" s="15">
        <v>61</v>
      </c>
      <c r="V593" t="s">
        <v>8221</v>
      </c>
      <c r="W593" s="8"/>
      <c r="X593" s="5"/>
      <c r="Z593" s="6"/>
    </row>
    <row r="594" spans="2:26" x14ac:dyDescent="0.2">
      <c r="B594" s="3"/>
      <c r="C594" s="3"/>
      <c r="T594">
        <v>7500</v>
      </c>
      <c r="U594" s="15">
        <v>250</v>
      </c>
      <c r="V594" t="s">
        <v>8221</v>
      </c>
      <c r="W594" s="8"/>
      <c r="X594" s="5"/>
      <c r="Z594" s="6"/>
    </row>
    <row r="595" spans="2:26" x14ac:dyDescent="0.2">
      <c r="B595" s="3"/>
      <c r="C595" s="3"/>
      <c r="T595">
        <v>500</v>
      </c>
      <c r="U595" s="15">
        <v>115</v>
      </c>
      <c r="V595" t="s">
        <v>8221</v>
      </c>
      <c r="W595" s="8"/>
      <c r="X595" s="5"/>
      <c r="Z595" s="6"/>
    </row>
    <row r="596" spans="2:26" x14ac:dyDescent="0.2">
      <c r="B596" s="3"/>
      <c r="C596" s="3"/>
      <c r="T596">
        <v>25000</v>
      </c>
      <c r="U596" s="15">
        <v>26</v>
      </c>
      <c r="V596" t="s">
        <v>8221</v>
      </c>
      <c r="W596" s="8"/>
      <c r="X596" s="5"/>
      <c r="Z596" s="6"/>
    </row>
    <row r="597" spans="2:26" x14ac:dyDescent="0.2">
      <c r="B597" s="3"/>
      <c r="C597" s="3"/>
      <c r="T597">
        <v>100000</v>
      </c>
      <c r="U597" s="15">
        <v>426</v>
      </c>
      <c r="V597" t="s">
        <v>8221</v>
      </c>
      <c r="W597" s="8"/>
      <c r="X597" s="5"/>
      <c r="Z597" s="6"/>
    </row>
    <row r="598" spans="2:26" x14ac:dyDescent="0.2">
      <c r="B598" s="3"/>
      <c r="C598" s="3"/>
      <c r="T598">
        <v>20000</v>
      </c>
      <c r="U598" s="15">
        <v>6</v>
      </c>
      <c r="V598" t="s">
        <v>8221</v>
      </c>
      <c r="W598" s="8"/>
      <c r="X598" s="5"/>
      <c r="Z598" s="6"/>
    </row>
    <row r="599" spans="2:26" x14ac:dyDescent="0.2">
      <c r="B599" s="3"/>
      <c r="C599" s="3"/>
      <c r="T599">
        <v>7500</v>
      </c>
      <c r="U599" s="15">
        <v>20</v>
      </c>
      <c r="V599" t="s">
        <v>8221</v>
      </c>
      <c r="W599" s="8"/>
      <c r="X599" s="5"/>
      <c r="Z599" s="6"/>
    </row>
    <row r="600" spans="2:26" x14ac:dyDescent="0.2">
      <c r="B600" s="3"/>
      <c r="C600" s="3"/>
      <c r="T600">
        <v>2500</v>
      </c>
      <c r="U600" s="15">
        <v>850</v>
      </c>
      <c r="V600" t="s">
        <v>8221</v>
      </c>
      <c r="W600" s="8"/>
      <c r="X600" s="5"/>
      <c r="Z600" s="6"/>
    </row>
    <row r="601" spans="2:26" x14ac:dyDescent="0.2">
      <c r="B601" s="3"/>
      <c r="C601" s="3"/>
      <c r="T601">
        <v>50000</v>
      </c>
      <c r="U601" s="15">
        <v>31</v>
      </c>
      <c r="V601" t="s">
        <v>8221</v>
      </c>
      <c r="W601" s="8"/>
      <c r="X601" s="5"/>
      <c r="Z601" s="6"/>
    </row>
    <row r="602" spans="2:26" x14ac:dyDescent="0.2">
      <c r="B602" s="3"/>
      <c r="C602" s="3"/>
      <c r="T602">
        <v>5000</v>
      </c>
      <c r="U602" s="15">
        <v>100</v>
      </c>
      <c r="V602" t="s">
        <v>8220</v>
      </c>
      <c r="W602" s="8"/>
      <c r="X602" s="5"/>
      <c r="Z602" s="6"/>
    </row>
    <row r="603" spans="2:26" x14ac:dyDescent="0.2">
      <c r="B603" s="3"/>
      <c r="C603" s="3"/>
      <c r="T603">
        <v>10000</v>
      </c>
      <c r="U603" s="15">
        <v>140</v>
      </c>
      <c r="V603" t="s">
        <v>8220</v>
      </c>
      <c r="W603" s="8"/>
      <c r="X603" s="5"/>
      <c r="Z603" s="6"/>
    </row>
    <row r="604" spans="2:26" x14ac:dyDescent="0.2">
      <c r="B604" s="3"/>
      <c r="C604" s="3"/>
      <c r="T604">
        <v>70000</v>
      </c>
      <c r="U604" s="15">
        <v>0</v>
      </c>
      <c r="V604" t="s">
        <v>8220</v>
      </c>
      <c r="W604" s="8"/>
      <c r="X604" s="5"/>
      <c r="Z604" s="6"/>
    </row>
    <row r="605" spans="2:26" x14ac:dyDescent="0.2">
      <c r="B605" s="3"/>
      <c r="C605" s="3"/>
      <c r="T605">
        <v>15000</v>
      </c>
      <c r="U605" s="15">
        <v>590.02</v>
      </c>
      <c r="V605" t="s">
        <v>8220</v>
      </c>
      <c r="W605" s="8"/>
      <c r="X605" s="5"/>
      <c r="Z605" s="6"/>
    </row>
    <row r="606" spans="2:26" x14ac:dyDescent="0.2">
      <c r="B606" s="3"/>
      <c r="C606" s="3"/>
      <c r="T606">
        <v>1500</v>
      </c>
      <c r="U606" s="15">
        <v>0</v>
      </c>
      <c r="V606" t="s">
        <v>8220</v>
      </c>
      <c r="W606" s="8"/>
      <c r="X606" s="5"/>
      <c r="Z606" s="6"/>
    </row>
    <row r="607" spans="2:26" x14ac:dyDescent="0.2">
      <c r="B607" s="3"/>
      <c r="C607" s="3"/>
      <c r="T607">
        <v>5000</v>
      </c>
      <c r="U607" s="15">
        <v>131</v>
      </c>
      <c r="V607" t="s">
        <v>8220</v>
      </c>
      <c r="W607" s="8"/>
      <c r="X607" s="5"/>
      <c r="Z607" s="6"/>
    </row>
    <row r="608" spans="2:26" x14ac:dyDescent="0.2">
      <c r="B608" s="3"/>
      <c r="C608" s="3"/>
      <c r="T608">
        <v>5000</v>
      </c>
      <c r="U608" s="15">
        <v>10</v>
      </c>
      <c r="V608" t="s">
        <v>8220</v>
      </c>
      <c r="W608" s="8"/>
      <c r="X608" s="5"/>
      <c r="Z608" s="6"/>
    </row>
    <row r="609" spans="2:26" x14ac:dyDescent="0.2">
      <c r="B609" s="3"/>
      <c r="C609" s="3"/>
      <c r="T609">
        <v>250</v>
      </c>
      <c r="U609" s="15">
        <v>0</v>
      </c>
      <c r="V609" t="s">
        <v>8220</v>
      </c>
      <c r="W609" s="8"/>
      <c r="X609" s="5"/>
      <c r="Z609" s="6"/>
    </row>
    <row r="610" spans="2:26" x14ac:dyDescent="0.2">
      <c r="B610" s="3"/>
      <c r="C610" s="3"/>
      <c r="T610">
        <v>150000</v>
      </c>
      <c r="U610" s="15">
        <v>1461</v>
      </c>
      <c r="V610" t="s">
        <v>8220</v>
      </c>
      <c r="W610" s="8"/>
      <c r="X610" s="5"/>
      <c r="Z610" s="6"/>
    </row>
    <row r="611" spans="2:26" x14ac:dyDescent="0.2">
      <c r="B611" s="3"/>
      <c r="C611" s="3"/>
      <c r="T611">
        <v>780</v>
      </c>
      <c r="U611" s="15">
        <v>5</v>
      </c>
      <c r="V611" t="s">
        <v>8220</v>
      </c>
      <c r="W611" s="8"/>
      <c r="X611" s="5"/>
      <c r="Z611" s="6"/>
    </row>
    <row r="612" spans="2:26" x14ac:dyDescent="0.2">
      <c r="B612" s="3"/>
      <c r="C612" s="3"/>
      <c r="T612">
        <v>13803</v>
      </c>
      <c r="U612" s="15">
        <v>0</v>
      </c>
      <c r="V612" t="s">
        <v>8220</v>
      </c>
      <c r="W612" s="8"/>
      <c r="X612" s="5"/>
      <c r="Z612" s="6"/>
    </row>
    <row r="613" spans="2:26" x14ac:dyDescent="0.2">
      <c r="B613" s="3"/>
      <c r="C613" s="3"/>
      <c r="T613">
        <v>80000</v>
      </c>
      <c r="U613" s="15">
        <v>0</v>
      </c>
      <c r="V613" t="s">
        <v>8220</v>
      </c>
      <c r="W613" s="8"/>
      <c r="X613" s="5"/>
      <c r="Z613" s="6"/>
    </row>
    <row r="614" spans="2:26" x14ac:dyDescent="0.2">
      <c r="B614" s="3"/>
      <c r="C614" s="3"/>
      <c r="T614">
        <v>10000</v>
      </c>
      <c r="U614" s="15">
        <v>0</v>
      </c>
      <c r="V614" t="s">
        <v>8220</v>
      </c>
      <c r="W614" s="8"/>
      <c r="X614" s="5"/>
      <c r="Z614" s="6"/>
    </row>
    <row r="615" spans="2:26" x14ac:dyDescent="0.2">
      <c r="B615" s="3"/>
      <c r="C615" s="3"/>
      <c r="T615">
        <v>60000</v>
      </c>
      <c r="U615" s="15">
        <v>12818</v>
      </c>
      <c r="V615" t="s">
        <v>8220</v>
      </c>
      <c r="W615" s="8"/>
      <c r="X615" s="5"/>
      <c r="Z615" s="6"/>
    </row>
    <row r="616" spans="2:26" x14ac:dyDescent="0.2">
      <c r="B616" s="3"/>
      <c r="C616" s="3"/>
      <c r="T616">
        <v>10000</v>
      </c>
      <c r="U616" s="15">
        <v>0</v>
      </c>
      <c r="V616" t="s">
        <v>8220</v>
      </c>
      <c r="W616" s="8"/>
      <c r="X616" s="5"/>
      <c r="Z616" s="6"/>
    </row>
    <row r="617" spans="2:26" x14ac:dyDescent="0.2">
      <c r="B617" s="3"/>
      <c r="C617" s="3"/>
      <c r="T617">
        <v>515</v>
      </c>
      <c r="U617" s="15">
        <v>0</v>
      </c>
      <c r="V617" t="s">
        <v>8220</v>
      </c>
      <c r="W617" s="8"/>
      <c r="X617" s="5"/>
      <c r="Z617" s="6"/>
    </row>
    <row r="618" spans="2:26" x14ac:dyDescent="0.2">
      <c r="B618" s="3"/>
      <c r="C618" s="3"/>
      <c r="T618">
        <v>5000</v>
      </c>
      <c r="U618" s="15">
        <v>0</v>
      </c>
      <c r="V618" t="s">
        <v>8220</v>
      </c>
      <c r="W618" s="8"/>
      <c r="X618" s="5"/>
      <c r="Z618" s="6"/>
    </row>
    <row r="619" spans="2:26" x14ac:dyDescent="0.2">
      <c r="B619" s="3"/>
      <c r="C619" s="3"/>
      <c r="T619">
        <v>2000</v>
      </c>
      <c r="U619" s="15">
        <v>60</v>
      </c>
      <c r="V619" t="s">
        <v>8220</v>
      </c>
      <c r="W619" s="8"/>
      <c r="X619" s="5"/>
      <c r="Z619" s="6"/>
    </row>
    <row r="620" spans="2:26" x14ac:dyDescent="0.2">
      <c r="B620" s="3"/>
      <c r="C620" s="3"/>
      <c r="T620">
        <v>400</v>
      </c>
      <c r="U620" s="15">
        <v>0</v>
      </c>
      <c r="V620" t="s">
        <v>8220</v>
      </c>
      <c r="W620" s="8"/>
      <c r="X620" s="5"/>
      <c r="Z620" s="6"/>
    </row>
    <row r="621" spans="2:26" x14ac:dyDescent="0.2">
      <c r="B621" s="3"/>
      <c r="C621" s="3"/>
      <c r="T621">
        <v>2500000</v>
      </c>
      <c r="U621" s="15">
        <v>1</v>
      </c>
      <c r="V621" t="s">
        <v>8220</v>
      </c>
      <c r="W621" s="8"/>
      <c r="X621" s="5"/>
      <c r="Z621" s="6"/>
    </row>
    <row r="622" spans="2:26" x14ac:dyDescent="0.2">
      <c r="B622" s="3"/>
      <c r="C622" s="3"/>
      <c r="T622">
        <v>30000</v>
      </c>
      <c r="U622" s="15">
        <v>300</v>
      </c>
      <c r="V622" t="s">
        <v>8220</v>
      </c>
      <c r="W622" s="8"/>
      <c r="X622" s="5"/>
      <c r="Z622" s="6"/>
    </row>
    <row r="623" spans="2:26" x14ac:dyDescent="0.2">
      <c r="B623" s="3"/>
      <c r="C623" s="3"/>
      <c r="T623">
        <v>25000</v>
      </c>
      <c r="U623" s="15">
        <v>261</v>
      </c>
      <c r="V623" t="s">
        <v>8220</v>
      </c>
      <c r="W623" s="8"/>
      <c r="X623" s="5"/>
      <c r="Z623" s="6"/>
    </row>
    <row r="624" spans="2:26" x14ac:dyDescent="0.2">
      <c r="B624" s="3"/>
      <c r="C624" s="3"/>
      <c r="T624">
        <v>6000</v>
      </c>
      <c r="U624" s="15">
        <v>341</v>
      </c>
      <c r="V624" t="s">
        <v>8220</v>
      </c>
      <c r="W624" s="8"/>
      <c r="X624" s="5"/>
      <c r="Z624" s="6"/>
    </row>
    <row r="625" spans="2:26" x14ac:dyDescent="0.2">
      <c r="B625" s="3"/>
      <c r="C625" s="3"/>
      <c r="T625">
        <v>75000</v>
      </c>
      <c r="U625" s="15">
        <v>0</v>
      </c>
      <c r="V625" t="s">
        <v>8220</v>
      </c>
      <c r="W625" s="8"/>
      <c r="X625" s="5"/>
      <c r="Z625" s="6"/>
    </row>
    <row r="626" spans="2:26" x14ac:dyDescent="0.2">
      <c r="B626" s="3"/>
      <c r="C626" s="3"/>
      <c r="T626">
        <v>5000</v>
      </c>
      <c r="U626" s="15">
        <v>0</v>
      </c>
      <c r="V626" t="s">
        <v>8220</v>
      </c>
      <c r="W626" s="8"/>
      <c r="X626" s="5"/>
      <c r="Z626" s="6"/>
    </row>
    <row r="627" spans="2:26" x14ac:dyDescent="0.2">
      <c r="B627" s="3"/>
      <c r="C627" s="3"/>
      <c r="T627">
        <v>25000</v>
      </c>
      <c r="U627" s="15">
        <v>0</v>
      </c>
      <c r="V627" t="s">
        <v>8220</v>
      </c>
      <c r="W627" s="8"/>
      <c r="X627" s="5"/>
      <c r="Z627" s="6"/>
    </row>
    <row r="628" spans="2:26" x14ac:dyDescent="0.2">
      <c r="B628" s="3"/>
      <c r="C628" s="3"/>
      <c r="T628">
        <v>25000</v>
      </c>
      <c r="U628" s="15">
        <v>4345</v>
      </c>
      <c r="V628" t="s">
        <v>8220</v>
      </c>
      <c r="W628" s="8"/>
      <c r="X628" s="5"/>
      <c r="Z628" s="6"/>
    </row>
    <row r="629" spans="2:26" x14ac:dyDescent="0.2">
      <c r="B629" s="3"/>
      <c r="C629" s="3"/>
      <c r="T629">
        <v>450000</v>
      </c>
      <c r="U629" s="15">
        <v>90</v>
      </c>
      <c r="V629" t="s">
        <v>8220</v>
      </c>
      <c r="W629" s="8"/>
      <c r="X629" s="5"/>
      <c r="Z629" s="6"/>
    </row>
    <row r="630" spans="2:26" x14ac:dyDescent="0.2">
      <c r="B630" s="3"/>
      <c r="C630" s="3"/>
      <c r="T630">
        <v>5000</v>
      </c>
      <c r="U630" s="15">
        <v>0</v>
      </c>
      <c r="V630" t="s">
        <v>8220</v>
      </c>
      <c r="W630" s="8"/>
      <c r="X630" s="5"/>
      <c r="Z630" s="6"/>
    </row>
    <row r="631" spans="2:26" x14ac:dyDescent="0.2">
      <c r="B631" s="3"/>
      <c r="C631" s="3"/>
      <c r="T631">
        <v>200000</v>
      </c>
      <c r="U631" s="15">
        <v>350</v>
      </c>
      <c r="V631" t="s">
        <v>8220</v>
      </c>
      <c r="W631" s="8"/>
      <c r="X631" s="5"/>
      <c r="Z631" s="6"/>
    </row>
    <row r="632" spans="2:26" x14ac:dyDescent="0.2">
      <c r="B632" s="3"/>
      <c r="C632" s="3"/>
      <c r="T632">
        <v>11999</v>
      </c>
      <c r="U632" s="15">
        <v>10</v>
      </c>
      <c r="V632" t="s">
        <v>8220</v>
      </c>
      <c r="W632" s="8"/>
      <c r="X632" s="5"/>
      <c r="Z632" s="6"/>
    </row>
    <row r="633" spans="2:26" x14ac:dyDescent="0.2">
      <c r="B633" s="3"/>
      <c r="C633" s="3"/>
      <c r="T633">
        <v>50000</v>
      </c>
      <c r="U633" s="15">
        <v>690</v>
      </c>
      <c r="V633" t="s">
        <v>8220</v>
      </c>
      <c r="W633" s="8"/>
      <c r="X633" s="5"/>
      <c r="Z633" s="6"/>
    </row>
    <row r="634" spans="2:26" x14ac:dyDescent="0.2">
      <c r="B634" s="3"/>
      <c r="C634" s="3"/>
      <c r="T634">
        <v>20000</v>
      </c>
      <c r="U634" s="15">
        <v>0</v>
      </c>
      <c r="V634" t="s">
        <v>8220</v>
      </c>
      <c r="W634" s="8"/>
      <c r="X634" s="5"/>
      <c r="Z634" s="6"/>
    </row>
    <row r="635" spans="2:26" x14ac:dyDescent="0.2">
      <c r="B635" s="3"/>
      <c r="C635" s="3"/>
      <c r="T635">
        <v>10000</v>
      </c>
      <c r="U635" s="15">
        <v>1245</v>
      </c>
      <c r="V635" t="s">
        <v>8220</v>
      </c>
      <c r="W635" s="8"/>
      <c r="X635" s="5"/>
      <c r="Z635" s="6"/>
    </row>
    <row r="636" spans="2:26" x14ac:dyDescent="0.2">
      <c r="B636" s="3"/>
      <c r="C636" s="3"/>
      <c r="T636">
        <v>5000</v>
      </c>
      <c r="U636" s="15">
        <v>1</v>
      </c>
      <c r="V636" t="s">
        <v>8220</v>
      </c>
      <c r="W636" s="8"/>
      <c r="X636" s="5"/>
      <c r="Z636" s="6"/>
    </row>
    <row r="637" spans="2:26" x14ac:dyDescent="0.2">
      <c r="B637" s="3"/>
      <c r="C637" s="3"/>
      <c r="T637">
        <v>25000</v>
      </c>
      <c r="U637" s="15">
        <v>2</v>
      </c>
      <c r="V637" t="s">
        <v>8220</v>
      </c>
      <c r="W637" s="8"/>
      <c r="X637" s="5"/>
      <c r="Z637" s="6"/>
    </row>
    <row r="638" spans="2:26" x14ac:dyDescent="0.2">
      <c r="B638" s="3"/>
      <c r="C638" s="3"/>
      <c r="T638">
        <v>2000</v>
      </c>
      <c r="U638" s="15">
        <v>4</v>
      </c>
      <c r="V638" t="s">
        <v>8220</v>
      </c>
      <c r="W638" s="8"/>
      <c r="X638" s="5"/>
      <c r="Z638" s="6"/>
    </row>
    <row r="639" spans="2:26" x14ac:dyDescent="0.2">
      <c r="B639" s="3"/>
      <c r="C639" s="3"/>
      <c r="T639">
        <v>100000</v>
      </c>
      <c r="U639" s="15">
        <v>0</v>
      </c>
      <c r="V639" t="s">
        <v>8220</v>
      </c>
      <c r="W639" s="8"/>
      <c r="X639" s="5"/>
      <c r="Z639" s="6"/>
    </row>
    <row r="640" spans="2:26" x14ac:dyDescent="0.2">
      <c r="B640" s="3"/>
      <c r="C640" s="3"/>
      <c r="T640">
        <v>200000</v>
      </c>
      <c r="U640" s="15">
        <v>18</v>
      </c>
      <c r="V640" t="s">
        <v>8220</v>
      </c>
      <c r="W640" s="8"/>
      <c r="X640" s="5"/>
      <c r="Z640" s="6"/>
    </row>
    <row r="641" spans="2:26" x14ac:dyDescent="0.2">
      <c r="B641" s="3"/>
      <c r="C641" s="3"/>
      <c r="T641">
        <v>1000000</v>
      </c>
      <c r="U641" s="15">
        <v>1</v>
      </c>
      <c r="V641" t="s">
        <v>8220</v>
      </c>
      <c r="W641" s="8"/>
      <c r="X641" s="5"/>
      <c r="Z641" s="6"/>
    </row>
    <row r="642" spans="2:26" x14ac:dyDescent="0.2">
      <c r="B642" s="3"/>
      <c r="C642" s="3"/>
      <c r="T642">
        <v>70</v>
      </c>
      <c r="U642" s="15">
        <v>101</v>
      </c>
      <c r="V642" t="s">
        <v>8219</v>
      </c>
      <c r="W642" s="8"/>
      <c r="X642" s="5"/>
      <c r="Z642" s="6"/>
    </row>
    <row r="643" spans="2:26" x14ac:dyDescent="0.2">
      <c r="B643" s="3"/>
      <c r="C643" s="3"/>
      <c r="T643">
        <v>40000</v>
      </c>
      <c r="U643" s="15">
        <v>47665</v>
      </c>
      <c r="V643" t="s">
        <v>8219</v>
      </c>
      <c r="W643" s="8"/>
      <c r="X643" s="5"/>
      <c r="Z643" s="6"/>
    </row>
    <row r="644" spans="2:26" x14ac:dyDescent="0.2">
      <c r="B644" s="3"/>
      <c r="C644" s="3"/>
      <c r="T644">
        <v>20000</v>
      </c>
      <c r="U644" s="15">
        <v>292097</v>
      </c>
      <c r="V644" t="s">
        <v>8219</v>
      </c>
      <c r="W644" s="8"/>
      <c r="X644" s="5"/>
      <c r="Z644" s="6"/>
    </row>
    <row r="645" spans="2:26" x14ac:dyDescent="0.2">
      <c r="B645" s="3"/>
      <c r="C645" s="3"/>
      <c r="T645">
        <v>25000</v>
      </c>
      <c r="U645" s="15">
        <v>26452</v>
      </c>
      <c r="V645" t="s">
        <v>8219</v>
      </c>
      <c r="W645" s="8"/>
      <c r="X645" s="5"/>
      <c r="Z645" s="6"/>
    </row>
    <row r="646" spans="2:26" x14ac:dyDescent="0.2">
      <c r="B646" s="3"/>
      <c r="C646" s="3"/>
      <c r="T646">
        <v>25000</v>
      </c>
      <c r="U646" s="15">
        <v>75029.48</v>
      </c>
      <c r="V646" t="s">
        <v>8219</v>
      </c>
      <c r="W646" s="8"/>
      <c r="X646" s="5"/>
      <c r="Z646" s="6"/>
    </row>
    <row r="647" spans="2:26" x14ac:dyDescent="0.2">
      <c r="B647" s="3"/>
      <c r="C647" s="3"/>
      <c r="T647">
        <v>2000</v>
      </c>
      <c r="U647" s="15">
        <v>5574</v>
      </c>
      <c r="V647" t="s">
        <v>8219</v>
      </c>
      <c r="W647" s="8"/>
      <c r="X647" s="5"/>
      <c r="Z647" s="6"/>
    </row>
    <row r="648" spans="2:26" x14ac:dyDescent="0.2">
      <c r="B648" s="3"/>
      <c r="C648" s="3"/>
      <c r="T648">
        <v>800</v>
      </c>
      <c r="U648" s="15">
        <v>1055.01</v>
      </c>
      <c r="V648" t="s">
        <v>8219</v>
      </c>
      <c r="W648" s="8"/>
      <c r="X648" s="5"/>
      <c r="Z648" s="6"/>
    </row>
    <row r="649" spans="2:26" x14ac:dyDescent="0.2">
      <c r="B649" s="3"/>
      <c r="C649" s="3"/>
      <c r="T649">
        <v>2000</v>
      </c>
      <c r="U649" s="15">
        <v>2141</v>
      </c>
      <c r="V649" t="s">
        <v>8219</v>
      </c>
      <c r="W649" s="8"/>
      <c r="X649" s="5"/>
      <c r="Z649" s="6"/>
    </row>
    <row r="650" spans="2:26" x14ac:dyDescent="0.2">
      <c r="B650" s="3"/>
      <c r="C650" s="3"/>
      <c r="T650">
        <v>35000</v>
      </c>
      <c r="U650" s="15">
        <v>44388</v>
      </c>
      <c r="V650" t="s">
        <v>8219</v>
      </c>
      <c r="W650" s="8"/>
      <c r="X650" s="5"/>
      <c r="Z650" s="6"/>
    </row>
    <row r="651" spans="2:26" x14ac:dyDescent="0.2">
      <c r="B651" s="3"/>
      <c r="C651" s="3"/>
      <c r="T651">
        <v>2500</v>
      </c>
      <c r="U651" s="15">
        <v>3499</v>
      </c>
      <c r="V651" t="s">
        <v>8219</v>
      </c>
      <c r="W651" s="8"/>
      <c r="X651" s="5"/>
      <c r="Z651" s="6"/>
    </row>
    <row r="652" spans="2:26" x14ac:dyDescent="0.2">
      <c r="B652" s="3"/>
      <c r="C652" s="3"/>
      <c r="T652">
        <v>1500</v>
      </c>
      <c r="U652" s="15">
        <v>1686</v>
      </c>
      <c r="V652" t="s">
        <v>8219</v>
      </c>
      <c r="W652" s="8"/>
      <c r="X652" s="5"/>
      <c r="Z652" s="6"/>
    </row>
    <row r="653" spans="2:26" x14ac:dyDescent="0.2">
      <c r="B653" s="3"/>
      <c r="C653" s="3"/>
      <c r="T653">
        <v>25000</v>
      </c>
      <c r="U653" s="15">
        <v>25132</v>
      </c>
      <c r="V653" t="s">
        <v>8219</v>
      </c>
      <c r="W653" s="8"/>
      <c r="X653" s="5"/>
      <c r="Z653" s="6"/>
    </row>
    <row r="654" spans="2:26" x14ac:dyDescent="0.2">
      <c r="B654" s="3"/>
      <c r="C654" s="3"/>
      <c r="T654">
        <v>3000</v>
      </c>
      <c r="U654" s="15">
        <v>3014</v>
      </c>
      <c r="V654" t="s">
        <v>8219</v>
      </c>
      <c r="W654" s="8"/>
      <c r="X654" s="5"/>
      <c r="Z654" s="6"/>
    </row>
    <row r="655" spans="2:26" x14ac:dyDescent="0.2">
      <c r="B655" s="3"/>
      <c r="C655" s="3"/>
      <c r="T655">
        <v>75000</v>
      </c>
      <c r="U655" s="15">
        <v>106084.5</v>
      </c>
      <c r="V655" t="s">
        <v>8219</v>
      </c>
      <c r="W655" s="8"/>
      <c r="X655" s="5"/>
      <c r="Z655" s="6"/>
    </row>
    <row r="656" spans="2:26" x14ac:dyDescent="0.2">
      <c r="B656" s="3"/>
      <c r="C656" s="3"/>
      <c r="T656">
        <v>12000</v>
      </c>
      <c r="U656" s="15">
        <v>32075</v>
      </c>
      <c r="V656" t="s">
        <v>8219</v>
      </c>
      <c r="W656" s="8"/>
      <c r="X656" s="5"/>
      <c r="Z656" s="6"/>
    </row>
    <row r="657" spans="2:26" x14ac:dyDescent="0.2">
      <c r="B657" s="3"/>
      <c r="C657" s="3"/>
      <c r="T657">
        <v>8000</v>
      </c>
      <c r="U657" s="15">
        <v>11751</v>
      </c>
      <c r="V657" t="s">
        <v>8219</v>
      </c>
      <c r="W657" s="8"/>
      <c r="X657" s="5"/>
      <c r="Z657" s="6"/>
    </row>
    <row r="658" spans="2:26" x14ac:dyDescent="0.2">
      <c r="B658" s="3"/>
      <c r="C658" s="3"/>
      <c r="T658">
        <v>5000</v>
      </c>
      <c r="U658" s="15">
        <v>10678</v>
      </c>
      <c r="V658" t="s">
        <v>8219</v>
      </c>
      <c r="W658" s="8"/>
      <c r="X658" s="5"/>
      <c r="Z658" s="6"/>
    </row>
    <row r="659" spans="2:26" x14ac:dyDescent="0.2">
      <c r="B659" s="3"/>
      <c r="C659" s="3"/>
      <c r="T659">
        <v>15000</v>
      </c>
      <c r="U659" s="15">
        <v>18855</v>
      </c>
      <c r="V659" t="s">
        <v>8219</v>
      </c>
      <c r="W659" s="8"/>
      <c r="X659" s="5"/>
      <c r="Z659" s="6"/>
    </row>
    <row r="660" spans="2:26" x14ac:dyDescent="0.2">
      <c r="B660" s="3"/>
      <c r="C660" s="3"/>
      <c r="T660">
        <v>28888</v>
      </c>
      <c r="U660" s="15">
        <v>30177</v>
      </c>
      <c r="V660" t="s">
        <v>8219</v>
      </c>
      <c r="W660" s="8"/>
      <c r="X660" s="5"/>
      <c r="Z660" s="6"/>
    </row>
    <row r="661" spans="2:26" x14ac:dyDescent="0.2">
      <c r="B661" s="3"/>
      <c r="C661" s="3"/>
      <c r="T661">
        <v>3000</v>
      </c>
      <c r="U661" s="15">
        <v>3017</v>
      </c>
      <c r="V661" t="s">
        <v>8219</v>
      </c>
      <c r="W661" s="8"/>
      <c r="X661" s="5"/>
      <c r="Z661" s="6"/>
    </row>
    <row r="662" spans="2:26" x14ac:dyDescent="0.2">
      <c r="B662" s="3"/>
      <c r="C662" s="3"/>
      <c r="T662">
        <v>50000</v>
      </c>
      <c r="U662" s="15">
        <v>1529</v>
      </c>
      <c r="V662" t="s">
        <v>8221</v>
      </c>
      <c r="W662" s="8"/>
      <c r="X662" s="5"/>
      <c r="Z662" s="6"/>
    </row>
    <row r="663" spans="2:26" x14ac:dyDescent="0.2">
      <c r="B663" s="3"/>
      <c r="C663" s="3"/>
      <c r="T663">
        <v>10000</v>
      </c>
      <c r="U663" s="15">
        <v>95</v>
      </c>
      <c r="V663" t="s">
        <v>8221</v>
      </c>
      <c r="W663" s="8"/>
      <c r="X663" s="5"/>
      <c r="Z663" s="6"/>
    </row>
    <row r="664" spans="2:26" x14ac:dyDescent="0.2">
      <c r="B664" s="3"/>
      <c r="C664" s="3"/>
      <c r="T664">
        <v>39000</v>
      </c>
      <c r="U664" s="15">
        <v>156</v>
      </c>
      <c r="V664" t="s">
        <v>8221</v>
      </c>
      <c r="W664" s="8"/>
      <c r="X664" s="5"/>
      <c r="Z664" s="6"/>
    </row>
    <row r="665" spans="2:26" x14ac:dyDescent="0.2">
      <c r="B665" s="3"/>
      <c r="C665" s="3"/>
      <c r="T665">
        <v>200000</v>
      </c>
      <c r="U665" s="15">
        <v>700</v>
      </c>
      <c r="V665" t="s">
        <v>8221</v>
      </c>
      <c r="W665" s="8"/>
      <c r="X665" s="5"/>
      <c r="Z665" s="6"/>
    </row>
    <row r="666" spans="2:26" x14ac:dyDescent="0.2">
      <c r="B666" s="3"/>
      <c r="C666" s="3"/>
      <c r="T666">
        <v>12000</v>
      </c>
      <c r="U666" s="15">
        <v>904</v>
      </c>
      <c r="V666" t="s">
        <v>8221</v>
      </c>
      <c r="W666" s="8"/>
      <c r="X666" s="5"/>
      <c r="Z666" s="6"/>
    </row>
    <row r="667" spans="2:26" x14ac:dyDescent="0.2">
      <c r="B667" s="3"/>
      <c r="C667" s="3"/>
      <c r="T667">
        <v>10000</v>
      </c>
      <c r="U667" s="15">
        <v>1864</v>
      </c>
      <c r="V667" t="s">
        <v>8221</v>
      </c>
      <c r="W667" s="8"/>
      <c r="X667" s="5"/>
      <c r="Z667" s="6"/>
    </row>
    <row r="668" spans="2:26" x14ac:dyDescent="0.2">
      <c r="B668" s="3"/>
      <c r="C668" s="3"/>
      <c r="T668">
        <v>200000</v>
      </c>
      <c r="U668" s="15">
        <v>8</v>
      </c>
      <c r="V668" t="s">
        <v>8221</v>
      </c>
      <c r="W668" s="8"/>
      <c r="X668" s="5"/>
      <c r="Z668" s="6"/>
    </row>
    <row r="669" spans="2:26" x14ac:dyDescent="0.2">
      <c r="B669" s="3"/>
      <c r="C669" s="3"/>
      <c r="T669">
        <v>50000</v>
      </c>
      <c r="U669" s="15">
        <v>5010</v>
      </c>
      <c r="V669" t="s">
        <v>8221</v>
      </c>
      <c r="W669" s="8"/>
      <c r="X669" s="5"/>
      <c r="Z669" s="6"/>
    </row>
    <row r="670" spans="2:26" x14ac:dyDescent="0.2">
      <c r="B670" s="3"/>
      <c r="C670" s="3"/>
      <c r="T670">
        <v>15000</v>
      </c>
      <c r="U670" s="15">
        <v>684</v>
      </c>
      <c r="V670" t="s">
        <v>8221</v>
      </c>
      <c r="W670" s="8"/>
      <c r="X670" s="5"/>
      <c r="Z670" s="6"/>
    </row>
    <row r="671" spans="2:26" x14ac:dyDescent="0.2">
      <c r="B671" s="3"/>
      <c r="C671" s="3"/>
      <c r="T671">
        <v>200000</v>
      </c>
      <c r="U671" s="15">
        <v>43015</v>
      </c>
      <c r="V671" t="s">
        <v>8221</v>
      </c>
      <c r="W671" s="8"/>
      <c r="X671" s="5"/>
      <c r="Z671" s="6"/>
    </row>
    <row r="672" spans="2:26" x14ac:dyDescent="0.2">
      <c r="B672" s="3"/>
      <c r="C672" s="3"/>
      <c r="T672">
        <v>90000</v>
      </c>
      <c r="U672" s="15">
        <v>26349</v>
      </c>
      <c r="V672" t="s">
        <v>8221</v>
      </c>
      <c r="W672" s="8"/>
      <c r="X672" s="5"/>
      <c r="Z672" s="6"/>
    </row>
    <row r="673" spans="2:26" x14ac:dyDescent="0.2">
      <c r="B673" s="3"/>
      <c r="C673" s="3"/>
      <c r="T673">
        <v>30000</v>
      </c>
      <c r="U673" s="15">
        <v>11828</v>
      </c>
      <c r="V673" t="s">
        <v>8221</v>
      </c>
      <c r="W673" s="8"/>
      <c r="X673" s="5"/>
      <c r="Z673" s="6"/>
    </row>
    <row r="674" spans="2:26" x14ac:dyDescent="0.2">
      <c r="B674" s="3"/>
      <c r="C674" s="3"/>
      <c r="T674">
        <v>50000</v>
      </c>
      <c r="U674" s="15">
        <v>10814</v>
      </c>
      <c r="V674" t="s">
        <v>8221</v>
      </c>
      <c r="W674" s="8"/>
      <c r="X674" s="5"/>
      <c r="Z674" s="6"/>
    </row>
    <row r="675" spans="2:26" x14ac:dyDescent="0.2">
      <c r="B675" s="3"/>
      <c r="C675" s="3"/>
      <c r="T675">
        <v>100000</v>
      </c>
      <c r="U675" s="15">
        <v>205</v>
      </c>
      <c r="V675" t="s">
        <v>8221</v>
      </c>
      <c r="W675" s="8"/>
      <c r="X675" s="5"/>
      <c r="Z675" s="6"/>
    </row>
    <row r="676" spans="2:26" x14ac:dyDescent="0.2">
      <c r="B676" s="3"/>
      <c r="C676" s="3"/>
      <c r="T676">
        <v>50000</v>
      </c>
      <c r="U676" s="15">
        <v>15</v>
      </c>
      <c r="V676" t="s">
        <v>8221</v>
      </c>
      <c r="W676" s="8"/>
      <c r="X676" s="5"/>
      <c r="Z676" s="6"/>
    </row>
    <row r="677" spans="2:26" x14ac:dyDescent="0.2">
      <c r="B677" s="3"/>
      <c r="C677" s="3"/>
      <c r="T677">
        <v>6000</v>
      </c>
      <c r="U677" s="15">
        <v>891</v>
      </c>
      <c r="V677" t="s">
        <v>8221</v>
      </c>
      <c r="W677" s="8"/>
      <c r="X677" s="5"/>
      <c r="Z677" s="6"/>
    </row>
    <row r="678" spans="2:26" x14ac:dyDescent="0.2">
      <c r="B678" s="3"/>
      <c r="C678" s="3"/>
      <c r="T678">
        <v>100000</v>
      </c>
      <c r="U678" s="15">
        <v>1471</v>
      </c>
      <c r="V678" t="s">
        <v>8221</v>
      </c>
      <c r="W678" s="8"/>
      <c r="X678" s="5"/>
      <c r="Z678" s="6"/>
    </row>
    <row r="679" spans="2:26" x14ac:dyDescent="0.2">
      <c r="B679" s="3"/>
      <c r="C679" s="3"/>
      <c r="T679">
        <v>50000</v>
      </c>
      <c r="U679" s="15">
        <v>12792</v>
      </c>
      <c r="V679" t="s">
        <v>8221</v>
      </c>
      <c r="W679" s="8"/>
      <c r="X679" s="5"/>
      <c r="Z679" s="6"/>
    </row>
    <row r="680" spans="2:26" x14ac:dyDescent="0.2">
      <c r="B680" s="3"/>
      <c r="C680" s="3"/>
      <c r="T680">
        <v>29000</v>
      </c>
      <c r="U680" s="15">
        <v>1108</v>
      </c>
      <c r="V680" t="s">
        <v>8221</v>
      </c>
      <c r="W680" s="8"/>
      <c r="X680" s="5"/>
      <c r="Z680" s="6"/>
    </row>
    <row r="681" spans="2:26" x14ac:dyDescent="0.2">
      <c r="B681" s="3"/>
      <c r="C681" s="3"/>
      <c r="T681">
        <v>57000</v>
      </c>
      <c r="U681" s="15">
        <v>8827</v>
      </c>
      <c r="V681" t="s">
        <v>8221</v>
      </c>
      <c r="W681" s="8"/>
      <c r="X681" s="5"/>
      <c r="Z681" s="6"/>
    </row>
    <row r="682" spans="2:26" x14ac:dyDescent="0.2">
      <c r="B682" s="3"/>
      <c r="C682" s="3"/>
      <c r="T682">
        <v>75000</v>
      </c>
      <c r="U682" s="15">
        <v>19434</v>
      </c>
      <c r="V682" t="s">
        <v>8221</v>
      </c>
      <c r="W682" s="8"/>
      <c r="X682" s="5"/>
      <c r="Z682" s="6"/>
    </row>
    <row r="683" spans="2:26" x14ac:dyDescent="0.2">
      <c r="B683" s="3"/>
      <c r="C683" s="3"/>
      <c r="T683">
        <v>2500</v>
      </c>
      <c r="U683" s="15">
        <v>1</v>
      </c>
      <c r="V683" t="s">
        <v>8221</v>
      </c>
      <c r="W683" s="8"/>
      <c r="X683" s="5"/>
      <c r="Z683" s="6"/>
    </row>
    <row r="684" spans="2:26" x14ac:dyDescent="0.2">
      <c r="B684" s="3"/>
      <c r="C684" s="3"/>
      <c r="T684">
        <v>50000</v>
      </c>
      <c r="U684" s="15">
        <v>53</v>
      </c>
      <c r="V684" t="s">
        <v>8221</v>
      </c>
      <c r="W684" s="8"/>
      <c r="X684" s="5"/>
      <c r="Z684" s="6"/>
    </row>
    <row r="685" spans="2:26" x14ac:dyDescent="0.2">
      <c r="B685" s="3"/>
      <c r="C685" s="3"/>
      <c r="T685">
        <v>35000</v>
      </c>
      <c r="U685" s="15">
        <v>298</v>
      </c>
      <c r="V685" t="s">
        <v>8221</v>
      </c>
      <c r="W685" s="8"/>
      <c r="X685" s="5"/>
      <c r="Z685" s="6"/>
    </row>
    <row r="686" spans="2:26" x14ac:dyDescent="0.2">
      <c r="B686" s="3"/>
      <c r="C686" s="3"/>
      <c r="T686">
        <v>320000</v>
      </c>
      <c r="U686" s="15">
        <v>23948</v>
      </c>
      <c r="V686" t="s">
        <v>8221</v>
      </c>
      <c r="W686" s="8"/>
      <c r="X686" s="5"/>
      <c r="Z686" s="6"/>
    </row>
    <row r="687" spans="2:26" x14ac:dyDescent="0.2">
      <c r="B687" s="3"/>
      <c r="C687" s="3"/>
      <c r="T687">
        <v>2000</v>
      </c>
      <c r="U687" s="15">
        <v>553</v>
      </c>
      <c r="V687" t="s">
        <v>8221</v>
      </c>
      <c r="W687" s="8"/>
      <c r="X687" s="5"/>
      <c r="Z687" s="6"/>
    </row>
    <row r="688" spans="2:26" x14ac:dyDescent="0.2">
      <c r="B688" s="3"/>
      <c r="C688" s="3"/>
      <c r="T688">
        <v>500000</v>
      </c>
      <c r="U688" s="15">
        <v>0</v>
      </c>
      <c r="V688" t="s">
        <v>8221</v>
      </c>
      <c r="W688" s="8"/>
      <c r="X688" s="5"/>
      <c r="Z688" s="6"/>
    </row>
    <row r="689" spans="2:26" x14ac:dyDescent="0.2">
      <c r="B689" s="3"/>
      <c r="C689" s="3"/>
      <c r="T689">
        <v>100000</v>
      </c>
      <c r="U689" s="15">
        <v>3550</v>
      </c>
      <c r="V689" t="s">
        <v>8221</v>
      </c>
      <c r="W689" s="8"/>
      <c r="X689" s="5"/>
      <c r="Z689" s="6"/>
    </row>
    <row r="690" spans="2:26" x14ac:dyDescent="0.2">
      <c r="B690" s="3"/>
      <c r="C690" s="3"/>
      <c r="T690">
        <v>20000</v>
      </c>
      <c r="U690" s="15">
        <v>14598</v>
      </c>
      <c r="V690" t="s">
        <v>8221</v>
      </c>
      <c r="W690" s="8"/>
      <c r="X690" s="5"/>
      <c r="Z690" s="6"/>
    </row>
    <row r="691" spans="2:26" x14ac:dyDescent="0.2">
      <c r="B691" s="3"/>
      <c r="C691" s="3"/>
      <c r="T691">
        <v>200000</v>
      </c>
      <c r="U691" s="15">
        <v>115297.5</v>
      </c>
      <c r="V691" t="s">
        <v>8221</v>
      </c>
      <c r="W691" s="8"/>
      <c r="X691" s="5"/>
      <c r="Z691" s="6"/>
    </row>
    <row r="692" spans="2:26" x14ac:dyDescent="0.2">
      <c r="B692" s="3"/>
      <c r="C692" s="3"/>
      <c r="T692">
        <v>20000</v>
      </c>
      <c r="U692" s="15">
        <v>2468</v>
      </c>
      <c r="V692" t="s">
        <v>8221</v>
      </c>
      <c r="W692" s="8"/>
      <c r="X692" s="5"/>
      <c r="Z692" s="6"/>
    </row>
    <row r="693" spans="2:26" x14ac:dyDescent="0.2">
      <c r="B693" s="3"/>
      <c r="C693" s="3"/>
      <c r="T693">
        <v>50000</v>
      </c>
      <c r="U693" s="15">
        <v>260</v>
      </c>
      <c r="V693" t="s">
        <v>8221</v>
      </c>
      <c r="W693" s="8"/>
      <c r="X693" s="5"/>
      <c r="Z693" s="6"/>
    </row>
    <row r="694" spans="2:26" x14ac:dyDescent="0.2">
      <c r="B694" s="3"/>
      <c r="C694" s="3"/>
      <c r="T694">
        <v>20000</v>
      </c>
      <c r="U694" s="15">
        <v>1306</v>
      </c>
      <c r="V694" t="s">
        <v>8221</v>
      </c>
      <c r="W694" s="8"/>
      <c r="X694" s="5"/>
      <c r="Z694" s="6"/>
    </row>
    <row r="695" spans="2:26" x14ac:dyDescent="0.2">
      <c r="B695" s="3"/>
      <c r="C695" s="3"/>
      <c r="T695">
        <v>100000</v>
      </c>
      <c r="U695" s="15">
        <v>35338</v>
      </c>
      <c r="V695" t="s">
        <v>8221</v>
      </c>
      <c r="W695" s="8"/>
      <c r="X695" s="5"/>
      <c r="Z695" s="6"/>
    </row>
    <row r="696" spans="2:26" x14ac:dyDescent="0.2">
      <c r="B696" s="3"/>
      <c r="C696" s="3"/>
      <c r="T696">
        <v>150000</v>
      </c>
      <c r="U696" s="15">
        <v>590</v>
      </c>
      <c r="V696" t="s">
        <v>8221</v>
      </c>
      <c r="W696" s="8"/>
      <c r="X696" s="5"/>
      <c r="Z696" s="6"/>
    </row>
    <row r="697" spans="2:26" x14ac:dyDescent="0.2">
      <c r="B697" s="3"/>
      <c r="C697" s="3"/>
      <c r="T697">
        <v>60000</v>
      </c>
      <c r="U697" s="15">
        <v>636</v>
      </c>
      <c r="V697" t="s">
        <v>8221</v>
      </c>
      <c r="W697" s="8"/>
      <c r="X697" s="5"/>
      <c r="Z697" s="6"/>
    </row>
    <row r="698" spans="2:26" x14ac:dyDescent="0.2">
      <c r="B698" s="3"/>
      <c r="C698" s="3"/>
      <c r="T698">
        <v>175000</v>
      </c>
      <c r="U698" s="15">
        <v>1</v>
      </c>
      <c r="V698" t="s">
        <v>8221</v>
      </c>
      <c r="W698" s="8"/>
      <c r="X698" s="5"/>
      <c r="Z698" s="6"/>
    </row>
    <row r="699" spans="2:26" x14ac:dyDescent="0.2">
      <c r="B699" s="3"/>
      <c r="C699" s="3"/>
      <c r="T699">
        <v>5000</v>
      </c>
      <c r="U699" s="15">
        <v>2319</v>
      </c>
      <c r="V699" t="s">
        <v>8221</v>
      </c>
      <c r="W699" s="8"/>
      <c r="X699" s="5"/>
      <c r="Z699" s="6"/>
    </row>
    <row r="700" spans="2:26" x14ac:dyDescent="0.2">
      <c r="B700" s="3"/>
      <c r="C700" s="3"/>
      <c r="T700">
        <v>100000</v>
      </c>
      <c r="U700" s="15">
        <v>15390</v>
      </c>
      <c r="V700" t="s">
        <v>8221</v>
      </c>
      <c r="W700" s="8"/>
      <c r="X700" s="5"/>
      <c r="Z700" s="6"/>
    </row>
    <row r="701" spans="2:26" x14ac:dyDescent="0.2">
      <c r="B701" s="3"/>
      <c r="C701" s="3"/>
      <c r="T701">
        <v>130000</v>
      </c>
      <c r="U701" s="15">
        <v>107148.74</v>
      </c>
      <c r="V701" t="s">
        <v>8221</v>
      </c>
      <c r="W701" s="8"/>
      <c r="X701" s="5"/>
      <c r="Z701" s="6"/>
    </row>
    <row r="702" spans="2:26" x14ac:dyDescent="0.2">
      <c r="B702" s="3"/>
      <c r="C702" s="3"/>
      <c r="T702">
        <v>15000</v>
      </c>
      <c r="U702" s="15">
        <v>403</v>
      </c>
      <c r="V702" t="s">
        <v>8221</v>
      </c>
      <c r="W702" s="8"/>
      <c r="X702" s="5"/>
      <c r="Z702" s="6"/>
    </row>
    <row r="703" spans="2:26" x14ac:dyDescent="0.2">
      <c r="B703" s="3"/>
      <c r="C703" s="3"/>
      <c r="T703">
        <v>23000</v>
      </c>
      <c r="U703" s="15">
        <v>6118</v>
      </c>
      <c r="V703" t="s">
        <v>8221</v>
      </c>
      <c r="W703" s="8"/>
      <c r="X703" s="5"/>
      <c r="Z703" s="6"/>
    </row>
    <row r="704" spans="2:26" x14ac:dyDescent="0.2">
      <c r="B704" s="3"/>
      <c r="C704" s="3"/>
      <c r="T704">
        <v>15000</v>
      </c>
      <c r="U704" s="15">
        <v>4622.01</v>
      </c>
      <c r="V704" t="s">
        <v>8221</v>
      </c>
      <c r="W704" s="8"/>
      <c r="X704" s="5"/>
      <c r="Z704" s="6"/>
    </row>
    <row r="705" spans="2:26" x14ac:dyDescent="0.2">
      <c r="B705" s="3"/>
      <c r="C705" s="3"/>
      <c r="T705">
        <v>15000</v>
      </c>
      <c r="U705" s="15">
        <v>837</v>
      </c>
      <c r="V705" t="s">
        <v>8221</v>
      </c>
      <c r="W705" s="8"/>
      <c r="X705" s="5"/>
      <c r="Z705" s="6"/>
    </row>
    <row r="706" spans="2:26" x14ac:dyDescent="0.2">
      <c r="B706" s="3"/>
      <c r="C706" s="3"/>
      <c r="T706">
        <v>55000</v>
      </c>
      <c r="U706" s="15">
        <v>481</v>
      </c>
      <c r="V706" t="s">
        <v>8221</v>
      </c>
      <c r="W706" s="8"/>
      <c r="X706" s="5"/>
      <c r="Z706" s="6"/>
    </row>
    <row r="707" spans="2:26" x14ac:dyDescent="0.2">
      <c r="B707" s="3"/>
      <c r="C707" s="3"/>
      <c r="T707">
        <v>100000</v>
      </c>
      <c r="U707" s="15">
        <v>977</v>
      </c>
      <c r="V707" t="s">
        <v>8221</v>
      </c>
      <c r="W707" s="8"/>
      <c r="X707" s="5"/>
      <c r="Z707" s="6"/>
    </row>
    <row r="708" spans="2:26" x14ac:dyDescent="0.2">
      <c r="B708" s="3"/>
      <c r="C708" s="3"/>
      <c r="T708">
        <v>100000</v>
      </c>
      <c r="U708" s="15">
        <v>0</v>
      </c>
      <c r="V708" t="s">
        <v>8221</v>
      </c>
      <c r="W708" s="8"/>
      <c r="X708" s="5"/>
      <c r="Z708" s="6"/>
    </row>
    <row r="709" spans="2:26" x14ac:dyDescent="0.2">
      <c r="B709" s="3"/>
      <c r="C709" s="3"/>
      <c r="T709">
        <v>68000</v>
      </c>
      <c r="U709" s="15">
        <v>53670.6</v>
      </c>
      <c r="V709" t="s">
        <v>8221</v>
      </c>
      <c r="W709" s="8"/>
      <c r="X709" s="5"/>
      <c r="Z709" s="6"/>
    </row>
    <row r="710" spans="2:26" x14ac:dyDescent="0.2">
      <c r="B710" s="3"/>
      <c r="C710" s="3"/>
      <c r="T710">
        <v>40000</v>
      </c>
      <c r="U710" s="15">
        <v>8837</v>
      </c>
      <c r="V710" t="s">
        <v>8221</v>
      </c>
      <c r="W710" s="8"/>
      <c r="X710" s="5"/>
      <c r="Z710" s="6"/>
    </row>
    <row r="711" spans="2:26" x14ac:dyDescent="0.2">
      <c r="B711" s="3"/>
      <c r="C711" s="3"/>
      <c r="T711">
        <v>15000</v>
      </c>
      <c r="U711" s="15">
        <v>61</v>
      </c>
      <c r="V711" t="s">
        <v>8221</v>
      </c>
      <c r="W711" s="8"/>
      <c r="X711" s="5"/>
      <c r="Z711" s="6"/>
    </row>
    <row r="712" spans="2:26" x14ac:dyDescent="0.2">
      <c r="B712" s="3"/>
      <c r="C712" s="3"/>
      <c r="T712">
        <v>1200</v>
      </c>
      <c r="U712" s="15">
        <v>0</v>
      </c>
      <c r="V712" t="s">
        <v>8221</v>
      </c>
      <c r="W712" s="8"/>
      <c r="X712" s="5"/>
      <c r="Z712" s="6"/>
    </row>
    <row r="713" spans="2:26" x14ac:dyDescent="0.2">
      <c r="B713" s="3"/>
      <c r="C713" s="3"/>
      <c r="T713">
        <v>100000</v>
      </c>
      <c r="U713" s="15">
        <v>33791</v>
      </c>
      <c r="V713" t="s">
        <v>8221</v>
      </c>
      <c r="W713" s="8"/>
      <c r="X713" s="5"/>
      <c r="Z713" s="6"/>
    </row>
    <row r="714" spans="2:26" x14ac:dyDescent="0.2">
      <c r="B714" s="3"/>
      <c r="C714" s="3"/>
      <c r="T714">
        <v>48500</v>
      </c>
      <c r="U714" s="15">
        <v>105</v>
      </c>
      <c r="V714" t="s">
        <v>8221</v>
      </c>
      <c r="W714" s="8"/>
      <c r="X714" s="5"/>
      <c r="Z714" s="6"/>
    </row>
    <row r="715" spans="2:26" x14ac:dyDescent="0.2">
      <c r="B715" s="3"/>
      <c r="C715" s="3"/>
      <c r="T715">
        <v>25000</v>
      </c>
      <c r="U715" s="15">
        <v>199</v>
      </c>
      <c r="V715" t="s">
        <v>8221</v>
      </c>
      <c r="W715" s="8"/>
      <c r="X715" s="5"/>
      <c r="Z715" s="6"/>
    </row>
    <row r="716" spans="2:26" x14ac:dyDescent="0.2">
      <c r="B716" s="3"/>
      <c r="C716" s="3"/>
      <c r="T716">
        <v>15000</v>
      </c>
      <c r="U716" s="15">
        <v>2249</v>
      </c>
      <c r="V716" t="s">
        <v>8221</v>
      </c>
      <c r="W716" s="8"/>
      <c r="X716" s="5"/>
      <c r="Z716" s="6"/>
    </row>
    <row r="717" spans="2:26" x14ac:dyDescent="0.2">
      <c r="B717" s="3"/>
      <c r="C717" s="3"/>
      <c r="T717">
        <v>27500</v>
      </c>
      <c r="U717" s="15">
        <v>1389</v>
      </c>
      <c r="V717" t="s">
        <v>8221</v>
      </c>
      <c r="W717" s="8"/>
      <c r="X717" s="5"/>
      <c r="Z717" s="6"/>
    </row>
    <row r="718" spans="2:26" x14ac:dyDescent="0.2">
      <c r="B718" s="3"/>
      <c r="C718" s="3"/>
      <c r="T718">
        <v>7000</v>
      </c>
      <c r="U718" s="15">
        <v>715</v>
      </c>
      <c r="V718" t="s">
        <v>8221</v>
      </c>
      <c r="W718" s="8"/>
      <c r="X718" s="5"/>
      <c r="Z718" s="6"/>
    </row>
    <row r="719" spans="2:26" x14ac:dyDescent="0.2">
      <c r="B719" s="3"/>
      <c r="C719" s="3"/>
      <c r="T719">
        <v>100000</v>
      </c>
      <c r="U719" s="15">
        <v>305</v>
      </c>
      <c r="V719" t="s">
        <v>8221</v>
      </c>
      <c r="W719" s="8"/>
      <c r="X719" s="5"/>
      <c r="Z719" s="6"/>
    </row>
    <row r="720" spans="2:26" x14ac:dyDescent="0.2">
      <c r="B720" s="3"/>
      <c r="C720" s="3"/>
      <c r="T720">
        <v>12000</v>
      </c>
      <c r="U720" s="15">
        <v>90</v>
      </c>
      <c r="V720" t="s">
        <v>8221</v>
      </c>
      <c r="W720" s="8"/>
      <c r="X720" s="5"/>
      <c r="Z720" s="6"/>
    </row>
    <row r="721" spans="2:26" x14ac:dyDescent="0.2">
      <c r="B721" s="3"/>
      <c r="C721" s="3"/>
      <c r="T721">
        <v>15000</v>
      </c>
      <c r="U721" s="15">
        <v>194</v>
      </c>
      <c r="V721" t="s">
        <v>8221</v>
      </c>
      <c r="W721" s="8"/>
      <c r="X721" s="5"/>
      <c r="Z721" s="6"/>
    </row>
    <row r="722" spans="2:26" x14ac:dyDescent="0.2">
      <c r="B722" s="3"/>
      <c r="C722" s="3"/>
      <c r="T722">
        <v>1900</v>
      </c>
      <c r="U722" s="15">
        <v>2735</v>
      </c>
      <c r="V722" t="s">
        <v>8219</v>
      </c>
      <c r="W722" s="8"/>
      <c r="X722" s="5"/>
      <c r="Z722" s="6"/>
    </row>
    <row r="723" spans="2:26" x14ac:dyDescent="0.2">
      <c r="B723" s="3"/>
      <c r="C723" s="3"/>
      <c r="T723">
        <v>8200</v>
      </c>
      <c r="U723" s="15">
        <v>10013</v>
      </c>
      <c r="V723" t="s">
        <v>8219</v>
      </c>
      <c r="W723" s="8"/>
      <c r="X723" s="5"/>
      <c r="Z723" s="6"/>
    </row>
    <row r="724" spans="2:26" x14ac:dyDescent="0.2">
      <c r="B724" s="3"/>
      <c r="C724" s="3"/>
      <c r="T724">
        <v>25000</v>
      </c>
      <c r="U724" s="15">
        <v>33006</v>
      </c>
      <c r="V724" t="s">
        <v>8219</v>
      </c>
      <c r="W724" s="8"/>
      <c r="X724" s="5"/>
      <c r="Z724" s="6"/>
    </row>
    <row r="725" spans="2:26" x14ac:dyDescent="0.2">
      <c r="B725" s="3"/>
      <c r="C725" s="3"/>
      <c r="T725">
        <v>5000</v>
      </c>
      <c r="U725" s="15">
        <v>5469</v>
      </c>
      <c r="V725" t="s">
        <v>8219</v>
      </c>
      <c r="W725" s="8"/>
      <c r="X725" s="5"/>
      <c r="Z725" s="6"/>
    </row>
    <row r="726" spans="2:26" x14ac:dyDescent="0.2">
      <c r="B726" s="3"/>
      <c r="C726" s="3"/>
      <c r="T726">
        <v>7000</v>
      </c>
      <c r="U726" s="15">
        <v>7383.01</v>
      </c>
      <c r="V726" t="s">
        <v>8219</v>
      </c>
      <c r="W726" s="8"/>
      <c r="X726" s="5"/>
      <c r="Z726" s="6"/>
    </row>
    <row r="727" spans="2:26" x14ac:dyDescent="0.2">
      <c r="B727" s="3"/>
      <c r="C727" s="3"/>
      <c r="T727">
        <v>20000</v>
      </c>
      <c r="U727" s="15">
        <v>20070</v>
      </c>
      <c r="V727" t="s">
        <v>8219</v>
      </c>
      <c r="W727" s="8"/>
      <c r="X727" s="5"/>
      <c r="Z727" s="6"/>
    </row>
    <row r="728" spans="2:26" x14ac:dyDescent="0.2">
      <c r="B728" s="3"/>
      <c r="C728" s="3"/>
      <c r="T728">
        <v>2500</v>
      </c>
      <c r="U728" s="15">
        <v>2535</v>
      </c>
      <c r="V728" t="s">
        <v>8219</v>
      </c>
      <c r="W728" s="8"/>
      <c r="X728" s="5"/>
      <c r="Z728" s="6"/>
    </row>
    <row r="729" spans="2:26" x14ac:dyDescent="0.2">
      <c r="B729" s="3"/>
      <c r="C729" s="3"/>
      <c r="T729">
        <v>3500</v>
      </c>
      <c r="U729" s="15">
        <v>5443</v>
      </c>
      <c r="V729" t="s">
        <v>8219</v>
      </c>
      <c r="W729" s="8"/>
      <c r="X729" s="5"/>
      <c r="Z729" s="6"/>
    </row>
    <row r="730" spans="2:26" x14ac:dyDescent="0.2">
      <c r="B730" s="3"/>
      <c r="C730" s="3"/>
      <c r="T730">
        <v>7500</v>
      </c>
      <c r="U730" s="15">
        <v>7917.45</v>
      </c>
      <c r="V730" t="s">
        <v>8219</v>
      </c>
      <c r="W730" s="8"/>
      <c r="X730" s="5"/>
      <c r="Z730" s="6"/>
    </row>
    <row r="731" spans="2:26" x14ac:dyDescent="0.2">
      <c r="B731" s="3"/>
      <c r="C731" s="3"/>
      <c r="T731">
        <v>4000</v>
      </c>
      <c r="U731" s="15">
        <v>5226</v>
      </c>
      <c r="V731" t="s">
        <v>8219</v>
      </c>
      <c r="W731" s="8"/>
      <c r="X731" s="5"/>
      <c r="Z731" s="6"/>
    </row>
    <row r="732" spans="2:26" x14ac:dyDescent="0.2">
      <c r="B732" s="3"/>
      <c r="C732" s="3"/>
      <c r="T732">
        <v>20000</v>
      </c>
      <c r="U732" s="15">
        <v>26438</v>
      </c>
      <c r="V732" t="s">
        <v>8219</v>
      </c>
      <c r="W732" s="8"/>
      <c r="X732" s="5"/>
      <c r="Z732" s="6"/>
    </row>
    <row r="733" spans="2:26" x14ac:dyDescent="0.2">
      <c r="B733" s="3"/>
      <c r="C733" s="3"/>
      <c r="T733">
        <v>5000</v>
      </c>
      <c r="U733" s="15">
        <v>6300</v>
      </c>
      <c r="V733" t="s">
        <v>8219</v>
      </c>
      <c r="W733" s="8"/>
      <c r="X733" s="5"/>
      <c r="Z733" s="6"/>
    </row>
    <row r="734" spans="2:26" x14ac:dyDescent="0.2">
      <c r="B734" s="3"/>
      <c r="C734" s="3"/>
      <c r="T734">
        <v>40</v>
      </c>
      <c r="U734" s="15">
        <v>64</v>
      </c>
      <c r="V734" t="s">
        <v>8219</v>
      </c>
      <c r="W734" s="8"/>
      <c r="X734" s="5"/>
      <c r="Z734" s="6"/>
    </row>
    <row r="735" spans="2:26" x14ac:dyDescent="0.2">
      <c r="B735" s="3"/>
      <c r="C735" s="3"/>
      <c r="T735">
        <v>2500</v>
      </c>
      <c r="U735" s="15">
        <v>3012</v>
      </c>
      <c r="V735" t="s">
        <v>8219</v>
      </c>
      <c r="W735" s="8"/>
      <c r="X735" s="5"/>
      <c r="Z735" s="6"/>
    </row>
    <row r="736" spans="2:26" x14ac:dyDescent="0.2">
      <c r="B736" s="3"/>
      <c r="C736" s="3"/>
      <c r="T736">
        <v>8500</v>
      </c>
      <c r="U736" s="15">
        <v>10670</v>
      </c>
      <c r="V736" t="s">
        <v>8219</v>
      </c>
      <c r="W736" s="8"/>
      <c r="X736" s="5"/>
      <c r="Z736" s="6"/>
    </row>
    <row r="737" spans="2:26" x14ac:dyDescent="0.2">
      <c r="B737" s="3"/>
      <c r="C737" s="3"/>
      <c r="T737">
        <v>47000</v>
      </c>
      <c r="U737" s="15">
        <v>53771</v>
      </c>
      <c r="V737" t="s">
        <v>8219</v>
      </c>
      <c r="W737" s="8"/>
      <c r="X737" s="5"/>
      <c r="Z737" s="6"/>
    </row>
    <row r="738" spans="2:26" x14ac:dyDescent="0.2">
      <c r="B738" s="3"/>
      <c r="C738" s="3"/>
      <c r="T738">
        <v>3600</v>
      </c>
      <c r="U738" s="15">
        <v>11345</v>
      </c>
      <c r="V738" t="s">
        <v>8219</v>
      </c>
      <c r="W738" s="8"/>
      <c r="X738" s="5"/>
      <c r="Z738" s="6"/>
    </row>
    <row r="739" spans="2:26" x14ac:dyDescent="0.2">
      <c r="B739" s="3"/>
      <c r="C739" s="3"/>
      <c r="T739">
        <v>5000</v>
      </c>
      <c r="U739" s="15">
        <v>6120</v>
      </c>
      <c r="V739" t="s">
        <v>8219</v>
      </c>
      <c r="W739" s="8"/>
      <c r="X739" s="5"/>
      <c r="Z739" s="6"/>
    </row>
    <row r="740" spans="2:26" x14ac:dyDescent="0.2">
      <c r="B740" s="3"/>
      <c r="C740" s="3"/>
      <c r="T740">
        <v>1500</v>
      </c>
      <c r="U740" s="15">
        <v>1601</v>
      </c>
      <c r="V740" t="s">
        <v>8219</v>
      </c>
      <c r="W740" s="8"/>
      <c r="X740" s="5"/>
      <c r="Z740" s="6"/>
    </row>
    <row r="741" spans="2:26" x14ac:dyDescent="0.2">
      <c r="B741" s="3"/>
      <c r="C741" s="3"/>
      <c r="T741">
        <v>6000</v>
      </c>
      <c r="U741" s="15">
        <v>9500</v>
      </c>
      <c r="V741" t="s">
        <v>8219</v>
      </c>
      <c r="W741" s="8"/>
      <c r="X741" s="5"/>
      <c r="Z741" s="6"/>
    </row>
    <row r="742" spans="2:26" x14ac:dyDescent="0.2">
      <c r="B742" s="3"/>
      <c r="C742" s="3"/>
      <c r="T742">
        <v>3000</v>
      </c>
      <c r="U742" s="15">
        <v>3222</v>
      </c>
      <c r="V742" t="s">
        <v>8219</v>
      </c>
      <c r="W742" s="8"/>
      <c r="X742" s="5"/>
      <c r="Z742" s="6"/>
    </row>
    <row r="743" spans="2:26" x14ac:dyDescent="0.2">
      <c r="B743" s="3"/>
      <c r="C743" s="3"/>
      <c r="T743">
        <v>13000</v>
      </c>
      <c r="U743" s="15">
        <v>13293.8</v>
      </c>
      <c r="V743" t="s">
        <v>8219</v>
      </c>
      <c r="W743" s="8"/>
      <c r="X743" s="5"/>
      <c r="Z743" s="6"/>
    </row>
    <row r="744" spans="2:26" x14ac:dyDescent="0.2">
      <c r="B744" s="3"/>
      <c r="C744" s="3"/>
      <c r="T744">
        <v>1400</v>
      </c>
      <c r="U744" s="15">
        <v>1550</v>
      </c>
      <c r="V744" t="s">
        <v>8219</v>
      </c>
      <c r="W744" s="8"/>
      <c r="X744" s="5"/>
      <c r="Z744" s="6"/>
    </row>
    <row r="745" spans="2:26" x14ac:dyDescent="0.2">
      <c r="B745" s="3"/>
      <c r="C745" s="3"/>
      <c r="T745">
        <v>550</v>
      </c>
      <c r="U745" s="15">
        <v>814</v>
      </c>
      <c r="V745" t="s">
        <v>8219</v>
      </c>
      <c r="W745" s="8"/>
      <c r="X745" s="5"/>
      <c r="Z745" s="6"/>
    </row>
    <row r="746" spans="2:26" x14ac:dyDescent="0.2">
      <c r="B746" s="3"/>
      <c r="C746" s="3"/>
      <c r="T746">
        <v>5000</v>
      </c>
      <c r="U746" s="15">
        <v>5116</v>
      </c>
      <c r="V746" t="s">
        <v>8219</v>
      </c>
      <c r="W746" s="8"/>
      <c r="X746" s="5"/>
      <c r="Z746" s="6"/>
    </row>
    <row r="747" spans="2:26" x14ac:dyDescent="0.2">
      <c r="B747" s="3"/>
      <c r="C747" s="3"/>
      <c r="T747">
        <v>2220</v>
      </c>
      <c r="U747" s="15">
        <v>3976</v>
      </c>
      <c r="V747" t="s">
        <v>8219</v>
      </c>
      <c r="W747" s="8"/>
      <c r="X747" s="5"/>
      <c r="Z747" s="6"/>
    </row>
    <row r="748" spans="2:26" x14ac:dyDescent="0.2">
      <c r="B748" s="3"/>
      <c r="C748" s="3"/>
      <c r="T748">
        <v>2987</v>
      </c>
      <c r="U748" s="15">
        <v>3318</v>
      </c>
      <c r="V748" t="s">
        <v>8219</v>
      </c>
      <c r="W748" s="8"/>
      <c r="X748" s="5"/>
      <c r="Z748" s="6"/>
    </row>
    <row r="749" spans="2:26" x14ac:dyDescent="0.2">
      <c r="B749" s="3"/>
      <c r="C749" s="3"/>
      <c r="T749">
        <v>7000</v>
      </c>
      <c r="U749" s="15">
        <v>7003</v>
      </c>
      <c r="V749" t="s">
        <v>8219</v>
      </c>
      <c r="W749" s="8"/>
      <c r="X749" s="5"/>
      <c r="Z749" s="6"/>
    </row>
    <row r="750" spans="2:26" x14ac:dyDescent="0.2">
      <c r="B750" s="3"/>
      <c r="C750" s="3"/>
      <c r="T750">
        <v>2000</v>
      </c>
      <c r="U750" s="15">
        <v>2005</v>
      </c>
      <c r="V750" t="s">
        <v>8219</v>
      </c>
      <c r="W750" s="8"/>
      <c r="X750" s="5"/>
      <c r="Z750" s="6"/>
    </row>
    <row r="751" spans="2:26" x14ac:dyDescent="0.2">
      <c r="B751" s="3"/>
      <c r="C751" s="3"/>
      <c r="T751">
        <v>10000</v>
      </c>
      <c r="U751" s="15">
        <v>10556</v>
      </c>
      <c r="V751" t="s">
        <v>8219</v>
      </c>
      <c r="W751" s="8"/>
      <c r="X751" s="5"/>
      <c r="Z751" s="6"/>
    </row>
    <row r="752" spans="2:26" x14ac:dyDescent="0.2">
      <c r="B752" s="3"/>
      <c r="C752" s="3"/>
      <c r="T752">
        <v>4444</v>
      </c>
      <c r="U752" s="15">
        <v>4559</v>
      </c>
      <c r="V752" t="s">
        <v>8219</v>
      </c>
      <c r="W752" s="8"/>
      <c r="X752" s="5"/>
      <c r="Z752" s="6"/>
    </row>
    <row r="753" spans="2:26" x14ac:dyDescent="0.2">
      <c r="B753" s="3"/>
      <c r="C753" s="3"/>
      <c r="T753">
        <v>3000</v>
      </c>
      <c r="U753" s="15">
        <v>3555</v>
      </c>
      <c r="V753" t="s">
        <v>8219</v>
      </c>
      <c r="W753" s="8"/>
      <c r="X753" s="5"/>
      <c r="Z753" s="6"/>
    </row>
    <row r="754" spans="2:26" x14ac:dyDescent="0.2">
      <c r="B754" s="3"/>
      <c r="C754" s="3"/>
      <c r="T754">
        <v>5000</v>
      </c>
      <c r="U754" s="15">
        <v>5585</v>
      </c>
      <c r="V754" t="s">
        <v>8219</v>
      </c>
      <c r="W754" s="8"/>
      <c r="X754" s="5"/>
      <c r="Z754" s="6"/>
    </row>
    <row r="755" spans="2:26" x14ac:dyDescent="0.2">
      <c r="B755" s="3"/>
      <c r="C755" s="3"/>
      <c r="T755">
        <v>10000</v>
      </c>
      <c r="U755" s="15">
        <v>12800</v>
      </c>
      <c r="V755" t="s">
        <v>8219</v>
      </c>
      <c r="W755" s="8"/>
      <c r="X755" s="5"/>
      <c r="Z755" s="6"/>
    </row>
    <row r="756" spans="2:26" x14ac:dyDescent="0.2">
      <c r="B756" s="3"/>
      <c r="C756" s="3"/>
      <c r="T756">
        <v>2000</v>
      </c>
      <c r="U756" s="15">
        <v>2075</v>
      </c>
      <c r="V756" t="s">
        <v>8219</v>
      </c>
      <c r="W756" s="8"/>
      <c r="X756" s="5"/>
      <c r="Z756" s="6"/>
    </row>
    <row r="757" spans="2:26" x14ac:dyDescent="0.2">
      <c r="B757" s="3"/>
      <c r="C757" s="3"/>
      <c r="T757">
        <v>2500</v>
      </c>
      <c r="U757" s="15">
        <v>2547.69</v>
      </c>
      <c r="V757" t="s">
        <v>8219</v>
      </c>
      <c r="W757" s="8"/>
      <c r="X757" s="5"/>
      <c r="Z757" s="6"/>
    </row>
    <row r="758" spans="2:26" x14ac:dyDescent="0.2">
      <c r="B758" s="3"/>
      <c r="C758" s="3"/>
      <c r="T758">
        <v>700</v>
      </c>
      <c r="U758" s="15">
        <v>824</v>
      </c>
      <c r="V758" t="s">
        <v>8219</v>
      </c>
      <c r="W758" s="8"/>
      <c r="X758" s="5"/>
      <c r="Z758" s="6"/>
    </row>
    <row r="759" spans="2:26" x14ac:dyDescent="0.2">
      <c r="B759" s="3"/>
      <c r="C759" s="3"/>
      <c r="T759">
        <v>250</v>
      </c>
      <c r="U759" s="15">
        <v>595</v>
      </c>
      <c r="V759" t="s">
        <v>8219</v>
      </c>
      <c r="W759" s="8"/>
      <c r="X759" s="5"/>
      <c r="Z759" s="6"/>
    </row>
    <row r="760" spans="2:26" x14ac:dyDescent="0.2">
      <c r="B760" s="3"/>
      <c r="C760" s="3"/>
      <c r="T760">
        <v>2500</v>
      </c>
      <c r="U760" s="15">
        <v>2550</v>
      </c>
      <c r="V760" t="s">
        <v>8219</v>
      </c>
      <c r="W760" s="8"/>
      <c r="X760" s="5"/>
      <c r="Z760" s="6"/>
    </row>
    <row r="761" spans="2:26" x14ac:dyDescent="0.2">
      <c r="B761" s="3"/>
      <c r="C761" s="3"/>
      <c r="T761">
        <v>5000</v>
      </c>
      <c r="U761" s="15">
        <v>5096</v>
      </c>
      <c r="V761" t="s">
        <v>8219</v>
      </c>
      <c r="W761" s="8"/>
      <c r="X761" s="5"/>
      <c r="Z761" s="6"/>
    </row>
    <row r="762" spans="2:26" x14ac:dyDescent="0.2">
      <c r="B762" s="3"/>
      <c r="C762" s="3"/>
      <c r="T762">
        <v>2200</v>
      </c>
      <c r="U762" s="15">
        <v>0</v>
      </c>
      <c r="V762" t="s">
        <v>8221</v>
      </c>
      <c r="W762" s="8"/>
      <c r="X762" s="5"/>
      <c r="Z762" s="6"/>
    </row>
    <row r="763" spans="2:26" x14ac:dyDescent="0.2">
      <c r="B763" s="3"/>
      <c r="C763" s="3"/>
      <c r="T763">
        <v>5000</v>
      </c>
      <c r="U763" s="15">
        <v>235</v>
      </c>
      <c r="V763" t="s">
        <v>8221</v>
      </c>
      <c r="W763" s="8"/>
      <c r="X763" s="5"/>
      <c r="Z763" s="6"/>
    </row>
    <row r="764" spans="2:26" x14ac:dyDescent="0.2">
      <c r="B764" s="3"/>
      <c r="C764" s="3"/>
      <c r="T764">
        <v>3500</v>
      </c>
      <c r="U764" s="15">
        <v>0</v>
      </c>
      <c r="V764" t="s">
        <v>8221</v>
      </c>
      <c r="W764" s="8"/>
      <c r="X764" s="5"/>
      <c r="Z764" s="6"/>
    </row>
    <row r="765" spans="2:26" x14ac:dyDescent="0.2">
      <c r="B765" s="3"/>
      <c r="C765" s="3"/>
      <c r="T765">
        <v>4290</v>
      </c>
      <c r="U765" s="15">
        <v>5</v>
      </c>
      <c r="V765" t="s">
        <v>8221</v>
      </c>
      <c r="W765" s="8"/>
      <c r="X765" s="5"/>
      <c r="Z765" s="6"/>
    </row>
    <row r="766" spans="2:26" x14ac:dyDescent="0.2">
      <c r="B766" s="3"/>
      <c r="C766" s="3"/>
      <c r="T766">
        <v>5000</v>
      </c>
      <c r="U766" s="15">
        <v>0</v>
      </c>
      <c r="V766" t="s">
        <v>8221</v>
      </c>
      <c r="W766" s="8"/>
      <c r="X766" s="5"/>
      <c r="Z766" s="6"/>
    </row>
    <row r="767" spans="2:26" x14ac:dyDescent="0.2">
      <c r="B767" s="3"/>
      <c r="C767" s="3"/>
      <c r="T767">
        <v>7000</v>
      </c>
      <c r="U767" s="15">
        <v>2521</v>
      </c>
      <c r="V767" t="s">
        <v>8221</v>
      </c>
      <c r="W767" s="8"/>
      <c r="X767" s="5"/>
      <c r="Z767" s="6"/>
    </row>
    <row r="768" spans="2:26" x14ac:dyDescent="0.2">
      <c r="B768" s="3"/>
      <c r="C768" s="3"/>
      <c r="T768">
        <v>4000</v>
      </c>
      <c r="U768" s="15">
        <v>0</v>
      </c>
      <c r="V768" t="s">
        <v>8221</v>
      </c>
      <c r="W768" s="8"/>
      <c r="X768" s="5"/>
      <c r="Z768" s="6"/>
    </row>
    <row r="769" spans="2:26" x14ac:dyDescent="0.2">
      <c r="B769" s="3"/>
      <c r="C769" s="3"/>
      <c r="T769">
        <v>5000</v>
      </c>
      <c r="U769" s="15">
        <v>177</v>
      </c>
      <c r="V769" t="s">
        <v>8221</v>
      </c>
      <c r="W769" s="8"/>
      <c r="X769" s="5"/>
      <c r="Z769" s="6"/>
    </row>
    <row r="770" spans="2:26" x14ac:dyDescent="0.2">
      <c r="B770" s="3"/>
      <c r="C770" s="3"/>
      <c r="T770">
        <v>2500</v>
      </c>
      <c r="U770" s="15">
        <v>0</v>
      </c>
      <c r="V770" t="s">
        <v>8221</v>
      </c>
      <c r="W770" s="8"/>
      <c r="X770" s="5"/>
      <c r="Z770" s="6"/>
    </row>
    <row r="771" spans="2:26" x14ac:dyDescent="0.2">
      <c r="B771" s="3"/>
      <c r="C771" s="3"/>
      <c r="T771">
        <v>4000</v>
      </c>
      <c r="U771" s="15">
        <v>1656</v>
      </c>
      <c r="V771" t="s">
        <v>8221</v>
      </c>
      <c r="W771" s="8"/>
      <c r="X771" s="5"/>
      <c r="Z771" s="6"/>
    </row>
    <row r="772" spans="2:26" x14ac:dyDescent="0.2">
      <c r="B772" s="3"/>
      <c r="C772" s="3"/>
      <c r="T772">
        <v>17500</v>
      </c>
      <c r="U772" s="15">
        <v>0</v>
      </c>
      <c r="V772" t="s">
        <v>8221</v>
      </c>
      <c r="W772" s="8"/>
      <c r="X772" s="5"/>
      <c r="Z772" s="6"/>
    </row>
    <row r="773" spans="2:26" x14ac:dyDescent="0.2">
      <c r="B773" s="3"/>
      <c r="C773" s="3"/>
      <c r="T773">
        <v>38000</v>
      </c>
      <c r="U773" s="15">
        <v>10</v>
      </c>
      <c r="V773" t="s">
        <v>8221</v>
      </c>
      <c r="W773" s="8"/>
      <c r="X773" s="5"/>
      <c r="Z773" s="6"/>
    </row>
    <row r="774" spans="2:26" x14ac:dyDescent="0.2">
      <c r="B774" s="3"/>
      <c r="C774" s="3"/>
      <c r="T774">
        <v>1500</v>
      </c>
      <c r="U774" s="15">
        <v>50</v>
      </c>
      <c r="V774" t="s">
        <v>8221</v>
      </c>
      <c r="W774" s="8"/>
      <c r="X774" s="5"/>
      <c r="Z774" s="6"/>
    </row>
    <row r="775" spans="2:26" x14ac:dyDescent="0.2">
      <c r="B775" s="3"/>
      <c r="C775" s="3"/>
      <c r="T775">
        <v>3759</v>
      </c>
      <c r="U775" s="15">
        <v>32</v>
      </c>
      <c r="V775" t="s">
        <v>8221</v>
      </c>
      <c r="W775" s="8"/>
      <c r="X775" s="5"/>
      <c r="Z775" s="6"/>
    </row>
    <row r="776" spans="2:26" x14ac:dyDescent="0.2">
      <c r="B776" s="3"/>
      <c r="C776" s="3"/>
      <c r="T776">
        <v>500</v>
      </c>
      <c r="U776" s="15">
        <v>351</v>
      </c>
      <c r="V776" t="s">
        <v>8221</v>
      </c>
      <c r="W776" s="8"/>
      <c r="X776" s="5"/>
      <c r="Z776" s="6"/>
    </row>
    <row r="777" spans="2:26" x14ac:dyDescent="0.2">
      <c r="B777" s="3"/>
      <c r="C777" s="3"/>
      <c r="T777">
        <v>10000</v>
      </c>
      <c r="U777" s="15">
        <v>170</v>
      </c>
      <c r="V777" t="s">
        <v>8221</v>
      </c>
      <c r="W777" s="8"/>
      <c r="X777" s="5"/>
      <c r="Z777" s="6"/>
    </row>
    <row r="778" spans="2:26" x14ac:dyDescent="0.2">
      <c r="B778" s="3"/>
      <c r="C778" s="3"/>
      <c r="T778">
        <v>7000</v>
      </c>
      <c r="U778" s="15">
        <v>3598</v>
      </c>
      <c r="V778" t="s">
        <v>8221</v>
      </c>
      <c r="W778" s="8"/>
      <c r="X778" s="5"/>
      <c r="Z778" s="6"/>
    </row>
    <row r="779" spans="2:26" x14ac:dyDescent="0.2">
      <c r="B779" s="3"/>
      <c r="C779" s="3"/>
      <c r="T779">
        <v>3000</v>
      </c>
      <c r="U779" s="15">
        <v>21</v>
      </c>
      <c r="V779" t="s">
        <v>8221</v>
      </c>
      <c r="W779" s="8"/>
      <c r="X779" s="5"/>
      <c r="Z779" s="6"/>
    </row>
    <row r="780" spans="2:26" x14ac:dyDescent="0.2">
      <c r="B780" s="3"/>
      <c r="C780" s="3"/>
      <c r="T780">
        <v>500</v>
      </c>
      <c r="U780" s="15">
        <v>2</v>
      </c>
      <c r="V780" t="s">
        <v>8221</v>
      </c>
      <c r="W780" s="8"/>
      <c r="X780" s="5"/>
      <c r="Z780" s="6"/>
    </row>
    <row r="781" spans="2:26" x14ac:dyDescent="0.2">
      <c r="B781" s="3"/>
      <c r="C781" s="3"/>
      <c r="T781">
        <v>15000</v>
      </c>
      <c r="U781" s="15">
        <v>400</v>
      </c>
      <c r="V781" t="s">
        <v>8221</v>
      </c>
      <c r="W781" s="8"/>
      <c r="X781" s="5"/>
      <c r="Z781" s="6"/>
    </row>
    <row r="782" spans="2:26" x14ac:dyDescent="0.2">
      <c r="B782" s="3"/>
      <c r="C782" s="3"/>
      <c r="T782">
        <v>1000</v>
      </c>
      <c r="U782" s="15">
        <v>1040</v>
      </c>
      <c r="V782" t="s">
        <v>8219</v>
      </c>
      <c r="W782" s="8"/>
      <c r="X782" s="5"/>
      <c r="Z782" s="6"/>
    </row>
    <row r="783" spans="2:26" x14ac:dyDescent="0.2">
      <c r="B783" s="3"/>
      <c r="C783" s="3"/>
      <c r="T783">
        <v>800</v>
      </c>
      <c r="U783" s="15">
        <v>1065.23</v>
      </c>
      <c r="V783" t="s">
        <v>8219</v>
      </c>
      <c r="W783" s="8"/>
      <c r="X783" s="5"/>
      <c r="Z783" s="6"/>
    </row>
    <row r="784" spans="2:26" x14ac:dyDescent="0.2">
      <c r="B784" s="3"/>
      <c r="C784" s="3"/>
      <c r="T784">
        <v>700</v>
      </c>
      <c r="U784" s="15">
        <v>700</v>
      </c>
      <c r="V784" t="s">
        <v>8219</v>
      </c>
      <c r="W784" s="8"/>
      <c r="X784" s="5"/>
      <c r="Z784" s="6"/>
    </row>
    <row r="785" spans="2:26" x14ac:dyDescent="0.2">
      <c r="B785" s="3"/>
      <c r="C785" s="3"/>
      <c r="T785">
        <v>1500</v>
      </c>
      <c r="U785" s="15">
        <v>2222</v>
      </c>
      <c r="V785" t="s">
        <v>8219</v>
      </c>
      <c r="W785" s="8"/>
      <c r="X785" s="5"/>
      <c r="Z785" s="6"/>
    </row>
    <row r="786" spans="2:26" x14ac:dyDescent="0.2">
      <c r="B786" s="3"/>
      <c r="C786" s="3"/>
      <c r="T786">
        <v>1000</v>
      </c>
      <c r="U786" s="15">
        <v>1025</v>
      </c>
      <c r="V786" t="s">
        <v>8219</v>
      </c>
      <c r="W786" s="8"/>
      <c r="X786" s="5"/>
      <c r="Z786" s="6"/>
    </row>
    <row r="787" spans="2:26" x14ac:dyDescent="0.2">
      <c r="B787" s="3"/>
      <c r="C787" s="3"/>
      <c r="T787">
        <v>500</v>
      </c>
      <c r="U787" s="15">
        <v>903.14</v>
      </c>
      <c r="V787" t="s">
        <v>8219</v>
      </c>
      <c r="W787" s="8"/>
      <c r="X787" s="5"/>
      <c r="Z787" s="6"/>
    </row>
    <row r="788" spans="2:26" x14ac:dyDescent="0.2">
      <c r="B788" s="3"/>
      <c r="C788" s="3"/>
      <c r="T788">
        <v>5000</v>
      </c>
      <c r="U788" s="15">
        <v>7140</v>
      </c>
      <c r="V788" t="s">
        <v>8219</v>
      </c>
      <c r="W788" s="8"/>
      <c r="X788" s="5"/>
      <c r="Z788" s="6"/>
    </row>
    <row r="789" spans="2:26" x14ac:dyDescent="0.2">
      <c r="B789" s="3"/>
      <c r="C789" s="3"/>
      <c r="T789">
        <v>1200</v>
      </c>
      <c r="U789" s="15">
        <v>1370</v>
      </c>
      <c r="V789" t="s">
        <v>8219</v>
      </c>
      <c r="W789" s="8"/>
      <c r="X789" s="5"/>
      <c r="Z789" s="6"/>
    </row>
    <row r="790" spans="2:26" x14ac:dyDescent="0.2">
      <c r="B790" s="3"/>
      <c r="C790" s="3"/>
      <c r="T790">
        <v>1000</v>
      </c>
      <c r="U790" s="15">
        <v>2035.05</v>
      </c>
      <c r="V790" t="s">
        <v>8219</v>
      </c>
      <c r="W790" s="8"/>
      <c r="X790" s="5"/>
      <c r="Z790" s="6"/>
    </row>
    <row r="791" spans="2:26" x14ac:dyDescent="0.2">
      <c r="B791" s="3"/>
      <c r="C791" s="3"/>
      <c r="T791">
        <v>1700</v>
      </c>
      <c r="U791" s="15">
        <v>1860</v>
      </c>
      <c r="V791" t="s">
        <v>8219</v>
      </c>
      <c r="W791" s="8"/>
      <c r="X791" s="5"/>
      <c r="Z791" s="6"/>
    </row>
    <row r="792" spans="2:26" x14ac:dyDescent="0.2">
      <c r="B792" s="3"/>
      <c r="C792" s="3"/>
      <c r="T792">
        <v>10000</v>
      </c>
      <c r="U792" s="15">
        <v>14437.46</v>
      </c>
      <c r="V792" t="s">
        <v>8219</v>
      </c>
      <c r="W792" s="8"/>
      <c r="X792" s="5"/>
      <c r="Z792" s="6"/>
    </row>
    <row r="793" spans="2:26" x14ac:dyDescent="0.2">
      <c r="B793" s="3"/>
      <c r="C793" s="3"/>
      <c r="T793">
        <v>7500</v>
      </c>
      <c r="U793" s="15">
        <v>7790</v>
      </c>
      <c r="V793" t="s">
        <v>8219</v>
      </c>
      <c r="W793" s="8"/>
      <c r="X793" s="5"/>
      <c r="Z793" s="6"/>
    </row>
    <row r="794" spans="2:26" x14ac:dyDescent="0.2">
      <c r="B794" s="3"/>
      <c r="C794" s="3"/>
      <c r="T794">
        <v>2500</v>
      </c>
      <c r="U794" s="15">
        <v>2511.11</v>
      </c>
      <c r="V794" t="s">
        <v>8219</v>
      </c>
      <c r="W794" s="8"/>
      <c r="X794" s="5"/>
      <c r="Z794" s="6"/>
    </row>
    <row r="795" spans="2:26" x14ac:dyDescent="0.2">
      <c r="B795" s="3"/>
      <c r="C795" s="3"/>
      <c r="T795">
        <v>2750</v>
      </c>
      <c r="U795" s="15">
        <v>2826.43</v>
      </c>
      <c r="V795" t="s">
        <v>8219</v>
      </c>
      <c r="W795" s="8"/>
      <c r="X795" s="5"/>
      <c r="Z795" s="6"/>
    </row>
    <row r="796" spans="2:26" x14ac:dyDescent="0.2">
      <c r="B796" s="3"/>
      <c r="C796" s="3"/>
      <c r="T796">
        <v>8000</v>
      </c>
      <c r="U796" s="15">
        <v>8425</v>
      </c>
      <c r="V796" t="s">
        <v>8219</v>
      </c>
      <c r="W796" s="8"/>
      <c r="X796" s="5"/>
      <c r="Z796" s="6"/>
    </row>
    <row r="797" spans="2:26" x14ac:dyDescent="0.2">
      <c r="B797" s="3"/>
      <c r="C797" s="3"/>
      <c r="T797">
        <v>14000</v>
      </c>
      <c r="U797" s="15">
        <v>15650</v>
      </c>
      <c r="V797" t="s">
        <v>8219</v>
      </c>
      <c r="W797" s="8"/>
      <c r="X797" s="5"/>
      <c r="Z797" s="6"/>
    </row>
    <row r="798" spans="2:26" x14ac:dyDescent="0.2">
      <c r="B798" s="3"/>
      <c r="C798" s="3"/>
      <c r="T798">
        <v>10000</v>
      </c>
      <c r="U798" s="15">
        <v>10135</v>
      </c>
      <c r="V798" t="s">
        <v>8219</v>
      </c>
      <c r="W798" s="8"/>
      <c r="X798" s="5"/>
      <c r="Z798" s="6"/>
    </row>
    <row r="799" spans="2:26" x14ac:dyDescent="0.2">
      <c r="B799" s="3"/>
      <c r="C799" s="3"/>
      <c r="T799">
        <v>3000</v>
      </c>
      <c r="U799" s="15">
        <v>3226</v>
      </c>
      <c r="V799" t="s">
        <v>8219</v>
      </c>
      <c r="W799" s="8"/>
      <c r="X799" s="5"/>
      <c r="Z799" s="6"/>
    </row>
    <row r="800" spans="2:26" x14ac:dyDescent="0.2">
      <c r="B800" s="3"/>
      <c r="C800" s="3"/>
      <c r="T800">
        <v>3500</v>
      </c>
      <c r="U800" s="15">
        <v>4021</v>
      </c>
      <c r="V800" t="s">
        <v>8219</v>
      </c>
      <c r="W800" s="8"/>
      <c r="X800" s="5"/>
      <c r="Z800" s="6"/>
    </row>
    <row r="801" spans="2:26" x14ac:dyDescent="0.2">
      <c r="B801" s="3"/>
      <c r="C801" s="3"/>
      <c r="T801">
        <v>5000</v>
      </c>
      <c r="U801" s="15">
        <v>5001</v>
      </c>
      <c r="V801" t="s">
        <v>8219</v>
      </c>
      <c r="W801" s="8"/>
      <c r="X801" s="5"/>
      <c r="Z801" s="6"/>
    </row>
    <row r="802" spans="2:26" x14ac:dyDescent="0.2">
      <c r="B802" s="3"/>
      <c r="C802" s="3"/>
      <c r="T802">
        <v>1500</v>
      </c>
      <c r="U802" s="15">
        <v>2282</v>
      </c>
      <c r="V802" t="s">
        <v>8219</v>
      </c>
      <c r="W802" s="8"/>
      <c r="X802" s="5"/>
      <c r="Z802" s="6"/>
    </row>
    <row r="803" spans="2:26" x14ac:dyDescent="0.2">
      <c r="B803" s="3"/>
      <c r="C803" s="3"/>
      <c r="T803">
        <v>2000</v>
      </c>
      <c r="U803" s="15">
        <v>2230.4299999999998</v>
      </c>
      <c r="V803" t="s">
        <v>8219</v>
      </c>
      <c r="W803" s="8"/>
      <c r="X803" s="5"/>
      <c r="Z803" s="6"/>
    </row>
    <row r="804" spans="2:26" x14ac:dyDescent="0.2">
      <c r="B804" s="3"/>
      <c r="C804" s="3"/>
      <c r="T804">
        <v>6000</v>
      </c>
      <c r="U804" s="15">
        <v>6080</v>
      </c>
      <c r="V804" t="s">
        <v>8219</v>
      </c>
      <c r="W804" s="8"/>
      <c r="X804" s="5"/>
      <c r="Z804" s="6"/>
    </row>
    <row r="805" spans="2:26" x14ac:dyDescent="0.2">
      <c r="B805" s="3"/>
      <c r="C805" s="3"/>
      <c r="T805">
        <v>2300</v>
      </c>
      <c r="U805" s="15">
        <v>2835</v>
      </c>
      <c r="V805" t="s">
        <v>8219</v>
      </c>
      <c r="W805" s="8"/>
      <c r="X805" s="5"/>
      <c r="Z805" s="6"/>
    </row>
    <row r="806" spans="2:26" x14ac:dyDescent="0.2">
      <c r="B806" s="3"/>
      <c r="C806" s="3"/>
      <c r="T806">
        <v>5500</v>
      </c>
      <c r="U806" s="15">
        <v>5500</v>
      </c>
      <c r="V806" t="s">
        <v>8219</v>
      </c>
      <c r="W806" s="8"/>
      <c r="X806" s="5"/>
      <c r="Z806" s="6"/>
    </row>
    <row r="807" spans="2:26" x14ac:dyDescent="0.2">
      <c r="B807" s="3"/>
      <c r="C807" s="3"/>
      <c r="T807">
        <v>3000</v>
      </c>
      <c r="U807" s="15">
        <v>3150</v>
      </c>
      <c r="V807" t="s">
        <v>8219</v>
      </c>
      <c r="W807" s="8"/>
      <c r="X807" s="5"/>
      <c r="Z807" s="6"/>
    </row>
    <row r="808" spans="2:26" x14ac:dyDescent="0.2">
      <c r="B808" s="3"/>
      <c r="C808" s="3"/>
      <c r="T808">
        <v>8000</v>
      </c>
      <c r="U808" s="15">
        <v>8355</v>
      </c>
      <c r="V808" t="s">
        <v>8219</v>
      </c>
      <c r="W808" s="8"/>
      <c r="X808" s="5"/>
      <c r="Z808" s="6"/>
    </row>
    <row r="809" spans="2:26" x14ac:dyDescent="0.2">
      <c r="B809" s="3"/>
      <c r="C809" s="3"/>
      <c r="T809">
        <v>4000</v>
      </c>
      <c r="U809" s="15">
        <v>4205</v>
      </c>
      <c r="V809" t="s">
        <v>8219</v>
      </c>
      <c r="W809" s="8"/>
      <c r="X809" s="5"/>
      <c r="Z809" s="6"/>
    </row>
    <row r="810" spans="2:26" x14ac:dyDescent="0.2">
      <c r="B810" s="3"/>
      <c r="C810" s="3"/>
      <c r="T810">
        <v>4500</v>
      </c>
      <c r="U810" s="15">
        <v>4500</v>
      </c>
      <c r="V810" t="s">
        <v>8219</v>
      </c>
      <c r="W810" s="8"/>
      <c r="X810" s="5"/>
      <c r="Z810" s="6"/>
    </row>
    <row r="811" spans="2:26" x14ac:dyDescent="0.2">
      <c r="B811" s="3"/>
      <c r="C811" s="3"/>
      <c r="T811">
        <v>4000</v>
      </c>
      <c r="U811" s="15">
        <v>4151</v>
      </c>
      <c r="V811" t="s">
        <v>8219</v>
      </c>
      <c r="W811" s="8"/>
      <c r="X811" s="5"/>
      <c r="Z811" s="6"/>
    </row>
    <row r="812" spans="2:26" x14ac:dyDescent="0.2">
      <c r="B812" s="3"/>
      <c r="C812" s="3"/>
      <c r="T812">
        <v>1500</v>
      </c>
      <c r="U812" s="15">
        <v>1575</v>
      </c>
      <c r="V812" t="s">
        <v>8219</v>
      </c>
      <c r="W812" s="8"/>
      <c r="X812" s="5"/>
      <c r="Z812" s="6"/>
    </row>
    <row r="813" spans="2:26" x14ac:dyDescent="0.2">
      <c r="B813" s="3"/>
      <c r="C813" s="3"/>
      <c r="T813">
        <v>1000</v>
      </c>
      <c r="U813" s="15">
        <v>1040</v>
      </c>
      <c r="V813" t="s">
        <v>8219</v>
      </c>
      <c r="W813" s="8"/>
      <c r="X813" s="5"/>
      <c r="Z813" s="6"/>
    </row>
    <row r="814" spans="2:26" x14ac:dyDescent="0.2">
      <c r="B814" s="3"/>
      <c r="C814" s="3"/>
      <c r="T814">
        <v>600</v>
      </c>
      <c r="U814" s="15">
        <v>911</v>
      </c>
      <c r="V814" t="s">
        <v>8219</v>
      </c>
      <c r="W814" s="8"/>
      <c r="X814" s="5"/>
      <c r="Z814" s="6"/>
    </row>
    <row r="815" spans="2:26" x14ac:dyDescent="0.2">
      <c r="B815" s="3"/>
      <c r="C815" s="3"/>
      <c r="T815">
        <v>1500</v>
      </c>
      <c r="U815" s="15">
        <v>2399.94</v>
      </c>
      <c r="V815" t="s">
        <v>8219</v>
      </c>
      <c r="W815" s="8"/>
      <c r="X815" s="5"/>
      <c r="Z815" s="6"/>
    </row>
    <row r="816" spans="2:26" x14ac:dyDescent="0.2">
      <c r="B816" s="3"/>
      <c r="C816" s="3"/>
      <c r="T816">
        <v>1000</v>
      </c>
      <c r="U816" s="15">
        <v>1273</v>
      </c>
      <c r="V816" t="s">
        <v>8219</v>
      </c>
      <c r="W816" s="8"/>
      <c r="X816" s="5"/>
      <c r="Z816" s="6"/>
    </row>
    <row r="817" spans="2:26" x14ac:dyDescent="0.2">
      <c r="B817" s="3"/>
      <c r="C817" s="3"/>
      <c r="T817">
        <v>4000</v>
      </c>
      <c r="U817" s="15">
        <v>4280</v>
      </c>
      <c r="V817" t="s">
        <v>8219</v>
      </c>
      <c r="W817" s="8"/>
      <c r="X817" s="5"/>
      <c r="Z817" s="6"/>
    </row>
    <row r="818" spans="2:26" x14ac:dyDescent="0.2">
      <c r="B818" s="3"/>
      <c r="C818" s="3"/>
      <c r="T818">
        <v>7000</v>
      </c>
      <c r="U818" s="15">
        <v>8058.55</v>
      </c>
      <c r="V818" t="s">
        <v>8219</v>
      </c>
      <c r="W818" s="8"/>
      <c r="X818" s="5"/>
      <c r="Z818" s="6"/>
    </row>
    <row r="819" spans="2:26" x14ac:dyDescent="0.2">
      <c r="B819" s="3"/>
      <c r="C819" s="3"/>
      <c r="T819">
        <v>1500</v>
      </c>
      <c r="U819" s="15">
        <v>2056.66</v>
      </c>
      <c r="V819" t="s">
        <v>8219</v>
      </c>
      <c r="W819" s="8"/>
      <c r="X819" s="5"/>
      <c r="Z819" s="6"/>
    </row>
    <row r="820" spans="2:26" x14ac:dyDescent="0.2">
      <c r="B820" s="3"/>
      <c r="C820" s="3"/>
      <c r="T820">
        <v>350</v>
      </c>
      <c r="U820" s="15">
        <v>545</v>
      </c>
      <c r="V820" t="s">
        <v>8219</v>
      </c>
      <c r="W820" s="8"/>
      <c r="X820" s="5"/>
      <c r="Z820" s="6"/>
    </row>
    <row r="821" spans="2:26" x14ac:dyDescent="0.2">
      <c r="B821" s="3"/>
      <c r="C821" s="3"/>
      <c r="T821">
        <v>400</v>
      </c>
      <c r="U821" s="15">
        <v>435</v>
      </c>
      <c r="V821" t="s">
        <v>8219</v>
      </c>
      <c r="W821" s="8"/>
      <c r="X821" s="5"/>
      <c r="Z821" s="6"/>
    </row>
    <row r="822" spans="2:26" x14ac:dyDescent="0.2">
      <c r="B822" s="3"/>
      <c r="C822" s="3"/>
      <c r="T822">
        <v>2000</v>
      </c>
      <c r="U822" s="15">
        <v>2681</v>
      </c>
      <c r="V822" t="s">
        <v>8219</v>
      </c>
      <c r="W822" s="8"/>
      <c r="X822" s="5"/>
      <c r="Z822" s="6"/>
    </row>
    <row r="823" spans="2:26" x14ac:dyDescent="0.2">
      <c r="B823" s="3"/>
      <c r="C823" s="3"/>
      <c r="T823">
        <v>17482</v>
      </c>
      <c r="U823" s="15">
        <v>17482</v>
      </c>
      <c r="V823" t="s">
        <v>8219</v>
      </c>
      <c r="W823" s="8"/>
      <c r="X823" s="5"/>
      <c r="Z823" s="6"/>
    </row>
    <row r="824" spans="2:26" x14ac:dyDescent="0.2">
      <c r="B824" s="3"/>
      <c r="C824" s="3"/>
      <c r="T824">
        <v>3000</v>
      </c>
      <c r="U824" s="15">
        <v>3575</v>
      </c>
      <c r="V824" t="s">
        <v>8219</v>
      </c>
      <c r="W824" s="8"/>
      <c r="X824" s="5"/>
      <c r="Z824" s="6"/>
    </row>
    <row r="825" spans="2:26" x14ac:dyDescent="0.2">
      <c r="B825" s="3"/>
      <c r="C825" s="3"/>
      <c r="T825">
        <v>800</v>
      </c>
      <c r="U825" s="15">
        <v>1436</v>
      </c>
      <c r="V825" t="s">
        <v>8219</v>
      </c>
      <c r="W825" s="8"/>
      <c r="X825" s="5"/>
      <c r="Z825" s="6"/>
    </row>
    <row r="826" spans="2:26" x14ac:dyDescent="0.2">
      <c r="B826" s="3"/>
      <c r="C826" s="3"/>
      <c r="T826">
        <v>1600</v>
      </c>
      <c r="U826" s="15">
        <v>2150.1</v>
      </c>
      <c r="V826" t="s">
        <v>8219</v>
      </c>
      <c r="W826" s="8"/>
      <c r="X826" s="5"/>
      <c r="Z826" s="6"/>
    </row>
    <row r="827" spans="2:26" x14ac:dyDescent="0.2">
      <c r="B827" s="3"/>
      <c r="C827" s="3"/>
      <c r="T827">
        <v>12500</v>
      </c>
      <c r="U827" s="15">
        <v>12554</v>
      </c>
      <c r="V827" t="s">
        <v>8219</v>
      </c>
      <c r="W827" s="8"/>
      <c r="X827" s="5"/>
      <c r="Z827" s="6"/>
    </row>
    <row r="828" spans="2:26" x14ac:dyDescent="0.2">
      <c r="B828" s="3"/>
      <c r="C828" s="3"/>
      <c r="T828">
        <v>5500</v>
      </c>
      <c r="U828" s="15">
        <v>5580</v>
      </c>
      <c r="V828" t="s">
        <v>8219</v>
      </c>
      <c r="W828" s="8"/>
      <c r="X828" s="5"/>
      <c r="Z828" s="6"/>
    </row>
    <row r="829" spans="2:26" x14ac:dyDescent="0.2">
      <c r="B829" s="3"/>
      <c r="C829" s="3"/>
      <c r="T829">
        <v>300</v>
      </c>
      <c r="U829" s="15">
        <v>310</v>
      </c>
      <c r="V829" t="s">
        <v>8219</v>
      </c>
      <c r="W829" s="8"/>
      <c r="X829" s="5"/>
      <c r="Z829" s="6"/>
    </row>
    <row r="830" spans="2:26" x14ac:dyDescent="0.2">
      <c r="B830" s="3"/>
      <c r="C830" s="3"/>
      <c r="T830">
        <v>1300</v>
      </c>
      <c r="U830" s="15">
        <v>1391</v>
      </c>
      <c r="V830" t="s">
        <v>8219</v>
      </c>
      <c r="W830" s="8"/>
      <c r="X830" s="5"/>
      <c r="Z830" s="6"/>
    </row>
    <row r="831" spans="2:26" x14ac:dyDescent="0.2">
      <c r="B831" s="3"/>
      <c r="C831" s="3"/>
      <c r="T831">
        <v>500</v>
      </c>
      <c r="U831" s="15">
        <v>520</v>
      </c>
      <c r="V831" t="s">
        <v>8219</v>
      </c>
      <c r="W831" s="8"/>
      <c r="X831" s="5"/>
      <c r="Z831" s="6"/>
    </row>
    <row r="832" spans="2:26" x14ac:dyDescent="0.2">
      <c r="B832" s="3"/>
      <c r="C832" s="3"/>
      <c r="T832">
        <v>1800</v>
      </c>
      <c r="U832" s="15">
        <v>1941</v>
      </c>
      <c r="V832" t="s">
        <v>8219</v>
      </c>
      <c r="W832" s="8"/>
      <c r="X832" s="5"/>
      <c r="Z832" s="6"/>
    </row>
    <row r="833" spans="2:26" x14ac:dyDescent="0.2">
      <c r="B833" s="3"/>
      <c r="C833" s="3"/>
      <c r="T833">
        <v>1500</v>
      </c>
      <c r="U833" s="15">
        <v>3500</v>
      </c>
      <c r="V833" t="s">
        <v>8219</v>
      </c>
      <c r="W833" s="8"/>
      <c r="X833" s="5"/>
      <c r="Z833" s="6"/>
    </row>
    <row r="834" spans="2:26" x14ac:dyDescent="0.2">
      <c r="B834" s="3"/>
      <c r="C834" s="3"/>
      <c r="T834">
        <v>15000</v>
      </c>
      <c r="U834" s="15">
        <v>15091.06</v>
      </c>
      <c r="V834" t="s">
        <v>8219</v>
      </c>
      <c r="W834" s="8"/>
      <c r="X834" s="5"/>
      <c r="Z834" s="6"/>
    </row>
    <row r="835" spans="2:26" x14ac:dyDescent="0.2">
      <c r="B835" s="3"/>
      <c r="C835" s="3"/>
      <c r="T835">
        <v>6000</v>
      </c>
      <c r="U835" s="15">
        <v>6100</v>
      </c>
      <c r="V835" t="s">
        <v>8219</v>
      </c>
      <c r="W835" s="8"/>
      <c r="X835" s="5"/>
      <c r="Z835" s="6"/>
    </row>
    <row r="836" spans="2:26" x14ac:dyDescent="0.2">
      <c r="B836" s="3"/>
      <c r="C836" s="3"/>
      <c r="T836">
        <v>5500</v>
      </c>
      <c r="U836" s="15">
        <v>7206</v>
      </c>
      <c r="V836" t="s">
        <v>8219</v>
      </c>
      <c r="W836" s="8"/>
      <c r="X836" s="5"/>
      <c r="Z836" s="6"/>
    </row>
    <row r="837" spans="2:26" x14ac:dyDescent="0.2">
      <c r="B837" s="3"/>
      <c r="C837" s="3"/>
      <c r="T837">
        <v>2000</v>
      </c>
      <c r="U837" s="15">
        <v>2345</v>
      </c>
      <c r="V837" t="s">
        <v>8219</v>
      </c>
      <c r="W837" s="8"/>
      <c r="X837" s="5"/>
      <c r="Z837" s="6"/>
    </row>
    <row r="838" spans="2:26" x14ac:dyDescent="0.2">
      <c r="B838" s="3"/>
      <c r="C838" s="3"/>
      <c r="T838">
        <v>5000</v>
      </c>
      <c r="U838" s="15">
        <v>5046.5200000000004</v>
      </c>
      <c r="V838" t="s">
        <v>8219</v>
      </c>
      <c r="W838" s="8"/>
      <c r="X838" s="5"/>
      <c r="Z838" s="6"/>
    </row>
    <row r="839" spans="2:26" x14ac:dyDescent="0.2">
      <c r="B839" s="3"/>
      <c r="C839" s="3"/>
      <c r="T839">
        <v>2500</v>
      </c>
      <c r="U839" s="15">
        <v>3045</v>
      </c>
      <c r="V839" t="s">
        <v>8219</v>
      </c>
      <c r="W839" s="8"/>
      <c r="X839" s="5"/>
      <c r="Z839" s="6"/>
    </row>
    <row r="840" spans="2:26" x14ac:dyDescent="0.2">
      <c r="B840" s="3"/>
      <c r="C840" s="3"/>
      <c r="T840">
        <v>2000</v>
      </c>
      <c r="U840" s="15">
        <v>2908</v>
      </c>
      <c r="V840" t="s">
        <v>8219</v>
      </c>
      <c r="W840" s="8"/>
      <c r="X840" s="5"/>
      <c r="Z840" s="6"/>
    </row>
    <row r="841" spans="2:26" x14ac:dyDescent="0.2">
      <c r="B841" s="3"/>
      <c r="C841" s="3"/>
      <c r="T841">
        <v>5000</v>
      </c>
      <c r="U841" s="15">
        <v>5830.83</v>
      </c>
      <c r="V841" t="s">
        <v>8219</v>
      </c>
      <c r="W841" s="8"/>
      <c r="X841" s="5"/>
      <c r="Z841" s="6"/>
    </row>
    <row r="842" spans="2:26" x14ac:dyDescent="0.2">
      <c r="B842" s="3"/>
      <c r="C842" s="3"/>
      <c r="T842">
        <v>10000</v>
      </c>
      <c r="U842" s="15">
        <v>12041.66</v>
      </c>
      <c r="V842" t="s">
        <v>8219</v>
      </c>
      <c r="W842" s="8"/>
      <c r="X842" s="5"/>
      <c r="Z842" s="6"/>
    </row>
    <row r="843" spans="2:26" x14ac:dyDescent="0.2">
      <c r="B843" s="3"/>
      <c r="C843" s="3"/>
      <c r="T843">
        <v>5000</v>
      </c>
      <c r="U843" s="15">
        <v>5066</v>
      </c>
      <c r="V843" t="s">
        <v>8219</v>
      </c>
      <c r="W843" s="8"/>
      <c r="X843" s="5"/>
      <c r="Z843" s="6"/>
    </row>
    <row r="844" spans="2:26" x14ac:dyDescent="0.2">
      <c r="B844" s="3"/>
      <c r="C844" s="3"/>
      <c r="T844">
        <v>2500</v>
      </c>
      <c r="U844" s="15">
        <v>2608</v>
      </c>
      <c r="V844" t="s">
        <v>8219</v>
      </c>
      <c r="W844" s="8"/>
      <c r="X844" s="5"/>
      <c r="Z844" s="6"/>
    </row>
    <row r="845" spans="2:26" x14ac:dyDescent="0.2">
      <c r="B845" s="3"/>
      <c r="C845" s="3"/>
      <c r="T845">
        <v>3000</v>
      </c>
      <c r="U845" s="15">
        <v>8014</v>
      </c>
      <c r="V845" t="s">
        <v>8219</v>
      </c>
      <c r="W845" s="8"/>
      <c r="X845" s="5"/>
      <c r="Z845" s="6"/>
    </row>
    <row r="846" spans="2:26" x14ac:dyDescent="0.2">
      <c r="B846" s="3"/>
      <c r="C846" s="3"/>
      <c r="T846">
        <v>3000</v>
      </c>
      <c r="U846" s="15">
        <v>5824</v>
      </c>
      <c r="V846" t="s">
        <v>8219</v>
      </c>
      <c r="W846" s="8"/>
      <c r="X846" s="5"/>
      <c r="Z846" s="6"/>
    </row>
    <row r="847" spans="2:26" x14ac:dyDescent="0.2">
      <c r="B847" s="3"/>
      <c r="C847" s="3"/>
      <c r="T847">
        <v>5000</v>
      </c>
      <c r="U847" s="15">
        <v>6019.01</v>
      </c>
      <c r="V847" t="s">
        <v>8219</v>
      </c>
      <c r="W847" s="8"/>
      <c r="X847" s="5"/>
      <c r="Z847" s="6"/>
    </row>
    <row r="848" spans="2:26" x14ac:dyDescent="0.2">
      <c r="B848" s="3"/>
      <c r="C848" s="3"/>
      <c r="T848">
        <v>1100</v>
      </c>
      <c r="U848" s="15">
        <v>1342.01</v>
      </c>
      <c r="V848" t="s">
        <v>8219</v>
      </c>
      <c r="W848" s="8"/>
      <c r="X848" s="5"/>
      <c r="Z848" s="6"/>
    </row>
    <row r="849" spans="2:26" x14ac:dyDescent="0.2">
      <c r="B849" s="3"/>
      <c r="C849" s="3"/>
      <c r="T849">
        <v>10</v>
      </c>
      <c r="U849" s="15">
        <v>10</v>
      </c>
      <c r="V849" t="s">
        <v>8219</v>
      </c>
      <c r="W849" s="8"/>
      <c r="X849" s="5"/>
      <c r="Z849" s="6"/>
    </row>
    <row r="850" spans="2:26" x14ac:dyDescent="0.2">
      <c r="B850" s="3"/>
      <c r="C850" s="3"/>
      <c r="T850">
        <v>300</v>
      </c>
      <c r="U850" s="15">
        <v>300</v>
      </c>
      <c r="V850" t="s">
        <v>8219</v>
      </c>
      <c r="W850" s="8"/>
      <c r="X850" s="5"/>
      <c r="Z850" s="6"/>
    </row>
    <row r="851" spans="2:26" x14ac:dyDescent="0.2">
      <c r="B851" s="3"/>
      <c r="C851" s="3"/>
      <c r="T851">
        <v>4000</v>
      </c>
      <c r="U851" s="15">
        <v>4796</v>
      </c>
      <c r="V851" t="s">
        <v>8219</v>
      </c>
      <c r="W851" s="8"/>
      <c r="X851" s="5"/>
      <c r="Z851" s="6"/>
    </row>
    <row r="852" spans="2:26" x14ac:dyDescent="0.2">
      <c r="B852" s="3"/>
      <c r="C852" s="3"/>
      <c r="T852">
        <v>4000</v>
      </c>
      <c r="U852" s="15">
        <v>6207</v>
      </c>
      <c r="V852" t="s">
        <v>8219</v>
      </c>
      <c r="W852" s="8"/>
      <c r="X852" s="5"/>
      <c r="Z852" s="6"/>
    </row>
    <row r="853" spans="2:26" x14ac:dyDescent="0.2">
      <c r="B853" s="3"/>
      <c r="C853" s="3"/>
      <c r="T853">
        <v>2000</v>
      </c>
      <c r="U853" s="15">
        <v>2609</v>
      </c>
      <c r="V853" t="s">
        <v>8219</v>
      </c>
      <c r="W853" s="8"/>
      <c r="X853" s="5"/>
      <c r="Z853" s="6"/>
    </row>
    <row r="854" spans="2:26" x14ac:dyDescent="0.2">
      <c r="B854" s="3"/>
      <c r="C854" s="3"/>
      <c r="T854">
        <v>3500</v>
      </c>
      <c r="U854" s="15">
        <v>3674</v>
      </c>
      <c r="V854" t="s">
        <v>8219</v>
      </c>
      <c r="W854" s="8"/>
      <c r="X854" s="5"/>
      <c r="Z854" s="6"/>
    </row>
    <row r="855" spans="2:26" x14ac:dyDescent="0.2">
      <c r="B855" s="3"/>
      <c r="C855" s="3"/>
      <c r="T855">
        <v>300</v>
      </c>
      <c r="U855" s="15">
        <v>300</v>
      </c>
      <c r="V855" t="s">
        <v>8219</v>
      </c>
      <c r="W855" s="8"/>
      <c r="X855" s="5"/>
      <c r="Z855" s="6"/>
    </row>
    <row r="856" spans="2:26" x14ac:dyDescent="0.2">
      <c r="B856" s="3"/>
      <c r="C856" s="3"/>
      <c r="T856">
        <v>27800</v>
      </c>
      <c r="U856" s="15">
        <v>32865.300000000003</v>
      </c>
      <c r="V856" t="s">
        <v>8219</v>
      </c>
      <c r="W856" s="8"/>
      <c r="X856" s="5"/>
      <c r="Z856" s="6"/>
    </row>
    <row r="857" spans="2:26" x14ac:dyDescent="0.2">
      <c r="B857" s="3"/>
      <c r="C857" s="3"/>
      <c r="T857">
        <v>1450</v>
      </c>
      <c r="U857" s="15">
        <v>1500</v>
      </c>
      <c r="V857" t="s">
        <v>8219</v>
      </c>
      <c r="W857" s="8"/>
      <c r="X857" s="5"/>
      <c r="Z857" s="6"/>
    </row>
    <row r="858" spans="2:26" x14ac:dyDescent="0.2">
      <c r="B858" s="3"/>
      <c r="C858" s="3"/>
      <c r="T858">
        <v>250</v>
      </c>
      <c r="U858" s="15">
        <v>545</v>
      </c>
      <c r="V858" t="s">
        <v>8219</v>
      </c>
      <c r="W858" s="8"/>
      <c r="X858" s="5"/>
      <c r="Z858" s="6"/>
    </row>
    <row r="859" spans="2:26" x14ac:dyDescent="0.2">
      <c r="B859" s="3"/>
      <c r="C859" s="3"/>
      <c r="T859">
        <v>1200</v>
      </c>
      <c r="U859" s="15">
        <v>1200</v>
      </c>
      <c r="V859" t="s">
        <v>8219</v>
      </c>
      <c r="W859" s="8"/>
      <c r="X859" s="5"/>
      <c r="Z859" s="6"/>
    </row>
    <row r="860" spans="2:26" x14ac:dyDescent="0.2">
      <c r="B860" s="3"/>
      <c r="C860" s="3"/>
      <c r="T860">
        <v>1200</v>
      </c>
      <c r="U860" s="15">
        <v>1728.07</v>
      </c>
      <c r="V860" t="s">
        <v>8219</v>
      </c>
      <c r="W860" s="8"/>
      <c r="X860" s="5"/>
      <c r="Z860" s="6"/>
    </row>
    <row r="861" spans="2:26" x14ac:dyDescent="0.2">
      <c r="B861" s="3"/>
      <c r="C861" s="3"/>
      <c r="T861">
        <v>4000</v>
      </c>
      <c r="U861" s="15">
        <v>4187</v>
      </c>
      <c r="V861" t="s">
        <v>8219</v>
      </c>
      <c r="W861" s="8"/>
      <c r="X861" s="5"/>
      <c r="Z861" s="6"/>
    </row>
    <row r="862" spans="2:26" x14ac:dyDescent="0.2">
      <c r="B862" s="3"/>
      <c r="C862" s="3"/>
      <c r="T862">
        <v>14000</v>
      </c>
      <c r="U862" s="15">
        <v>2540</v>
      </c>
      <c r="V862" t="s">
        <v>8221</v>
      </c>
      <c r="W862" s="8"/>
      <c r="X862" s="5"/>
      <c r="Z862" s="6"/>
    </row>
    <row r="863" spans="2:26" x14ac:dyDescent="0.2">
      <c r="B863" s="3"/>
      <c r="C863" s="3"/>
      <c r="T863">
        <v>4500</v>
      </c>
      <c r="U863" s="15">
        <v>101</v>
      </c>
      <c r="V863" t="s">
        <v>8221</v>
      </c>
      <c r="W863" s="8"/>
      <c r="X863" s="5"/>
      <c r="Z863" s="6"/>
    </row>
    <row r="864" spans="2:26" x14ac:dyDescent="0.2">
      <c r="B864" s="3"/>
      <c r="C864" s="3"/>
      <c r="T864">
        <v>50000</v>
      </c>
      <c r="U864" s="15">
        <v>170</v>
      </c>
      <c r="V864" t="s">
        <v>8221</v>
      </c>
      <c r="W864" s="8"/>
      <c r="X864" s="5"/>
      <c r="Z864" s="6"/>
    </row>
    <row r="865" spans="2:26" x14ac:dyDescent="0.2">
      <c r="B865" s="3"/>
      <c r="C865" s="3"/>
      <c r="T865">
        <v>2000</v>
      </c>
      <c r="U865" s="15">
        <v>90</v>
      </c>
      <c r="V865" t="s">
        <v>8221</v>
      </c>
      <c r="W865" s="8"/>
      <c r="X865" s="5"/>
      <c r="Z865" s="6"/>
    </row>
    <row r="866" spans="2:26" x14ac:dyDescent="0.2">
      <c r="B866" s="3"/>
      <c r="C866" s="3"/>
      <c r="T866">
        <v>6500</v>
      </c>
      <c r="U866" s="15">
        <v>2700</v>
      </c>
      <c r="V866" t="s">
        <v>8221</v>
      </c>
      <c r="W866" s="8"/>
      <c r="X866" s="5"/>
      <c r="Z866" s="6"/>
    </row>
    <row r="867" spans="2:26" x14ac:dyDescent="0.2">
      <c r="B867" s="3"/>
      <c r="C867" s="3"/>
      <c r="T867">
        <v>2200</v>
      </c>
      <c r="U867" s="15">
        <v>45</v>
      </c>
      <c r="V867" t="s">
        <v>8221</v>
      </c>
      <c r="W867" s="8"/>
      <c r="X867" s="5"/>
      <c r="Z867" s="6"/>
    </row>
    <row r="868" spans="2:26" x14ac:dyDescent="0.2">
      <c r="B868" s="3"/>
      <c r="C868" s="3"/>
      <c r="T868">
        <v>3500</v>
      </c>
      <c r="U868" s="15">
        <v>640</v>
      </c>
      <c r="V868" t="s">
        <v>8221</v>
      </c>
      <c r="W868" s="8"/>
      <c r="X868" s="5"/>
      <c r="Z868" s="6"/>
    </row>
    <row r="869" spans="2:26" x14ac:dyDescent="0.2">
      <c r="B869" s="3"/>
      <c r="C869" s="3"/>
      <c r="T869">
        <v>5000</v>
      </c>
      <c r="U869" s="15">
        <v>1201</v>
      </c>
      <c r="V869" t="s">
        <v>8221</v>
      </c>
      <c r="W869" s="8"/>
      <c r="X869" s="5"/>
      <c r="Z869" s="6"/>
    </row>
    <row r="870" spans="2:26" x14ac:dyDescent="0.2">
      <c r="B870" s="3"/>
      <c r="C870" s="3"/>
      <c r="T870">
        <v>45000</v>
      </c>
      <c r="U870" s="15">
        <v>50</v>
      </c>
      <c r="V870" t="s">
        <v>8221</v>
      </c>
      <c r="W870" s="8"/>
      <c r="X870" s="5"/>
      <c r="Z870" s="6"/>
    </row>
    <row r="871" spans="2:26" x14ac:dyDescent="0.2">
      <c r="B871" s="3"/>
      <c r="C871" s="3"/>
      <c r="T871">
        <v>8800</v>
      </c>
      <c r="U871" s="15">
        <v>1040</v>
      </c>
      <c r="V871" t="s">
        <v>8221</v>
      </c>
      <c r="W871" s="8"/>
      <c r="X871" s="5"/>
      <c r="Z871" s="6"/>
    </row>
    <row r="872" spans="2:26" x14ac:dyDescent="0.2">
      <c r="B872" s="3"/>
      <c r="C872" s="3"/>
      <c r="T872">
        <v>20000</v>
      </c>
      <c r="U872" s="15">
        <v>62</v>
      </c>
      <c r="V872" t="s">
        <v>8221</v>
      </c>
      <c r="W872" s="8"/>
      <c r="X872" s="5"/>
      <c r="Z872" s="6"/>
    </row>
    <row r="873" spans="2:26" x14ac:dyDescent="0.2">
      <c r="B873" s="3"/>
      <c r="C873" s="3"/>
      <c r="T873">
        <v>6000</v>
      </c>
      <c r="U873" s="15">
        <v>325</v>
      </c>
      <c r="V873" t="s">
        <v>8221</v>
      </c>
      <c r="W873" s="8"/>
      <c r="X873" s="5"/>
      <c r="Z873" s="6"/>
    </row>
    <row r="874" spans="2:26" x14ac:dyDescent="0.2">
      <c r="B874" s="3"/>
      <c r="C874" s="3"/>
      <c r="T874">
        <v>8000</v>
      </c>
      <c r="U874" s="15">
        <v>65</v>
      </c>
      <c r="V874" t="s">
        <v>8221</v>
      </c>
      <c r="W874" s="8"/>
      <c r="X874" s="5"/>
      <c r="Z874" s="6"/>
    </row>
    <row r="875" spans="2:26" x14ac:dyDescent="0.2">
      <c r="B875" s="3"/>
      <c r="C875" s="3"/>
      <c r="T875">
        <v>3500</v>
      </c>
      <c r="U875" s="15">
        <v>45</v>
      </c>
      <c r="V875" t="s">
        <v>8221</v>
      </c>
      <c r="W875" s="8"/>
      <c r="X875" s="5"/>
      <c r="Z875" s="6"/>
    </row>
    <row r="876" spans="2:26" x14ac:dyDescent="0.2">
      <c r="B876" s="3"/>
      <c r="C876" s="3"/>
      <c r="T876">
        <v>3000</v>
      </c>
      <c r="U876" s="15">
        <v>730</v>
      </c>
      <c r="V876" t="s">
        <v>8221</v>
      </c>
      <c r="W876" s="8"/>
      <c r="X876" s="5"/>
      <c r="Z876" s="6"/>
    </row>
    <row r="877" spans="2:26" x14ac:dyDescent="0.2">
      <c r="B877" s="3"/>
      <c r="C877" s="3"/>
      <c r="T877">
        <v>5000</v>
      </c>
      <c r="U877" s="15">
        <v>0</v>
      </c>
      <c r="V877" t="s">
        <v>8221</v>
      </c>
      <c r="W877" s="8"/>
      <c r="X877" s="5"/>
      <c r="Z877" s="6"/>
    </row>
    <row r="878" spans="2:26" x14ac:dyDescent="0.2">
      <c r="B878" s="3"/>
      <c r="C878" s="3"/>
      <c r="T878">
        <v>3152</v>
      </c>
      <c r="U878" s="15">
        <v>1286</v>
      </c>
      <c r="V878" t="s">
        <v>8221</v>
      </c>
      <c r="W878" s="8"/>
      <c r="X878" s="5"/>
      <c r="Z878" s="6"/>
    </row>
    <row r="879" spans="2:26" x14ac:dyDescent="0.2">
      <c r="B879" s="3"/>
      <c r="C879" s="3"/>
      <c r="T879">
        <v>2000</v>
      </c>
      <c r="U879" s="15">
        <v>1351</v>
      </c>
      <c r="V879" t="s">
        <v>8221</v>
      </c>
      <c r="W879" s="8"/>
      <c r="X879" s="5"/>
      <c r="Z879" s="6"/>
    </row>
    <row r="880" spans="2:26" x14ac:dyDescent="0.2">
      <c r="B880" s="3"/>
      <c r="C880" s="3"/>
      <c r="T880">
        <v>5000</v>
      </c>
      <c r="U880" s="15">
        <v>65</v>
      </c>
      <c r="V880" t="s">
        <v>8221</v>
      </c>
      <c r="W880" s="8"/>
      <c r="X880" s="5"/>
      <c r="Z880" s="6"/>
    </row>
    <row r="881" spans="2:26" x14ac:dyDescent="0.2">
      <c r="B881" s="3"/>
      <c r="C881" s="3"/>
      <c r="T881">
        <v>2100</v>
      </c>
      <c r="U881" s="15">
        <v>644</v>
      </c>
      <c r="V881" t="s">
        <v>8221</v>
      </c>
      <c r="W881" s="8"/>
      <c r="X881" s="5"/>
      <c r="Z881" s="6"/>
    </row>
    <row r="882" spans="2:26" x14ac:dyDescent="0.2">
      <c r="B882" s="3"/>
      <c r="C882" s="3"/>
      <c r="T882">
        <v>3780</v>
      </c>
      <c r="U882" s="15">
        <v>113</v>
      </c>
      <c r="V882" t="s">
        <v>8221</v>
      </c>
      <c r="W882" s="8"/>
      <c r="X882" s="5"/>
      <c r="Z882" s="6"/>
    </row>
    <row r="883" spans="2:26" x14ac:dyDescent="0.2">
      <c r="B883" s="3"/>
      <c r="C883" s="3"/>
      <c r="T883">
        <v>3750</v>
      </c>
      <c r="U883" s="15">
        <v>30</v>
      </c>
      <c r="V883" t="s">
        <v>8221</v>
      </c>
      <c r="W883" s="8"/>
      <c r="X883" s="5"/>
      <c r="Z883" s="6"/>
    </row>
    <row r="884" spans="2:26" x14ac:dyDescent="0.2">
      <c r="B884" s="3"/>
      <c r="C884" s="3"/>
      <c r="T884">
        <v>1500</v>
      </c>
      <c r="U884" s="15">
        <v>302</v>
      </c>
      <c r="V884" t="s">
        <v>8221</v>
      </c>
      <c r="W884" s="8"/>
      <c r="X884" s="5"/>
      <c r="Z884" s="6"/>
    </row>
    <row r="885" spans="2:26" x14ac:dyDescent="0.2">
      <c r="B885" s="3"/>
      <c r="C885" s="3"/>
      <c r="T885">
        <v>5000</v>
      </c>
      <c r="U885" s="15">
        <v>2001</v>
      </c>
      <c r="V885" t="s">
        <v>8221</v>
      </c>
      <c r="W885" s="8"/>
      <c r="X885" s="5"/>
      <c r="Z885" s="6"/>
    </row>
    <row r="886" spans="2:26" x14ac:dyDescent="0.2">
      <c r="B886" s="3"/>
      <c r="C886" s="3"/>
      <c r="T886">
        <v>2000</v>
      </c>
      <c r="U886" s="15">
        <v>20</v>
      </c>
      <c r="V886" t="s">
        <v>8221</v>
      </c>
      <c r="W886" s="8"/>
      <c r="X886" s="5"/>
      <c r="Z886" s="6"/>
    </row>
    <row r="887" spans="2:26" x14ac:dyDescent="0.2">
      <c r="B887" s="3"/>
      <c r="C887" s="3"/>
      <c r="T887">
        <v>1000</v>
      </c>
      <c r="U887" s="15">
        <v>750</v>
      </c>
      <c r="V887" t="s">
        <v>8221</v>
      </c>
      <c r="W887" s="8"/>
      <c r="X887" s="5"/>
      <c r="Z887" s="6"/>
    </row>
    <row r="888" spans="2:26" x14ac:dyDescent="0.2">
      <c r="B888" s="3"/>
      <c r="C888" s="3"/>
      <c r="T888">
        <v>500</v>
      </c>
      <c r="U888" s="15">
        <v>205</v>
      </c>
      <c r="V888" t="s">
        <v>8221</v>
      </c>
      <c r="W888" s="8"/>
      <c r="X888" s="5"/>
      <c r="Z888" s="6"/>
    </row>
    <row r="889" spans="2:26" x14ac:dyDescent="0.2">
      <c r="B889" s="3"/>
      <c r="C889" s="3"/>
      <c r="T889">
        <v>1000</v>
      </c>
      <c r="U889" s="15">
        <v>0</v>
      </c>
      <c r="V889" t="s">
        <v>8221</v>
      </c>
      <c r="W889" s="8"/>
      <c r="X889" s="5"/>
      <c r="Z889" s="6"/>
    </row>
    <row r="890" spans="2:26" x14ac:dyDescent="0.2">
      <c r="B890" s="3"/>
      <c r="C890" s="3"/>
      <c r="T890">
        <v>1000</v>
      </c>
      <c r="U890" s="15">
        <v>72</v>
      </c>
      <c r="V890" t="s">
        <v>8221</v>
      </c>
      <c r="W890" s="8"/>
      <c r="X890" s="5"/>
      <c r="Z890" s="6"/>
    </row>
    <row r="891" spans="2:26" x14ac:dyDescent="0.2">
      <c r="B891" s="3"/>
      <c r="C891" s="3"/>
      <c r="T891">
        <v>25000</v>
      </c>
      <c r="U891" s="15">
        <v>2360.3200000000002</v>
      </c>
      <c r="V891" t="s">
        <v>8221</v>
      </c>
      <c r="W891" s="8"/>
      <c r="X891" s="5"/>
      <c r="Z891" s="6"/>
    </row>
    <row r="892" spans="2:26" x14ac:dyDescent="0.2">
      <c r="B892" s="3"/>
      <c r="C892" s="3"/>
      <c r="T892">
        <v>3000</v>
      </c>
      <c r="U892" s="15">
        <v>125</v>
      </c>
      <c r="V892" t="s">
        <v>8221</v>
      </c>
      <c r="W892" s="8"/>
      <c r="X892" s="5"/>
      <c r="Z892" s="6"/>
    </row>
    <row r="893" spans="2:26" x14ac:dyDescent="0.2">
      <c r="B893" s="3"/>
      <c r="C893" s="3"/>
      <c r="T893">
        <v>8000</v>
      </c>
      <c r="U893" s="15">
        <v>260</v>
      </c>
      <c r="V893" t="s">
        <v>8221</v>
      </c>
      <c r="W893" s="8"/>
      <c r="X893" s="5"/>
      <c r="Z893" s="6"/>
    </row>
    <row r="894" spans="2:26" x14ac:dyDescent="0.2">
      <c r="B894" s="3"/>
      <c r="C894" s="3"/>
      <c r="T894">
        <v>6000</v>
      </c>
      <c r="U894" s="15">
        <v>2445</v>
      </c>
      <c r="V894" t="s">
        <v>8221</v>
      </c>
      <c r="W894" s="8"/>
      <c r="X894" s="5"/>
      <c r="Z894" s="6"/>
    </row>
    <row r="895" spans="2:26" x14ac:dyDescent="0.2">
      <c r="B895" s="3"/>
      <c r="C895" s="3"/>
      <c r="T895">
        <v>2000</v>
      </c>
      <c r="U895" s="15">
        <v>200</v>
      </c>
      <c r="V895" t="s">
        <v>8221</v>
      </c>
      <c r="W895" s="8"/>
      <c r="X895" s="5"/>
      <c r="Z895" s="6"/>
    </row>
    <row r="896" spans="2:26" x14ac:dyDescent="0.2">
      <c r="B896" s="3"/>
      <c r="C896" s="3"/>
      <c r="T896">
        <v>20000</v>
      </c>
      <c r="U896" s="15">
        <v>7834</v>
      </c>
      <c r="V896" t="s">
        <v>8221</v>
      </c>
      <c r="W896" s="8"/>
      <c r="X896" s="5"/>
      <c r="Z896" s="6"/>
    </row>
    <row r="897" spans="2:26" x14ac:dyDescent="0.2">
      <c r="B897" s="3"/>
      <c r="C897" s="3"/>
      <c r="T897">
        <v>8000</v>
      </c>
      <c r="U897" s="15">
        <v>195</v>
      </c>
      <c r="V897" t="s">
        <v>8221</v>
      </c>
      <c r="W897" s="8"/>
      <c r="X897" s="5"/>
      <c r="Z897" s="6"/>
    </row>
    <row r="898" spans="2:26" x14ac:dyDescent="0.2">
      <c r="B898" s="3"/>
      <c r="C898" s="3"/>
      <c r="T898">
        <v>8000</v>
      </c>
      <c r="U898" s="15">
        <v>3200</v>
      </c>
      <c r="V898" t="s">
        <v>8221</v>
      </c>
      <c r="W898" s="8"/>
      <c r="X898" s="5"/>
      <c r="Z898" s="6"/>
    </row>
    <row r="899" spans="2:26" x14ac:dyDescent="0.2">
      <c r="B899" s="3"/>
      <c r="C899" s="3"/>
      <c r="T899">
        <v>3000</v>
      </c>
      <c r="U899" s="15">
        <v>0</v>
      </c>
      <c r="V899" t="s">
        <v>8221</v>
      </c>
      <c r="W899" s="8"/>
      <c r="X899" s="5"/>
      <c r="Z899" s="6"/>
    </row>
    <row r="900" spans="2:26" x14ac:dyDescent="0.2">
      <c r="B900" s="3"/>
      <c r="C900" s="3"/>
      <c r="T900">
        <v>2500</v>
      </c>
      <c r="U900" s="15">
        <v>70</v>
      </c>
      <c r="V900" t="s">
        <v>8221</v>
      </c>
      <c r="W900" s="8"/>
      <c r="X900" s="5"/>
      <c r="Z900" s="6"/>
    </row>
    <row r="901" spans="2:26" x14ac:dyDescent="0.2">
      <c r="B901" s="3"/>
      <c r="C901" s="3"/>
      <c r="T901">
        <v>750</v>
      </c>
      <c r="U901" s="15">
        <v>280</v>
      </c>
      <c r="V901" t="s">
        <v>8221</v>
      </c>
      <c r="W901" s="8"/>
      <c r="X901" s="5"/>
      <c r="Z901" s="6"/>
    </row>
    <row r="902" spans="2:26" x14ac:dyDescent="0.2">
      <c r="B902" s="3"/>
      <c r="C902" s="3"/>
      <c r="T902">
        <v>5000</v>
      </c>
      <c r="U902" s="15">
        <v>21</v>
      </c>
      <c r="V902" t="s">
        <v>8221</v>
      </c>
      <c r="W902" s="8"/>
      <c r="X902" s="5"/>
      <c r="Z902" s="6"/>
    </row>
    <row r="903" spans="2:26" x14ac:dyDescent="0.2">
      <c r="B903" s="3"/>
      <c r="C903" s="3"/>
      <c r="T903">
        <v>6500</v>
      </c>
      <c r="U903" s="15">
        <v>0</v>
      </c>
      <c r="V903" t="s">
        <v>8221</v>
      </c>
      <c r="W903" s="8"/>
      <c r="X903" s="5"/>
      <c r="Z903" s="6"/>
    </row>
    <row r="904" spans="2:26" x14ac:dyDescent="0.2">
      <c r="B904" s="3"/>
      <c r="C904" s="3"/>
      <c r="T904">
        <v>30000</v>
      </c>
      <c r="U904" s="15">
        <v>90</v>
      </c>
      <c r="V904" t="s">
        <v>8221</v>
      </c>
      <c r="W904" s="8"/>
      <c r="X904" s="5"/>
      <c r="Z904" s="6"/>
    </row>
    <row r="905" spans="2:26" x14ac:dyDescent="0.2">
      <c r="B905" s="3"/>
      <c r="C905" s="3"/>
      <c r="T905">
        <v>5000</v>
      </c>
      <c r="U905" s="15">
        <v>160</v>
      </c>
      <c r="V905" t="s">
        <v>8221</v>
      </c>
      <c r="W905" s="8"/>
      <c r="X905" s="5"/>
      <c r="Z905" s="6"/>
    </row>
    <row r="906" spans="2:26" x14ac:dyDescent="0.2">
      <c r="B906" s="3"/>
      <c r="C906" s="3"/>
      <c r="T906">
        <v>50000</v>
      </c>
      <c r="U906" s="15">
        <v>151</v>
      </c>
      <c r="V906" t="s">
        <v>8221</v>
      </c>
      <c r="W906" s="8"/>
      <c r="X906" s="5"/>
      <c r="Z906" s="6"/>
    </row>
    <row r="907" spans="2:26" x14ac:dyDescent="0.2">
      <c r="B907" s="3"/>
      <c r="C907" s="3"/>
      <c r="T907">
        <v>6500</v>
      </c>
      <c r="U907" s="15">
        <v>196</v>
      </c>
      <c r="V907" t="s">
        <v>8221</v>
      </c>
      <c r="W907" s="8"/>
      <c r="X907" s="5"/>
      <c r="Z907" s="6"/>
    </row>
    <row r="908" spans="2:26" x14ac:dyDescent="0.2">
      <c r="B908" s="3"/>
      <c r="C908" s="3"/>
      <c r="T908">
        <v>15000</v>
      </c>
      <c r="U908" s="15">
        <v>0</v>
      </c>
      <c r="V908" t="s">
        <v>8221</v>
      </c>
      <c r="W908" s="8"/>
      <c r="X908" s="5"/>
      <c r="Z908" s="6"/>
    </row>
    <row r="909" spans="2:26" x14ac:dyDescent="0.2">
      <c r="B909" s="3"/>
      <c r="C909" s="3"/>
      <c r="T909">
        <v>2900</v>
      </c>
      <c r="U909" s="15">
        <v>0</v>
      </c>
      <c r="V909" t="s">
        <v>8221</v>
      </c>
      <c r="W909" s="8"/>
      <c r="X909" s="5"/>
      <c r="Z909" s="6"/>
    </row>
    <row r="910" spans="2:26" x14ac:dyDescent="0.2">
      <c r="B910" s="3"/>
      <c r="C910" s="3"/>
      <c r="T910">
        <v>2500</v>
      </c>
      <c r="U910" s="15">
        <v>0</v>
      </c>
      <c r="V910" t="s">
        <v>8221</v>
      </c>
      <c r="W910" s="8"/>
      <c r="X910" s="5"/>
      <c r="Z910" s="6"/>
    </row>
    <row r="911" spans="2:26" x14ac:dyDescent="0.2">
      <c r="B911" s="3"/>
      <c r="C911" s="3"/>
      <c r="T911">
        <v>16000</v>
      </c>
      <c r="U911" s="15">
        <v>520</v>
      </c>
      <c r="V911" t="s">
        <v>8221</v>
      </c>
      <c r="W911" s="8"/>
      <c r="X911" s="5"/>
      <c r="Z911" s="6"/>
    </row>
    <row r="912" spans="2:26" x14ac:dyDescent="0.2">
      <c r="B912" s="3"/>
      <c r="C912" s="3"/>
      <c r="T912">
        <v>550</v>
      </c>
      <c r="U912" s="15">
        <v>123</v>
      </c>
      <c r="V912" t="s">
        <v>8221</v>
      </c>
      <c r="W912" s="8"/>
      <c r="X912" s="5"/>
      <c r="Z912" s="6"/>
    </row>
    <row r="913" spans="2:26" x14ac:dyDescent="0.2">
      <c r="B913" s="3"/>
      <c r="C913" s="3"/>
      <c r="T913">
        <v>100000</v>
      </c>
      <c r="U913" s="15">
        <v>0</v>
      </c>
      <c r="V913" t="s">
        <v>8221</v>
      </c>
      <c r="W913" s="8"/>
      <c r="X913" s="5"/>
      <c r="Z913" s="6"/>
    </row>
    <row r="914" spans="2:26" x14ac:dyDescent="0.2">
      <c r="B914" s="3"/>
      <c r="C914" s="3"/>
      <c r="T914">
        <v>3500</v>
      </c>
      <c r="U914" s="15">
        <v>30</v>
      </c>
      <c r="V914" t="s">
        <v>8221</v>
      </c>
      <c r="W914" s="8"/>
      <c r="X914" s="5"/>
      <c r="Z914" s="6"/>
    </row>
    <row r="915" spans="2:26" x14ac:dyDescent="0.2">
      <c r="B915" s="3"/>
      <c r="C915" s="3"/>
      <c r="T915">
        <v>30000</v>
      </c>
      <c r="U915" s="15">
        <v>1982</v>
      </c>
      <c r="V915" t="s">
        <v>8221</v>
      </c>
      <c r="W915" s="8"/>
      <c r="X915" s="5"/>
      <c r="Z915" s="6"/>
    </row>
    <row r="916" spans="2:26" x14ac:dyDescent="0.2">
      <c r="B916" s="3"/>
      <c r="C916" s="3"/>
      <c r="T916">
        <v>1500</v>
      </c>
      <c r="U916" s="15">
        <v>0</v>
      </c>
      <c r="V916" t="s">
        <v>8221</v>
      </c>
      <c r="W916" s="8"/>
      <c r="X916" s="5"/>
      <c r="Z916" s="6"/>
    </row>
    <row r="917" spans="2:26" x14ac:dyDescent="0.2">
      <c r="B917" s="3"/>
      <c r="C917" s="3"/>
      <c r="T917">
        <v>6500</v>
      </c>
      <c r="U917" s="15">
        <v>375</v>
      </c>
      <c r="V917" t="s">
        <v>8221</v>
      </c>
      <c r="W917" s="8"/>
      <c r="X917" s="5"/>
      <c r="Z917" s="6"/>
    </row>
    <row r="918" spans="2:26" x14ac:dyDescent="0.2">
      <c r="B918" s="3"/>
      <c r="C918" s="3"/>
      <c r="T918">
        <v>3300</v>
      </c>
      <c r="U918" s="15">
        <v>0</v>
      </c>
      <c r="V918" t="s">
        <v>8221</v>
      </c>
      <c r="W918" s="8"/>
      <c r="X918" s="5"/>
      <c r="Z918" s="6"/>
    </row>
    <row r="919" spans="2:26" x14ac:dyDescent="0.2">
      <c r="B919" s="3"/>
      <c r="C919" s="3"/>
      <c r="T919">
        <v>5000</v>
      </c>
      <c r="U919" s="15">
        <v>30</v>
      </c>
      <c r="V919" t="s">
        <v>8221</v>
      </c>
      <c r="W919" s="8"/>
      <c r="X919" s="5"/>
      <c r="Z919" s="6"/>
    </row>
    <row r="920" spans="2:26" x14ac:dyDescent="0.2">
      <c r="B920" s="3"/>
      <c r="C920" s="3"/>
      <c r="T920">
        <v>3900</v>
      </c>
      <c r="U920" s="15">
        <v>196</v>
      </c>
      <c r="V920" t="s">
        <v>8221</v>
      </c>
      <c r="W920" s="8"/>
      <c r="X920" s="5"/>
      <c r="Z920" s="6"/>
    </row>
    <row r="921" spans="2:26" x14ac:dyDescent="0.2">
      <c r="B921" s="3"/>
      <c r="C921" s="3"/>
      <c r="T921">
        <v>20000</v>
      </c>
      <c r="U921" s="15">
        <v>100</v>
      </c>
      <c r="V921" t="s">
        <v>8221</v>
      </c>
      <c r="W921" s="8"/>
      <c r="X921" s="5"/>
      <c r="Z921" s="6"/>
    </row>
    <row r="922" spans="2:26" x14ac:dyDescent="0.2">
      <c r="B922" s="3"/>
      <c r="C922" s="3"/>
      <c r="T922">
        <v>5500</v>
      </c>
      <c r="U922" s="15">
        <v>0</v>
      </c>
      <c r="V922" t="s">
        <v>8221</v>
      </c>
      <c r="W922" s="8"/>
      <c r="X922" s="5"/>
      <c r="Z922" s="6"/>
    </row>
    <row r="923" spans="2:26" x14ac:dyDescent="0.2">
      <c r="B923" s="3"/>
      <c r="C923" s="3"/>
      <c r="T923">
        <v>15000</v>
      </c>
      <c r="U923" s="15">
        <v>4635</v>
      </c>
      <c r="V923" t="s">
        <v>8221</v>
      </c>
      <c r="W923" s="8"/>
      <c r="X923" s="5"/>
      <c r="Z923" s="6"/>
    </row>
    <row r="924" spans="2:26" x14ac:dyDescent="0.2">
      <c r="B924" s="3"/>
      <c r="C924" s="3"/>
      <c r="T924">
        <v>27000</v>
      </c>
      <c r="U924" s="15">
        <v>5680</v>
      </c>
      <c r="V924" t="s">
        <v>8221</v>
      </c>
      <c r="W924" s="8"/>
      <c r="X924" s="5"/>
      <c r="Z924" s="6"/>
    </row>
    <row r="925" spans="2:26" x14ac:dyDescent="0.2">
      <c r="B925" s="3"/>
      <c r="C925" s="3"/>
      <c r="T925">
        <v>15000</v>
      </c>
      <c r="U925" s="15">
        <v>330</v>
      </c>
      <c r="V925" t="s">
        <v>8221</v>
      </c>
      <c r="W925" s="8"/>
      <c r="X925" s="5"/>
      <c r="Z925" s="6"/>
    </row>
    <row r="926" spans="2:26" x14ac:dyDescent="0.2">
      <c r="B926" s="3"/>
      <c r="C926" s="3"/>
      <c r="T926">
        <v>3000</v>
      </c>
      <c r="U926" s="15">
        <v>327</v>
      </c>
      <c r="V926" t="s">
        <v>8221</v>
      </c>
      <c r="W926" s="8"/>
      <c r="X926" s="5"/>
      <c r="Z926" s="6"/>
    </row>
    <row r="927" spans="2:26" x14ac:dyDescent="0.2">
      <c r="B927" s="3"/>
      <c r="C927" s="3"/>
      <c r="T927">
        <v>6000</v>
      </c>
      <c r="U927" s="15">
        <v>160</v>
      </c>
      <c r="V927" t="s">
        <v>8221</v>
      </c>
      <c r="W927" s="8"/>
      <c r="X927" s="5"/>
      <c r="Z927" s="6"/>
    </row>
    <row r="928" spans="2:26" x14ac:dyDescent="0.2">
      <c r="B928" s="3"/>
      <c r="C928" s="3"/>
      <c r="T928">
        <v>7000</v>
      </c>
      <c r="U928" s="15">
        <v>0</v>
      </c>
      <c r="V928" t="s">
        <v>8221</v>
      </c>
      <c r="W928" s="8"/>
      <c r="X928" s="5"/>
      <c r="Z928" s="6"/>
    </row>
    <row r="929" spans="2:26" x14ac:dyDescent="0.2">
      <c r="B929" s="3"/>
      <c r="C929" s="3"/>
      <c r="T929">
        <v>20000</v>
      </c>
      <c r="U929" s="15">
        <v>0</v>
      </c>
      <c r="V929" t="s">
        <v>8221</v>
      </c>
      <c r="W929" s="8"/>
      <c r="X929" s="5"/>
      <c r="Z929" s="6"/>
    </row>
    <row r="930" spans="2:26" x14ac:dyDescent="0.2">
      <c r="B930" s="3"/>
      <c r="C930" s="3"/>
      <c r="T930">
        <v>14500</v>
      </c>
      <c r="U930" s="15">
        <v>1575</v>
      </c>
      <c r="V930" t="s">
        <v>8221</v>
      </c>
      <c r="W930" s="8"/>
      <c r="X930" s="5"/>
      <c r="Z930" s="6"/>
    </row>
    <row r="931" spans="2:26" x14ac:dyDescent="0.2">
      <c r="B931" s="3"/>
      <c r="C931" s="3"/>
      <c r="T931">
        <v>500</v>
      </c>
      <c r="U931" s="15">
        <v>0</v>
      </c>
      <c r="V931" t="s">
        <v>8221</v>
      </c>
      <c r="W931" s="8"/>
      <c r="X931" s="5"/>
      <c r="Z931" s="6"/>
    </row>
    <row r="932" spans="2:26" x14ac:dyDescent="0.2">
      <c r="B932" s="3"/>
      <c r="C932" s="3"/>
      <c r="T932">
        <v>900</v>
      </c>
      <c r="U932" s="15">
        <v>345</v>
      </c>
      <c r="V932" t="s">
        <v>8221</v>
      </c>
      <c r="W932" s="8"/>
      <c r="X932" s="5"/>
      <c r="Z932" s="6"/>
    </row>
    <row r="933" spans="2:26" x14ac:dyDescent="0.2">
      <c r="B933" s="3"/>
      <c r="C933" s="3"/>
      <c r="T933">
        <v>2000</v>
      </c>
      <c r="U933" s="15">
        <v>131</v>
      </c>
      <c r="V933" t="s">
        <v>8221</v>
      </c>
      <c r="W933" s="8"/>
      <c r="X933" s="5"/>
      <c r="Z933" s="6"/>
    </row>
    <row r="934" spans="2:26" x14ac:dyDescent="0.2">
      <c r="B934" s="3"/>
      <c r="C934" s="3"/>
      <c r="T934">
        <v>9500</v>
      </c>
      <c r="U934" s="15">
        <v>1381</v>
      </c>
      <c r="V934" t="s">
        <v>8221</v>
      </c>
      <c r="W934" s="8"/>
      <c r="X934" s="5"/>
      <c r="Z934" s="6"/>
    </row>
    <row r="935" spans="2:26" x14ac:dyDescent="0.2">
      <c r="B935" s="3"/>
      <c r="C935" s="3"/>
      <c r="T935">
        <v>2000</v>
      </c>
      <c r="U935" s="15">
        <v>120</v>
      </c>
      <c r="V935" t="s">
        <v>8221</v>
      </c>
      <c r="W935" s="8"/>
      <c r="X935" s="5"/>
      <c r="Z935" s="6"/>
    </row>
    <row r="936" spans="2:26" x14ac:dyDescent="0.2">
      <c r="B936" s="3"/>
      <c r="C936" s="3"/>
      <c r="T936">
        <v>5000</v>
      </c>
      <c r="U936" s="15">
        <v>1520</v>
      </c>
      <c r="V936" t="s">
        <v>8221</v>
      </c>
      <c r="W936" s="8"/>
      <c r="X936" s="5"/>
      <c r="Z936" s="6"/>
    </row>
    <row r="937" spans="2:26" x14ac:dyDescent="0.2">
      <c r="B937" s="3"/>
      <c r="C937" s="3"/>
      <c r="T937">
        <v>3500</v>
      </c>
      <c r="U937" s="15">
        <v>50</v>
      </c>
      <c r="V937" t="s">
        <v>8221</v>
      </c>
      <c r="W937" s="8"/>
      <c r="X937" s="5"/>
      <c r="Z937" s="6"/>
    </row>
    <row r="938" spans="2:26" x14ac:dyDescent="0.2">
      <c r="B938" s="3"/>
      <c r="C938" s="3"/>
      <c r="T938">
        <v>1400</v>
      </c>
      <c r="U938" s="15">
        <v>0</v>
      </c>
      <c r="V938" t="s">
        <v>8221</v>
      </c>
      <c r="W938" s="8"/>
      <c r="X938" s="5"/>
      <c r="Z938" s="6"/>
    </row>
    <row r="939" spans="2:26" x14ac:dyDescent="0.2">
      <c r="B939" s="3"/>
      <c r="C939" s="3"/>
      <c r="T939">
        <v>3500</v>
      </c>
      <c r="U939" s="15">
        <v>40</v>
      </c>
      <c r="V939" t="s">
        <v>8221</v>
      </c>
      <c r="W939" s="8"/>
      <c r="X939" s="5"/>
      <c r="Z939" s="6"/>
    </row>
    <row r="940" spans="2:26" x14ac:dyDescent="0.2">
      <c r="B940" s="3"/>
      <c r="C940" s="3"/>
      <c r="T940">
        <v>7000</v>
      </c>
      <c r="U940" s="15">
        <v>25</v>
      </c>
      <c r="V940" t="s">
        <v>8221</v>
      </c>
      <c r="W940" s="8"/>
      <c r="X940" s="5"/>
      <c r="Z940" s="6"/>
    </row>
    <row r="941" spans="2:26" x14ac:dyDescent="0.2">
      <c r="B941" s="3"/>
      <c r="C941" s="3"/>
      <c r="T941">
        <v>2750</v>
      </c>
      <c r="U941" s="15">
        <v>40</v>
      </c>
      <c r="V941" t="s">
        <v>8221</v>
      </c>
      <c r="W941" s="8"/>
      <c r="X941" s="5"/>
      <c r="Z941" s="6"/>
    </row>
    <row r="942" spans="2:26" x14ac:dyDescent="0.2">
      <c r="B942" s="3"/>
      <c r="C942" s="3"/>
      <c r="T942">
        <v>9000</v>
      </c>
      <c r="U942" s="15">
        <v>1544</v>
      </c>
      <c r="V942" t="s">
        <v>8221</v>
      </c>
      <c r="W942" s="8"/>
      <c r="X942" s="5"/>
      <c r="Z942" s="6"/>
    </row>
    <row r="943" spans="2:26" x14ac:dyDescent="0.2">
      <c r="B943" s="3"/>
      <c r="C943" s="3"/>
      <c r="T943">
        <v>50000</v>
      </c>
      <c r="U943" s="15">
        <v>1161</v>
      </c>
      <c r="V943" t="s">
        <v>8221</v>
      </c>
      <c r="W943" s="8"/>
      <c r="X943" s="5"/>
      <c r="Z943" s="6"/>
    </row>
    <row r="944" spans="2:26" x14ac:dyDescent="0.2">
      <c r="B944" s="3"/>
      <c r="C944" s="3"/>
      <c r="T944">
        <v>7500</v>
      </c>
      <c r="U944" s="15">
        <v>668</v>
      </c>
      <c r="V944" t="s">
        <v>8221</v>
      </c>
      <c r="W944" s="8"/>
      <c r="X944" s="5"/>
      <c r="Z944" s="6"/>
    </row>
    <row r="945" spans="2:26" x14ac:dyDescent="0.2">
      <c r="B945" s="3"/>
      <c r="C945" s="3"/>
      <c r="T945">
        <v>3000</v>
      </c>
      <c r="U945" s="15">
        <v>289</v>
      </c>
      <c r="V945" t="s">
        <v>8221</v>
      </c>
      <c r="W945" s="8"/>
      <c r="X945" s="5"/>
      <c r="Z945" s="6"/>
    </row>
    <row r="946" spans="2:26" x14ac:dyDescent="0.2">
      <c r="B946" s="3"/>
      <c r="C946" s="3"/>
      <c r="T946">
        <v>50000</v>
      </c>
      <c r="U946" s="15">
        <v>6663</v>
      </c>
      <c r="V946" t="s">
        <v>8221</v>
      </c>
      <c r="W946" s="8"/>
      <c r="X946" s="5"/>
      <c r="Z946" s="6"/>
    </row>
    <row r="947" spans="2:26" x14ac:dyDescent="0.2">
      <c r="B947" s="3"/>
      <c r="C947" s="3"/>
      <c r="T947">
        <v>100000</v>
      </c>
      <c r="U947" s="15">
        <v>2484</v>
      </c>
      <c r="V947" t="s">
        <v>8221</v>
      </c>
      <c r="W947" s="8"/>
      <c r="X947" s="5"/>
      <c r="Z947" s="6"/>
    </row>
    <row r="948" spans="2:26" x14ac:dyDescent="0.2">
      <c r="B948" s="3"/>
      <c r="C948" s="3"/>
      <c r="T948">
        <v>15000</v>
      </c>
      <c r="U948" s="15">
        <v>286</v>
      </c>
      <c r="V948" t="s">
        <v>8221</v>
      </c>
      <c r="W948" s="8"/>
      <c r="X948" s="5"/>
      <c r="Z948" s="6"/>
    </row>
    <row r="949" spans="2:26" x14ac:dyDescent="0.2">
      <c r="B949" s="3"/>
      <c r="C949" s="3"/>
      <c r="T949">
        <v>850</v>
      </c>
      <c r="U949" s="15">
        <v>0</v>
      </c>
      <c r="V949" t="s">
        <v>8221</v>
      </c>
      <c r="W949" s="8"/>
      <c r="X949" s="5"/>
      <c r="Z949" s="6"/>
    </row>
    <row r="950" spans="2:26" x14ac:dyDescent="0.2">
      <c r="B950" s="3"/>
      <c r="C950" s="3"/>
      <c r="T950">
        <v>4000</v>
      </c>
      <c r="U950" s="15">
        <v>480</v>
      </c>
      <c r="V950" t="s">
        <v>8221</v>
      </c>
      <c r="W950" s="8"/>
      <c r="X950" s="5"/>
      <c r="Z950" s="6"/>
    </row>
    <row r="951" spans="2:26" x14ac:dyDescent="0.2">
      <c r="B951" s="3"/>
      <c r="C951" s="3"/>
      <c r="T951">
        <v>20000</v>
      </c>
      <c r="U951" s="15">
        <v>273</v>
      </c>
      <c r="V951" t="s">
        <v>8221</v>
      </c>
      <c r="W951" s="8"/>
      <c r="X951" s="5"/>
      <c r="Z951" s="6"/>
    </row>
    <row r="952" spans="2:26" x14ac:dyDescent="0.2">
      <c r="B952" s="3"/>
      <c r="C952" s="3"/>
      <c r="T952">
        <v>5000</v>
      </c>
      <c r="U952" s="15">
        <v>1402</v>
      </c>
      <c r="V952" t="s">
        <v>8221</v>
      </c>
      <c r="W952" s="8"/>
      <c r="X952" s="5"/>
      <c r="Z952" s="6"/>
    </row>
    <row r="953" spans="2:26" x14ac:dyDescent="0.2">
      <c r="B953" s="3"/>
      <c r="C953" s="3"/>
      <c r="T953">
        <v>50000</v>
      </c>
      <c r="U953" s="15">
        <v>19195</v>
      </c>
      <c r="V953" t="s">
        <v>8221</v>
      </c>
      <c r="W953" s="8"/>
      <c r="X953" s="5"/>
      <c r="Z953" s="6"/>
    </row>
    <row r="954" spans="2:26" x14ac:dyDescent="0.2">
      <c r="B954" s="3"/>
      <c r="C954" s="3"/>
      <c r="T954">
        <v>49000</v>
      </c>
      <c r="U954" s="15">
        <v>19572</v>
      </c>
      <c r="V954" t="s">
        <v>8221</v>
      </c>
      <c r="W954" s="8"/>
      <c r="X954" s="5"/>
      <c r="Z954" s="6"/>
    </row>
    <row r="955" spans="2:26" x14ac:dyDescent="0.2">
      <c r="B955" s="3"/>
      <c r="C955" s="3"/>
      <c r="T955">
        <v>15000</v>
      </c>
      <c r="U955" s="15">
        <v>126</v>
      </c>
      <c r="V955" t="s">
        <v>8221</v>
      </c>
      <c r="W955" s="8"/>
      <c r="X955" s="5"/>
      <c r="Z955" s="6"/>
    </row>
    <row r="956" spans="2:26" x14ac:dyDescent="0.2">
      <c r="B956" s="3"/>
      <c r="C956" s="3"/>
      <c r="T956">
        <v>15000</v>
      </c>
      <c r="U956" s="15">
        <v>6511</v>
      </c>
      <c r="V956" t="s">
        <v>8221</v>
      </c>
      <c r="W956" s="8"/>
      <c r="X956" s="5"/>
      <c r="Z956" s="6"/>
    </row>
    <row r="957" spans="2:26" x14ac:dyDescent="0.2">
      <c r="B957" s="3"/>
      <c r="C957" s="3"/>
      <c r="T957">
        <v>300000</v>
      </c>
      <c r="U957" s="15">
        <v>16984</v>
      </c>
      <c r="V957" t="s">
        <v>8221</v>
      </c>
      <c r="W957" s="8"/>
      <c r="X957" s="5"/>
      <c r="Z957" s="6"/>
    </row>
    <row r="958" spans="2:26" x14ac:dyDescent="0.2">
      <c r="B958" s="3"/>
      <c r="C958" s="3"/>
      <c r="T958">
        <v>50000</v>
      </c>
      <c r="U958" s="15">
        <v>861</v>
      </c>
      <c r="V958" t="s">
        <v>8221</v>
      </c>
      <c r="W958" s="8"/>
      <c r="X958" s="5"/>
      <c r="Z958" s="6"/>
    </row>
    <row r="959" spans="2:26" x14ac:dyDescent="0.2">
      <c r="B959" s="3"/>
      <c r="C959" s="3"/>
      <c r="T959">
        <v>12000</v>
      </c>
      <c r="U959" s="15">
        <v>233</v>
      </c>
      <c r="V959" t="s">
        <v>8221</v>
      </c>
      <c r="W959" s="8"/>
      <c r="X959" s="5"/>
      <c r="Z959" s="6"/>
    </row>
    <row r="960" spans="2:26" x14ac:dyDescent="0.2">
      <c r="B960" s="3"/>
      <c r="C960" s="3"/>
      <c r="T960">
        <v>7777</v>
      </c>
      <c r="U960" s="15">
        <v>881</v>
      </c>
      <c r="V960" t="s">
        <v>8221</v>
      </c>
      <c r="W960" s="8"/>
      <c r="X960" s="5"/>
      <c r="Z960" s="6"/>
    </row>
    <row r="961" spans="2:26" x14ac:dyDescent="0.2">
      <c r="B961" s="3"/>
      <c r="C961" s="3"/>
      <c r="T961">
        <v>50000</v>
      </c>
      <c r="U961" s="15">
        <v>19430</v>
      </c>
      <c r="V961" t="s">
        <v>8221</v>
      </c>
      <c r="W961" s="8"/>
      <c r="X961" s="5"/>
      <c r="Z961" s="6"/>
    </row>
    <row r="962" spans="2:26" x14ac:dyDescent="0.2">
      <c r="B962" s="3"/>
      <c r="C962" s="3"/>
      <c r="T962">
        <v>55650</v>
      </c>
      <c r="U962" s="15">
        <v>25655</v>
      </c>
      <c r="V962" t="s">
        <v>8221</v>
      </c>
      <c r="W962" s="8"/>
      <c r="X962" s="5"/>
      <c r="Z962" s="6"/>
    </row>
    <row r="963" spans="2:26" x14ac:dyDescent="0.2">
      <c r="B963" s="3"/>
      <c r="C963" s="3"/>
      <c r="T963">
        <v>95000</v>
      </c>
      <c r="U963" s="15">
        <v>40079</v>
      </c>
      <c r="V963" t="s">
        <v>8221</v>
      </c>
      <c r="W963" s="8"/>
      <c r="X963" s="5"/>
      <c r="Z963" s="6"/>
    </row>
    <row r="964" spans="2:26" x14ac:dyDescent="0.2">
      <c r="B964" s="3"/>
      <c r="C964" s="3"/>
      <c r="T964">
        <v>2500</v>
      </c>
      <c r="U964" s="15">
        <v>712</v>
      </c>
      <c r="V964" t="s">
        <v>8221</v>
      </c>
      <c r="W964" s="8"/>
      <c r="X964" s="5"/>
      <c r="Z964" s="6"/>
    </row>
    <row r="965" spans="2:26" x14ac:dyDescent="0.2">
      <c r="B965" s="3"/>
      <c r="C965" s="3"/>
      <c r="T965">
        <v>35000</v>
      </c>
      <c r="U965" s="15">
        <v>377</v>
      </c>
      <c r="V965" t="s">
        <v>8221</v>
      </c>
      <c r="W965" s="8"/>
      <c r="X965" s="5"/>
      <c r="Z965" s="6"/>
    </row>
    <row r="966" spans="2:26" x14ac:dyDescent="0.2">
      <c r="B966" s="3"/>
      <c r="C966" s="3"/>
      <c r="T966">
        <v>110000</v>
      </c>
      <c r="U966" s="15">
        <v>879</v>
      </c>
      <c r="V966" t="s">
        <v>8221</v>
      </c>
      <c r="W966" s="8"/>
      <c r="X966" s="5"/>
      <c r="Z966" s="6"/>
    </row>
    <row r="967" spans="2:26" x14ac:dyDescent="0.2">
      <c r="B967" s="3"/>
      <c r="C967" s="3"/>
      <c r="T967">
        <v>25000</v>
      </c>
      <c r="U967" s="15">
        <v>298</v>
      </c>
      <c r="V967" t="s">
        <v>8221</v>
      </c>
      <c r="W967" s="8"/>
      <c r="X967" s="5"/>
      <c r="Z967" s="6"/>
    </row>
    <row r="968" spans="2:26" x14ac:dyDescent="0.2">
      <c r="B968" s="3"/>
      <c r="C968" s="3"/>
      <c r="T968">
        <v>12000</v>
      </c>
      <c r="U968" s="15">
        <v>1776</v>
      </c>
      <c r="V968" t="s">
        <v>8221</v>
      </c>
      <c r="W968" s="8"/>
      <c r="X968" s="5"/>
      <c r="Z968" s="6"/>
    </row>
    <row r="969" spans="2:26" x14ac:dyDescent="0.2">
      <c r="B969" s="3"/>
      <c r="C969" s="3"/>
      <c r="T969">
        <v>20000</v>
      </c>
      <c r="U969" s="15">
        <v>3562</v>
      </c>
      <c r="V969" t="s">
        <v>8221</v>
      </c>
      <c r="W969" s="8"/>
      <c r="X969" s="5"/>
      <c r="Z969" s="6"/>
    </row>
    <row r="970" spans="2:26" x14ac:dyDescent="0.2">
      <c r="B970" s="3"/>
      <c r="C970" s="3"/>
      <c r="T970">
        <v>8000</v>
      </c>
      <c r="U970" s="15">
        <v>106</v>
      </c>
      <c r="V970" t="s">
        <v>8221</v>
      </c>
      <c r="W970" s="8"/>
      <c r="X970" s="5"/>
      <c r="Z970" s="6"/>
    </row>
    <row r="971" spans="2:26" x14ac:dyDescent="0.2">
      <c r="B971" s="3"/>
      <c r="C971" s="3"/>
      <c r="T971">
        <v>30000</v>
      </c>
      <c r="U971" s="15">
        <v>14000</v>
      </c>
      <c r="V971" t="s">
        <v>8221</v>
      </c>
      <c r="W971" s="8"/>
      <c r="X971" s="5"/>
      <c r="Z971" s="6"/>
    </row>
    <row r="972" spans="2:26" x14ac:dyDescent="0.2">
      <c r="B972" s="3"/>
      <c r="C972" s="3"/>
      <c r="T972">
        <v>5000</v>
      </c>
      <c r="U972" s="15">
        <v>2296</v>
      </c>
      <c r="V972" t="s">
        <v>8221</v>
      </c>
      <c r="W972" s="8"/>
      <c r="X972" s="5"/>
      <c r="Z972" s="6"/>
    </row>
    <row r="973" spans="2:26" x14ac:dyDescent="0.2">
      <c r="B973" s="3"/>
      <c r="C973" s="3"/>
      <c r="T973">
        <v>100000</v>
      </c>
      <c r="U973" s="15">
        <v>226</v>
      </c>
      <c r="V973" t="s">
        <v>8221</v>
      </c>
      <c r="W973" s="8"/>
      <c r="X973" s="5"/>
      <c r="Z973" s="6"/>
    </row>
    <row r="974" spans="2:26" x14ac:dyDescent="0.2">
      <c r="B974" s="3"/>
      <c r="C974" s="3"/>
      <c r="T974">
        <v>20000</v>
      </c>
      <c r="U974" s="15">
        <v>6925</v>
      </c>
      <c r="V974" t="s">
        <v>8221</v>
      </c>
      <c r="W974" s="8"/>
      <c r="X974" s="5"/>
      <c r="Z974" s="6"/>
    </row>
    <row r="975" spans="2:26" x14ac:dyDescent="0.2">
      <c r="B975" s="3"/>
      <c r="C975" s="3"/>
      <c r="T975">
        <v>20000</v>
      </c>
      <c r="U975" s="15">
        <v>411</v>
      </c>
      <c r="V975" t="s">
        <v>8221</v>
      </c>
      <c r="W975" s="8"/>
      <c r="X975" s="5"/>
      <c r="Z975" s="6"/>
    </row>
    <row r="976" spans="2:26" x14ac:dyDescent="0.2">
      <c r="B976" s="3"/>
      <c r="C976" s="3"/>
      <c r="T976">
        <v>50000</v>
      </c>
      <c r="U976" s="15">
        <v>280</v>
      </c>
      <c r="V976" t="s">
        <v>8221</v>
      </c>
      <c r="W976" s="8"/>
      <c r="X976" s="5"/>
      <c r="Z976" s="6"/>
    </row>
    <row r="977" spans="2:26" x14ac:dyDescent="0.2">
      <c r="B977" s="3"/>
      <c r="C977" s="3"/>
      <c r="T977">
        <v>100000</v>
      </c>
      <c r="U977" s="15">
        <v>2607</v>
      </c>
      <c r="V977" t="s">
        <v>8221</v>
      </c>
      <c r="W977" s="8"/>
      <c r="X977" s="5"/>
      <c r="Z977" s="6"/>
    </row>
    <row r="978" spans="2:26" x14ac:dyDescent="0.2">
      <c r="B978" s="3"/>
      <c r="C978" s="3"/>
      <c r="T978">
        <v>150000</v>
      </c>
      <c r="U978" s="15">
        <v>2889</v>
      </c>
      <c r="V978" t="s">
        <v>8221</v>
      </c>
      <c r="W978" s="8"/>
      <c r="X978" s="5"/>
      <c r="Z978" s="6"/>
    </row>
    <row r="979" spans="2:26" x14ac:dyDescent="0.2">
      <c r="B979" s="3"/>
      <c r="C979" s="3"/>
      <c r="T979">
        <v>2700</v>
      </c>
      <c r="U979" s="15">
        <v>909</v>
      </c>
      <c r="V979" t="s">
        <v>8221</v>
      </c>
      <c r="W979" s="8"/>
      <c r="X979" s="5"/>
      <c r="Z979" s="6"/>
    </row>
    <row r="980" spans="2:26" x14ac:dyDescent="0.2">
      <c r="B980" s="3"/>
      <c r="C980" s="3"/>
      <c r="T980">
        <v>172889</v>
      </c>
      <c r="U980" s="15">
        <v>97273</v>
      </c>
      <c r="V980" t="s">
        <v>8221</v>
      </c>
      <c r="W980" s="8"/>
      <c r="X980" s="5"/>
      <c r="Z980" s="6"/>
    </row>
    <row r="981" spans="2:26" x14ac:dyDescent="0.2">
      <c r="B981" s="3"/>
      <c r="C981" s="3"/>
      <c r="T981">
        <v>35000</v>
      </c>
      <c r="U981" s="15">
        <v>28986.16</v>
      </c>
      <c r="V981" t="s">
        <v>8221</v>
      </c>
      <c r="W981" s="8"/>
      <c r="X981" s="5"/>
      <c r="Z981" s="6"/>
    </row>
    <row r="982" spans="2:26" x14ac:dyDescent="0.2">
      <c r="B982" s="3"/>
      <c r="C982" s="3"/>
      <c r="T982">
        <v>10000</v>
      </c>
      <c r="U982" s="15">
        <v>1486</v>
      </c>
      <c r="V982" t="s">
        <v>8221</v>
      </c>
      <c r="W982" s="8"/>
      <c r="X982" s="5"/>
      <c r="Z982" s="6"/>
    </row>
    <row r="983" spans="2:26" x14ac:dyDescent="0.2">
      <c r="B983" s="3"/>
      <c r="C983" s="3"/>
      <c r="T983">
        <v>88888</v>
      </c>
      <c r="U983" s="15">
        <v>11</v>
      </c>
      <c r="V983" t="s">
        <v>8221</v>
      </c>
      <c r="W983" s="8"/>
      <c r="X983" s="5"/>
      <c r="Z983" s="6"/>
    </row>
    <row r="984" spans="2:26" x14ac:dyDescent="0.2">
      <c r="B984" s="3"/>
      <c r="C984" s="3"/>
      <c r="T984">
        <v>17500</v>
      </c>
      <c r="U984" s="15">
        <v>3</v>
      </c>
      <c r="V984" t="s">
        <v>8221</v>
      </c>
      <c r="W984" s="8"/>
      <c r="X984" s="5"/>
      <c r="Z984" s="6"/>
    </row>
    <row r="985" spans="2:26" x14ac:dyDescent="0.2">
      <c r="B985" s="3"/>
      <c r="C985" s="3"/>
      <c r="T985">
        <v>104219</v>
      </c>
      <c r="U985" s="15">
        <v>30751</v>
      </c>
      <c r="V985" t="s">
        <v>8221</v>
      </c>
      <c r="W985" s="8"/>
      <c r="X985" s="5"/>
      <c r="Z985" s="6"/>
    </row>
    <row r="986" spans="2:26" x14ac:dyDescent="0.2">
      <c r="B986" s="3"/>
      <c r="C986" s="3"/>
      <c r="T986">
        <v>10000</v>
      </c>
      <c r="U986" s="15">
        <v>106</v>
      </c>
      <c r="V986" t="s">
        <v>8221</v>
      </c>
      <c r="W986" s="8"/>
      <c r="X986" s="5"/>
      <c r="Z986" s="6"/>
    </row>
    <row r="987" spans="2:26" x14ac:dyDescent="0.2">
      <c r="B987" s="3"/>
      <c r="C987" s="3"/>
      <c r="T987">
        <v>30000</v>
      </c>
      <c r="U987" s="15">
        <v>1888</v>
      </c>
      <c r="V987" t="s">
        <v>8221</v>
      </c>
      <c r="W987" s="8"/>
      <c r="X987" s="5"/>
      <c r="Z987" s="6"/>
    </row>
    <row r="988" spans="2:26" x14ac:dyDescent="0.2">
      <c r="B988" s="3"/>
      <c r="C988" s="3"/>
      <c r="T988">
        <v>20000</v>
      </c>
      <c r="U988" s="15">
        <v>2550</v>
      </c>
      <c r="V988" t="s">
        <v>8221</v>
      </c>
      <c r="W988" s="8"/>
      <c r="X988" s="5"/>
      <c r="Z988" s="6"/>
    </row>
    <row r="989" spans="2:26" x14ac:dyDescent="0.2">
      <c r="B989" s="3"/>
      <c r="C989" s="3"/>
      <c r="T989">
        <v>50000</v>
      </c>
      <c r="U989" s="15">
        <v>6610</v>
      </c>
      <c r="V989" t="s">
        <v>8221</v>
      </c>
      <c r="W989" s="8"/>
      <c r="X989" s="5"/>
      <c r="Z989" s="6"/>
    </row>
    <row r="990" spans="2:26" x14ac:dyDescent="0.2">
      <c r="B990" s="3"/>
      <c r="C990" s="3"/>
      <c r="T990">
        <v>5000</v>
      </c>
      <c r="U990" s="15">
        <v>0</v>
      </c>
      <c r="V990" t="s">
        <v>8221</v>
      </c>
      <c r="W990" s="8"/>
      <c r="X990" s="5"/>
      <c r="Z990" s="6"/>
    </row>
    <row r="991" spans="2:26" x14ac:dyDescent="0.2">
      <c r="B991" s="3"/>
      <c r="C991" s="3"/>
      <c r="T991">
        <v>10000</v>
      </c>
      <c r="U991" s="15">
        <v>1677</v>
      </c>
      <c r="V991" t="s">
        <v>8221</v>
      </c>
      <c r="W991" s="8"/>
      <c r="X991" s="5"/>
      <c r="Z991" s="6"/>
    </row>
    <row r="992" spans="2:26" x14ac:dyDescent="0.2">
      <c r="B992" s="3"/>
      <c r="C992" s="3"/>
      <c r="T992">
        <v>25000</v>
      </c>
      <c r="U992" s="15">
        <v>26</v>
      </c>
      <c r="V992" t="s">
        <v>8221</v>
      </c>
      <c r="W992" s="8"/>
      <c r="X992" s="5"/>
      <c r="Z992" s="6"/>
    </row>
    <row r="993" spans="2:26" x14ac:dyDescent="0.2">
      <c r="B993" s="3"/>
      <c r="C993" s="3"/>
      <c r="T993">
        <v>5000</v>
      </c>
      <c r="U993" s="15">
        <v>212</v>
      </c>
      <c r="V993" t="s">
        <v>8221</v>
      </c>
      <c r="W993" s="8"/>
      <c r="X993" s="5"/>
      <c r="Z993" s="6"/>
    </row>
    <row r="994" spans="2:26" x14ac:dyDescent="0.2">
      <c r="B994" s="3"/>
      <c r="C994" s="3"/>
      <c r="T994">
        <v>100000</v>
      </c>
      <c r="U994" s="15">
        <v>467</v>
      </c>
      <c r="V994" t="s">
        <v>8221</v>
      </c>
      <c r="W994" s="8"/>
      <c r="X994" s="5"/>
      <c r="Z994" s="6"/>
    </row>
    <row r="995" spans="2:26" x14ac:dyDescent="0.2">
      <c r="B995" s="3"/>
      <c r="C995" s="3"/>
      <c r="T995">
        <v>70000</v>
      </c>
      <c r="U995" s="15">
        <v>17561</v>
      </c>
      <c r="V995" t="s">
        <v>8221</v>
      </c>
      <c r="W995" s="8"/>
      <c r="X995" s="5"/>
      <c r="Z995" s="6"/>
    </row>
    <row r="996" spans="2:26" x14ac:dyDescent="0.2">
      <c r="B996" s="3"/>
      <c r="C996" s="3"/>
      <c r="T996">
        <v>200000</v>
      </c>
      <c r="U996" s="15">
        <v>4669</v>
      </c>
      <c r="V996" t="s">
        <v>8221</v>
      </c>
      <c r="W996" s="8"/>
      <c r="X996" s="5"/>
      <c r="Z996" s="6"/>
    </row>
    <row r="997" spans="2:26" x14ac:dyDescent="0.2">
      <c r="B997" s="3"/>
      <c r="C997" s="3"/>
      <c r="T997">
        <v>10000</v>
      </c>
      <c r="U997" s="15">
        <v>726</v>
      </c>
      <c r="V997" t="s">
        <v>8221</v>
      </c>
      <c r="W997" s="8"/>
      <c r="X997" s="5"/>
      <c r="Z997" s="6"/>
    </row>
    <row r="998" spans="2:26" x14ac:dyDescent="0.2">
      <c r="B998" s="3"/>
      <c r="C998" s="3"/>
      <c r="T998">
        <v>4000</v>
      </c>
      <c r="U998" s="15">
        <v>65</v>
      </c>
      <c r="V998" t="s">
        <v>8221</v>
      </c>
      <c r="W998" s="8"/>
      <c r="X998" s="5"/>
      <c r="Z998" s="6"/>
    </row>
    <row r="999" spans="2:26" x14ac:dyDescent="0.2">
      <c r="B999" s="3"/>
      <c r="C999" s="3"/>
      <c r="T999">
        <v>5000</v>
      </c>
      <c r="U999" s="15">
        <v>65</v>
      </c>
      <c r="V999" t="s">
        <v>8221</v>
      </c>
      <c r="W999" s="8"/>
      <c r="X999" s="5"/>
      <c r="Z999" s="6"/>
    </row>
    <row r="1000" spans="2:26" x14ac:dyDescent="0.2">
      <c r="B1000" s="3"/>
      <c r="C1000" s="3"/>
      <c r="T1000">
        <v>60000</v>
      </c>
      <c r="U1000" s="15">
        <v>35135</v>
      </c>
      <c r="V1000" t="s">
        <v>8221</v>
      </c>
      <c r="W1000" s="8"/>
      <c r="X1000" s="5"/>
      <c r="Z1000" s="6"/>
    </row>
    <row r="1001" spans="2:26" x14ac:dyDescent="0.2">
      <c r="B1001" s="3"/>
      <c r="C1001" s="3"/>
      <c r="T1001">
        <v>150000</v>
      </c>
      <c r="U1001" s="15">
        <v>11683</v>
      </c>
      <c r="V1001" t="s">
        <v>8221</v>
      </c>
      <c r="W1001" s="8"/>
      <c r="X1001" s="5"/>
      <c r="Z1001" s="6"/>
    </row>
    <row r="1002" spans="2:26" x14ac:dyDescent="0.2">
      <c r="B1002" s="3"/>
      <c r="C1002" s="3"/>
      <c r="T1002">
        <v>894700</v>
      </c>
      <c r="U1002" s="15">
        <v>19824</v>
      </c>
      <c r="V1002" t="s">
        <v>8220</v>
      </c>
      <c r="W1002" s="8"/>
      <c r="X1002" s="5"/>
      <c r="Z1002" s="6"/>
    </row>
    <row r="1003" spans="2:26" x14ac:dyDescent="0.2">
      <c r="B1003" s="3"/>
      <c r="C1003" s="3"/>
      <c r="T1003">
        <v>5000</v>
      </c>
      <c r="U1003" s="15">
        <v>5200</v>
      </c>
      <c r="V1003" t="s">
        <v>8220</v>
      </c>
      <c r="W1003" s="8"/>
      <c r="X1003" s="5"/>
      <c r="Z1003" s="6"/>
    </row>
    <row r="1004" spans="2:26" x14ac:dyDescent="0.2">
      <c r="B1004" s="3"/>
      <c r="C1004" s="3"/>
      <c r="T1004">
        <v>9999</v>
      </c>
      <c r="U1004" s="15">
        <v>2960</v>
      </c>
      <c r="V1004" t="s">
        <v>8220</v>
      </c>
      <c r="W1004" s="8"/>
      <c r="X1004" s="5"/>
      <c r="Z1004" s="6"/>
    </row>
    <row r="1005" spans="2:26" x14ac:dyDescent="0.2">
      <c r="B1005" s="3"/>
      <c r="C1005" s="3"/>
      <c r="T1005">
        <v>20000</v>
      </c>
      <c r="U1005" s="15">
        <v>3211</v>
      </c>
      <c r="V1005" t="s">
        <v>8220</v>
      </c>
      <c r="W1005" s="8"/>
      <c r="X1005" s="5"/>
      <c r="Z1005" s="6"/>
    </row>
    <row r="1006" spans="2:26" x14ac:dyDescent="0.2">
      <c r="B1006" s="3"/>
      <c r="C1006" s="3"/>
      <c r="T1006">
        <v>25000</v>
      </c>
      <c r="U1006" s="15">
        <v>20552</v>
      </c>
      <c r="V1006" t="s">
        <v>8220</v>
      </c>
      <c r="W1006" s="8"/>
      <c r="X1006" s="5"/>
      <c r="Z1006" s="6"/>
    </row>
    <row r="1007" spans="2:26" x14ac:dyDescent="0.2">
      <c r="B1007" s="3"/>
      <c r="C1007" s="3"/>
      <c r="T1007">
        <v>200000</v>
      </c>
      <c r="U1007" s="15">
        <v>150102</v>
      </c>
      <c r="V1007" t="s">
        <v>8220</v>
      </c>
      <c r="W1007" s="8"/>
      <c r="X1007" s="5"/>
      <c r="Z1007" s="6"/>
    </row>
    <row r="1008" spans="2:26" x14ac:dyDescent="0.2">
      <c r="B1008" s="3"/>
      <c r="C1008" s="3"/>
      <c r="T1008">
        <v>4000</v>
      </c>
      <c r="U1008" s="15">
        <v>234</v>
      </c>
      <c r="V1008" t="s">
        <v>8220</v>
      </c>
      <c r="W1008" s="8"/>
      <c r="X1008" s="5"/>
      <c r="Z1008" s="6"/>
    </row>
    <row r="1009" spans="2:26" x14ac:dyDescent="0.2">
      <c r="B1009" s="3"/>
      <c r="C1009" s="3"/>
      <c r="T1009">
        <v>30000</v>
      </c>
      <c r="U1009" s="15">
        <v>13296</v>
      </c>
      <c r="V1009" t="s">
        <v>8220</v>
      </c>
      <c r="W1009" s="8"/>
      <c r="X1009" s="5"/>
      <c r="Z1009" s="6"/>
    </row>
    <row r="1010" spans="2:26" x14ac:dyDescent="0.2">
      <c r="B1010" s="3"/>
      <c r="C1010" s="3"/>
      <c r="T1010">
        <v>93500</v>
      </c>
      <c r="U1010" s="15">
        <v>250</v>
      </c>
      <c r="V1010" t="s">
        <v>8220</v>
      </c>
      <c r="W1010" s="8"/>
      <c r="X1010" s="5"/>
      <c r="Z1010" s="6"/>
    </row>
    <row r="1011" spans="2:26" x14ac:dyDescent="0.2">
      <c r="B1011" s="3"/>
      <c r="C1011" s="3"/>
      <c r="T1011">
        <v>50000</v>
      </c>
      <c r="U1011" s="15">
        <v>6565</v>
      </c>
      <c r="V1011" t="s">
        <v>8220</v>
      </c>
      <c r="W1011" s="8"/>
      <c r="X1011" s="5"/>
      <c r="Z1011" s="6"/>
    </row>
    <row r="1012" spans="2:26" x14ac:dyDescent="0.2">
      <c r="B1012" s="3"/>
      <c r="C1012" s="3"/>
      <c r="T1012">
        <v>115250</v>
      </c>
      <c r="U1012" s="15">
        <v>220</v>
      </c>
      <c r="V1012" t="s">
        <v>8220</v>
      </c>
      <c r="W1012" s="8"/>
      <c r="X1012" s="5"/>
      <c r="Z1012" s="6"/>
    </row>
    <row r="1013" spans="2:26" x14ac:dyDescent="0.2">
      <c r="B1013" s="3"/>
      <c r="C1013" s="3"/>
      <c r="T1013">
        <v>20000</v>
      </c>
      <c r="U1013" s="15">
        <v>75</v>
      </c>
      <c r="V1013" t="s">
        <v>8220</v>
      </c>
      <c r="W1013" s="8"/>
      <c r="X1013" s="5"/>
      <c r="Z1013" s="6"/>
    </row>
    <row r="1014" spans="2:26" x14ac:dyDescent="0.2">
      <c r="B1014" s="3"/>
      <c r="C1014" s="3"/>
      <c r="T1014">
        <v>5000</v>
      </c>
      <c r="U1014" s="15">
        <v>1076751.05</v>
      </c>
      <c r="V1014" t="s">
        <v>8220</v>
      </c>
      <c r="W1014" s="8"/>
      <c r="X1014" s="5"/>
      <c r="Z1014" s="6"/>
    </row>
    <row r="1015" spans="2:26" x14ac:dyDescent="0.2">
      <c r="B1015" s="3"/>
      <c r="C1015" s="3"/>
      <c r="T1015">
        <v>25000</v>
      </c>
      <c r="U1015" s="15">
        <v>8632</v>
      </c>
      <c r="V1015" t="s">
        <v>8220</v>
      </c>
      <c r="W1015" s="8"/>
      <c r="X1015" s="5"/>
      <c r="Z1015" s="6"/>
    </row>
    <row r="1016" spans="2:26" x14ac:dyDescent="0.2">
      <c r="B1016" s="3"/>
      <c r="C1016" s="3"/>
      <c r="T1016">
        <v>10000</v>
      </c>
      <c r="U1016" s="15">
        <v>3060</v>
      </c>
      <c r="V1016" t="s">
        <v>8220</v>
      </c>
      <c r="W1016" s="8"/>
      <c r="X1016" s="5"/>
      <c r="Z1016" s="6"/>
    </row>
    <row r="1017" spans="2:26" x14ac:dyDescent="0.2">
      <c r="B1017" s="3"/>
      <c r="C1017" s="3"/>
      <c r="T1017">
        <v>9000</v>
      </c>
      <c r="U1017" s="15">
        <v>240</v>
      </c>
      <c r="V1017" t="s">
        <v>8220</v>
      </c>
      <c r="W1017" s="8"/>
      <c r="X1017" s="5"/>
      <c r="Z1017" s="6"/>
    </row>
    <row r="1018" spans="2:26" x14ac:dyDescent="0.2">
      <c r="B1018" s="3"/>
      <c r="C1018" s="3"/>
      <c r="T1018">
        <v>100000</v>
      </c>
      <c r="U1018" s="15">
        <v>2842</v>
      </c>
      <c r="V1018" t="s">
        <v>8220</v>
      </c>
      <c r="W1018" s="8"/>
      <c r="X1018" s="5"/>
      <c r="Z1018" s="6"/>
    </row>
    <row r="1019" spans="2:26" x14ac:dyDescent="0.2">
      <c r="B1019" s="3"/>
      <c r="C1019" s="3"/>
      <c r="T1019">
        <v>250000</v>
      </c>
      <c r="U1019" s="15">
        <v>57197</v>
      </c>
      <c r="V1019" t="s">
        <v>8220</v>
      </c>
      <c r="W1019" s="8"/>
      <c r="X1019" s="5"/>
      <c r="Z1019" s="6"/>
    </row>
    <row r="1020" spans="2:26" x14ac:dyDescent="0.2">
      <c r="B1020" s="3"/>
      <c r="C1020" s="3"/>
      <c r="T1020">
        <v>20000</v>
      </c>
      <c r="U1020" s="15">
        <v>621</v>
      </c>
      <c r="V1020" t="s">
        <v>8220</v>
      </c>
      <c r="W1020" s="8"/>
      <c r="X1020" s="5"/>
      <c r="Z1020" s="6"/>
    </row>
    <row r="1021" spans="2:26" x14ac:dyDescent="0.2">
      <c r="B1021" s="3"/>
      <c r="C1021" s="3"/>
      <c r="T1021">
        <v>45000</v>
      </c>
      <c r="U1021" s="15">
        <v>21300</v>
      </c>
      <c r="V1021" t="s">
        <v>8220</v>
      </c>
      <c r="W1021" s="8"/>
      <c r="X1021" s="5"/>
      <c r="Z1021" s="6"/>
    </row>
    <row r="1022" spans="2:26" x14ac:dyDescent="0.2">
      <c r="B1022" s="3"/>
      <c r="C1022" s="3"/>
      <c r="T1022">
        <v>1550</v>
      </c>
      <c r="U1022" s="15">
        <v>3186</v>
      </c>
      <c r="V1022" t="s">
        <v>8219</v>
      </c>
      <c r="W1022" s="8"/>
      <c r="X1022" s="5"/>
      <c r="Z1022" s="6"/>
    </row>
    <row r="1023" spans="2:26" x14ac:dyDescent="0.2">
      <c r="B1023" s="3"/>
      <c r="C1023" s="3"/>
      <c r="T1023">
        <v>3000</v>
      </c>
      <c r="U1023" s="15">
        <v>10554.11</v>
      </c>
      <c r="V1023" t="s">
        <v>8219</v>
      </c>
      <c r="W1023" s="8"/>
      <c r="X1023" s="5"/>
      <c r="Z1023" s="6"/>
    </row>
    <row r="1024" spans="2:26" x14ac:dyDescent="0.2">
      <c r="B1024" s="3"/>
      <c r="C1024" s="3"/>
      <c r="T1024">
        <v>2000</v>
      </c>
      <c r="U1024" s="15">
        <v>2298</v>
      </c>
      <c r="V1024" t="s">
        <v>8219</v>
      </c>
      <c r="W1024" s="8"/>
      <c r="X1024" s="5"/>
      <c r="Z1024" s="6"/>
    </row>
    <row r="1025" spans="2:26" x14ac:dyDescent="0.2">
      <c r="B1025" s="3"/>
      <c r="C1025" s="3"/>
      <c r="T1025">
        <v>2000</v>
      </c>
      <c r="U1025" s="15">
        <v>4743</v>
      </c>
      <c r="V1025" t="s">
        <v>8219</v>
      </c>
      <c r="W1025" s="8"/>
      <c r="X1025" s="5"/>
      <c r="Z1025" s="6"/>
    </row>
    <row r="1026" spans="2:26" x14ac:dyDescent="0.2">
      <c r="B1026" s="3"/>
      <c r="C1026" s="3"/>
      <c r="T1026">
        <v>20000</v>
      </c>
      <c r="U1026" s="15">
        <v>23727.55</v>
      </c>
      <c r="V1026" t="s">
        <v>8219</v>
      </c>
      <c r="W1026" s="8"/>
      <c r="X1026" s="5"/>
      <c r="Z1026" s="6"/>
    </row>
    <row r="1027" spans="2:26" x14ac:dyDescent="0.2">
      <c r="B1027" s="3"/>
      <c r="C1027" s="3"/>
      <c r="T1027">
        <v>70000</v>
      </c>
      <c r="U1027" s="15">
        <v>76949.820000000007</v>
      </c>
      <c r="V1027" t="s">
        <v>8219</v>
      </c>
      <c r="W1027" s="8"/>
      <c r="X1027" s="5"/>
      <c r="Z1027" s="6"/>
    </row>
    <row r="1028" spans="2:26" x14ac:dyDescent="0.2">
      <c r="B1028" s="3"/>
      <c r="C1028" s="3"/>
      <c r="T1028">
        <v>7000</v>
      </c>
      <c r="U1028" s="15">
        <v>7000.58</v>
      </c>
      <c r="V1028" t="s">
        <v>8219</v>
      </c>
      <c r="W1028" s="8"/>
      <c r="X1028" s="5"/>
      <c r="Z1028" s="6"/>
    </row>
    <row r="1029" spans="2:26" x14ac:dyDescent="0.2">
      <c r="B1029" s="3"/>
      <c r="C1029" s="3"/>
      <c r="T1029">
        <v>7501</v>
      </c>
      <c r="U1029" s="15">
        <v>7733</v>
      </c>
      <c r="V1029" t="s">
        <v>8219</v>
      </c>
      <c r="W1029" s="8"/>
      <c r="X1029" s="5"/>
      <c r="Z1029" s="6"/>
    </row>
    <row r="1030" spans="2:26" x14ac:dyDescent="0.2">
      <c r="B1030" s="3"/>
      <c r="C1030" s="3"/>
      <c r="T1030">
        <v>10000</v>
      </c>
      <c r="U1030" s="15">
        <v>11727</v>
      </c>
      <c r="V1030" t="s">
        <v>8219</v>
      </c>
      <c r="W1030" s="8"/>
      <c r="X1030" s="5"/>
      <c r="Z1030" s="6"/>
    </row>
    <row r="1031" spans="2:26" x14ac:dyDescent="0.2">
      <c r="B1031" s="3"/>
      <c r="C1031" s="3"/>
      <c r="T1031">
        <v>10000</v>
      </c>
      <c r="U1031" s="15">
        <v>11176</v>
      </c>
      <c r="V1031" t="s">
        <v>8219</v>
      </c>
      <c r="W1031" s="8"/>
      <c r="X1031" s="5"/>
      <c r="Z1031" s="6"/>
    </row>
    <row r="1032" spans="2:26" x14ac:dyDescent="0.2">
      <c r="B1032" s="3"/>
      <c r="C1032" s="3"/>
      <c r="T1032">
        <v>2000</v>
      </c>
      <c r="U1032" s="15">
        <v>6842</v>
      </c>
      <c r="V1032" t="s">
        <v>8219</v>
      </c>
      <c r="W1032" s="8"/>
      <c r="X1032" s="5"/>
      <c r="Z1032" s="6"/>
    </row>
    <row r="1033" spans="2:26" x14ac:dyDescent="0.2">
      <c r="B1033" s="3"/>
      <c r="C1033" s="3"/>
      <c r="T1033">
        <v>10000</v>
      </c>
      <c r="U1033" s="15">
        <v>10740</v>
      </c>
      <c r="V1033" t="s">
        <v>8219</v>
      </c>
      <c r="W1033" s="8"/>
      <c r="X1033" s="5"/>
      <c r="Z1033" s="6"/>
    </row>
    <row r="1034" spans="2:26" x14ac:dyDescent="0.2">
      <c r="B1034" s="3"/>
      <c r="C1034" s="3"/>
      <c r="T1034">
        <v>5400</v>
      </c>
      <c r="U1034" s="15">
        <v>5858.84</v>
      </c>
      <c r="V1034" t="s">
        <v>8219</v>
      </c>
      <c r="W1034" s="8"/>
      <c r="X1034" s="5"/>
      <c r="Z1034" s="6"/>
    </row>
    <row r="1035" spans="2:26" x14ac:dyDescent="0.2">
      <c r="B1035" s="3"/>
      <c r="C1035" s="3"/>
      <c r="T1035">
        <v>1328</v>
      </c>
      <c r="U1035" s="15">
        <v>1366</v>
      </c>
      <c r="V1035" t="s">
        <v>8219</v>
      </c>
      <c r="W1035" s="8"/>
      <c r="X1035" s="5"/>
      <c r="Z1035" s="6"/>
    </row>
    <row r="1036" spans="2:26" x14ac:dyDescent="0.2">
      <c r="B1036" s="3"/>
      <c r="C1036" s="3"/>
      <c r="T1036">
        <v>5000</v>
      </c>
      <c r="U1036" s="15">
        <v>6500.09</v>
      </c>
      <c r="V1036" t="s">
        <v>8219</v>
      </c>
      <c r="W1036" s="8"/>
      <c r="X1036" s="5"/>
      <c r="Z1036" s="6"/>
    </row>
    <row r="1037" spans="2:26" x14ac:dyDescent="0.2">
      <c r="B1037" s="3"/>
      <c r="C1037" s="3"/>
      <c r="T1037">
        <v>4600</v>
      </c>
      <c r="U1037" s="15">
        <v>4952</v>
      </c>
      <c r="V1037" t="s">
        <v>8219</v>
      </c>
      <c r="W1037" s="8"/>
      <c r="X1037" s="5"/>
      <c r="Z1037" s="6"/>
    </row>
    <row r="1038" spans="2:26" x14ac:dyDescent="0.2">
      <c r="B1038" s="3"/>
      <c r="C1038" s="3"/>
      <c r="T1038">
        <v>4500</v>
      </c>
      <c r="U1038" s="15">
        <v>5056.22</v>
      </c>
      <c r="V1038" t="s">
        <v>8219</v>
      </c>
      <c r="W1038" s="8"/>
      <c r="X1038" s="5"/>
      <c r="Z1038" s="6"/>
    </row>
    <row r="1039" spans="2:26" x14ac:dyDescent="0.2">
      <c r="B1039" s="3"/>
      <c r="C1039" s="3"/>
      <c r="T1039">
        <v>1000</v>
      </c>
      <c r="U1039" s="15">
        <v>1021</v>
      </c>
      <c r="V1039" t="s">
        <v>8219</v>
      </c>
      <c r="W1039" s="8"/>
      <c r="X1039" s="5"/>
      <c r="Z1039" s="6"/>
    </row>
    <row r="1040" spans="2:26" x14ac:dyDescent="0.2">
      <c r="B1040" s="3"/>
      <c r="C1040" s="3"/>
      <c r="T1040">
        <v>1500</v>
      </c>
      <c r="U1040" s="15">
        <v>2180</v>
      </c>
      <c r="V1040" t="s">
        <v>8219</v>
      </c>
      <c r="W1040" s="8"/>
      <c r="X1040" s="5"/>
      <c r="Z1040" s="6"/>
    </row>
    <row r="1041" spans="2:26" x14ac:dyDescent="0.2">
      <c r="B1041" s="3"/>
      <c r="C1041" s="3"/>
      <c r="T1041">
        <v>500</v>
      </c>
      <c r="U1041" s="15">
        <v>641</v>
      </c>
      <c r="V1041" t="s">
        <v>8219</v>
      </c>
      <c r="W1041" s="8"/>
      <c r="X1041" s="5"/>
      <c r="Z1041" s="6"/>
    </row>
    <row r="1042" spans="2:26" x14ac:dyDescent="0.2">
      <c r="B1042" s="3"/>
      <c r="C1042" s="3"/>
      <c r="T1042">
        <v>85000</v>
      </c>
      <c r="U1042" s="15">
        <v>250</v>
      </c>
      <c r="V1042" t="s">
        <v>8220</v>
      </c>
      <c r="W1042" s="8"/>
      <c r="X1042" s="5"/>
      <c r="Z1042" s="6"/>
    </row>
    <row r="1043" spans="2:26" x14ac:dyDescent="0.2">
      <c r="B1043" s="3"/>
      <c r="C1043" s="3"/>
      <c r="T1043">
        <v>50</v>
      </c>
      <c r="U1043" s="15">
        <v>0</v>
      </c>
      <c r="V1043" t="s">
        <v>8220</v>
      </c>
      <c r="W1043" s="8"/>
      <c r="X1043" s="5"/>
      <c r="Z1043" s="6"/>
    </row>
    <row r="1044" spans="2:26" x14ac:dyDescent="0.2">
      <c r="B1044" s="3"/>
      <c r="C1044" s="3"/>
      <c r="T1044">
        <v>650</v>
      </c>
      <c r="U1044" s="15">
        <v>10</v>
      </c>
      <c r="V1044" t="s">
        <v>8220</v>
      </c>
      <c r="W1044" s="8"/>
      <c r="X1044" s="5"/>
      <c r="Z1044" s="6"/>
    </row>
    <row r="1045" spans="2:26" x14ac:dyDescent="0.2">
      <c r="B1045" s="3"/>
      <c r="C1045" s="3"/>
      <c r="T1045">
        <v>100000</v>
      </c>
      <c r="U1045" s="15">
        <v>8537</v>
      </c>
      <c r="V1045" t="s">
        <v>8220</v>
      </c>
      <c r="W1045" s="8"/>
      <c r="X1045" s="5"/>
      <c r="Z1045" s="6"/>
    </row>
    <row r="1046" spans="2:26" x14ac:dyDescent="0.2">
      <c r="B1046" s="3"/>
      <c r="C1046" s="3"/>
      <c r="T1046">
        <v>7000</v>
      </c>
      <c r="U1046" s="15">
        <v>6</v>
      </c>
      <c r="V1046" t="s">
        <v>8220</v>
      </c>
      <c r="W1046" s="8"/>
      <c r="X1046" s="5"/>
      <c r="Z1046" s="6"/>
    </row>
    <row r="1047" spans="2:26" x14ac:dyDescent="0.2">
      <c r="B1047" s="3"/>
      <c r="C1047" s="3"/>
      <c r="T1047">
        <v>10000</v>
      </c>
      <c r="U1047" s="15">
        <v>266</v>
      </c>
      <c r="V1047" t="s">
        <v>8220</v>
      </c>
      <c r="W1047" s="8"/>
      <c r="X1047" s="5"/>
      <c r="Z1047" s="6"/>
    </row>
    <row r="1048" spans="2:26" x14ac:dyDescent="0.2">
      <c r="B1048" s="3"/>
      <c r="C1048" s="3"/>
      <c r="T1048">
        <v>3000</v>
      </c>
      <c r="U1048" s="15">
        <v>0</v>
      </c>
      <c r="V1048" t="s">
        <v>8220</v>
      </c>
      <c r="W1048" s="8"/>
      <c r="X1048" s="5"/>
      <c r="Z1048" s="6"/>
    </row>
    <row r="1049" spans="2:26" x14ac:dyDescent="0.2">
      <c r="B1049" s="3"/>
      <c r="C1049" s="3"/>
      <c r="T1049">
        <v>2000</v>
      </c>
      <c r="U1049" s="15">
        <v>1</v>
      </c>
      <c r="V1049" t="s">
        <v>8220</v>
      </c>
      <c r="W1049" s="8"/>
      <c r="X1049" s="5"/>
      <c r="Z1049" s="6"/>
    </row>
    <row r="1050" spans="2:26" x14ac:dyDescent="0.2">
      <c r="B1050" s="3"/>
      <c r="C1050" s="3"/>
      <c r="T1050">
        <v>15000</v>
      </c>
      <c r="U1050" s="15">
        <v>212</v>
      </c>
      <c r="V1050" t="s">
        <v>8220</v>
      </c>
      <c r="W1050" s="8"/>
      <c r="X1050" s="5"/>
      <c r="Z1050" s="6"/>
    </row>
    <row r="1051" spans="2:26" x14ac:dyDescent="0.2">
      <c r="B1051" s="3"/>
      <c r="C1051" s="3"/>
      <c r="T1051">
        <v>12000</v>
      </c>
      <c r="U1051" s="15">
        <v>0</v>
      </c>
      <c r="V1051" t="s">
        <v>8220</v>
      </c>
      <c r="W1051" s="8"/>
      <c r="X1051" s="5"/>
      <c r="Z1051" s="6"/>
    </row>
    <row r="1052" spans="2:26" x14ac:dyDescent="0.2">
      <c r="B1052" s="3"/>
      <c r="C1052" s="3"/>
      <c r="T1052">
        <v>2500</v>
      </c>
      <c r="U1052" s="15">
        <v>0</v>
      </c>
      <c r="V1052" t="s">
        <v>8220</v>
      </c>
      <c r="W1052" s="8"/>
      <c r="X1052" s="5"/>
      <c r="Z1052" s="6"/>
    </row>
    <row r="1053" spans="2:26" x14ac:dyDescent="0.2">
      <c r="B1053" s="3"/>
      <c r="C1053" s="3"/>
      <c r="T1053">
        <v>500</v>
      </c>
      <c r="U1053" s="15">
        <v>0</v>
      </c>
      <c r="V1053" t="s">
        <v>8220</v>
      </c>
      <c r="W1053" s="8"/>
      <c r="X1053" s="5"/>
      <c r="Z1053" s="6"/>
    </row>
    <row r="1054" spans="2:26" x14ac:dyDescent="0.2">
      <c r="B1054" s="3"/>
      <c r="C1054" s="3"/>
      <c r="T1054">
        <v>4336</v>
      </c>
      <c r="U1054" s="15">
        <v>0</v>
      </c>
      <c r="V1054" t="s">
        <v>8220</v>
      </c>
      <c r="W1054" s="8"/>
      <c r="X1054" s="5"/>
      <c r="Z1054" s="6"/>
    </row>
    <row r="1055" spans="2:26" x14ac:dyDescent="0.2">
      <c r="B1055" s="3"/>
      <c r="C1055" s="3"/>
      <c r="T1055">
        <v>1500</v>
      </c>
      <c r="U1055" s="15">
        <v>15</v>
      </c>
      <c r="V1055" t="s">
        <v>8220</v>
      </c>
      <c r="W1055" s="8"/>
      <c r="X1055" s="5"/>
      <c r="Z1055" s="6"/>
    </row>
    <row r="1056" spans="2:26" x14ac:dyDescent="0.2">
      <c r="B1056" s="3"/>
      <c r="C1056" s="3"/>
      <c r="T1056">
        <v>2500</v>
      </c>
      <c r="U1056" s="15">
        <v>0</v>
      </c>
      <c r="V1056" t="s">
        <v>8220</v>
      </c>
      <c r="W1056" s="8"/>
      <c r="X1056" s="5"/>
      <c r="Z1056" s="6"/>
    </row>
    <row r="1057" spans="2:26" x14ac:dyDescent="0.2">
      <c r="B1057" s="3"/>
      <c r="C1057" s="3"/>
      <c r="T1057">
        <v>3500</v>
      </c>
      <c r="U1057" s="15">
        <v>0</v>
      </c>
      <c r="V1057" t="s">
        <v>8220</v>
      </c>
      <c r="W1057" s="8"/>
      <c r="X1057" s="5"/>
      <c r="Z1057" s="6"/>
    </row>
    <row r="1058" spans="2:26" x14ac:dyDescent="0.2">
      <c r="B1058" s="3"/>
      <c r="C1058" s="3"/>
      <c r="T1058">
        <v>10000</v>
      </c>
      <c r="U1058" s="15">
        <v>0</v>
      </c>
      <c r="V1058" t="s">
        <v>8220</v>
      </c>
      <c r="W1058" s="8"/>
      <c r="X1058" s="5"/>
      <c r="Z1058" s="6"/>
    </row>
    <row r="1059" spans="2:26" x14ac:dyDescent="0.2">
      <c r="B1059" s="3"/>
      <c r="C1059" s="3"/>
      <c r="T1059">
        <v>10000</v>
      </c>
      <c r="U1059" s="15">
        <v>0</v>
      </c>
      <c r="V1059" t="s">
        <v>8220</v>
      </c>
      <c r="W1059" s="8"/>
      <c r="X1059" s="5"/>
      <c r="Z1059" s="6"/>
    </row>
    <row r="1060" spans="2:26" x14ac:dyDescent="0.2">
      <c r="B1060" s="3"/>
      <c r="C1060" s="3"/>
      <c r="T1060">
        <v>40000</v>
      </c>
      <c r="U1060" s="15">
        <v>0</v>
      </c>
      <c r="V1060" t="s">
        <v>8220</v>
      </c>
      <c r="W1060" s="8"/>
      <c r="X1060" s="5"/>
      <c r="Z1060" s="6"/>
    </row>
    <row r="1061" spans="2:26" x14ac:dyDescent="0.2">
      <c r="B1061" s="3"/>
      <c r="C1061" s="3"/>
      <c r="T1061">
        <v>1100</v>
      </c>
      <c r="U1061" s="15">
        <v>0</v>
      </c>
      <c r="V1061" t="s">
        <v>8220</v>
      </c>
      <c r="W1061" s="8"/>
      <c r="X1061" s="5"/>
      <c r="Z1061" s="6"/>
    </row>
    <row r="1062" spans="2:26" x14ac:dyDescent="0.2">
      <c r="B1062" s="3"/>
      <c r="C1062" s="3"/>
      <c r="T1062">
        <v>5000</v>
      </c>
      <c r="U1062" s="15">
        <v>50</v>
      </c>
      <c r="V1062" t="s">
        <v>8220</v>
      </c>
      <c r="W1062" s="8"/>
      <c r="X1062" s="5"/>
      <c r="Z1062" s="6"/>
    </row>
    <row r="1063" spans="2:26" x14ac:dyDescent="0.2">
      <c r="B1063" s="3"/>
      <c r="C1063" s="3"/>
      <c r="T1063">
        <v>4000</v>
      </c>
      <c r="U1063" s="15">
        <v>0</v>
      </c>
      <c r="V1063" t="s">
        <v>8220</v>
      </c>
      <c r="W1063" s="8"/>
      <c r="X1063" s="5"/>
      <c r="Z1063" s="6"/>
    </row>
    <row r="1064" spans="2:26" x14ac:dyDescent="0.2">
      <c r="B1064" s="3"/>
      <c r="C1064" s="3"/>
      <c r="T1064">
        <v>199</v>
      </c>
      <c r="U1064" s="15">
        <v>190</v>
      </c>
      <c r="V1064" t="s">
        <v>8220</v>
      </c>
      <c r="W1064" s="8"/>
      <c r="X1064" s="5"/>
      <c r="Z1064" s="6"/>
    </row>
    <row r="1065" spans="2:26" x14ac:dyDescent="0.2">
      <c r="B1065" s="3"/>
      <c r="C1065" s="3"/>
      <c r="T1065">
        <v>1000</v>
      </c>
      <c r="U1065" s="15">
        <v>0</v>
      </c>
      <c r="V1065" t="s">
        <v>8220</v>
      </c>
      <c r="W1065" s="8"/>
      <c r="X1065" s="5"/>
      <c r="Z1065" s="6"/>
    </row>
    <row r="1066" spans="2:26" x14ac:dyDescent="0.2">
      <c r="B1066" s="3"/>
      <c r="C1066" s="3"/>
      <c r="T1066">
        <v>90000</v>
      </c>
      <c r="U1066" s="15">
        <v>8077</v>
      </c>
      <c r="V1066" t="s">
        <v>8221</v>
      </c>
      <c r="W1066" s="8"/>
      <c r="X1066" s="5"/>
      <c r="Z1066" s="6"/>
    </row>
    <row r="1067" spans="2:26" x14ac:dyDescent="0.2">
      <c r="B1067" s="3"/>
      <c r="C1067" s="3"/>
      <c r="T1067">
        <v>3000</v>
      </c>
      <c r="U1067" s="15">
        <v>81</v>
      </c>
      <c r="V1067" t="s">
        <v>8221</v>
      </c>
      <c r="W1067" s="8"/>
      <c r="X1067" s="5"/>
      <c r="Z1067" s="6"/>
    </row>
    <row r="1068" spans="2:26" x14ac:dyDescent="0.2">
      <c r="B1068" s="3"/>
      <c r="C1068" s="3"/>
      <c r="T1068">
        <v>150000</v>
      </c>
      <c r="U1068" s="15">
        <v>5051</v>
      </c>
      <c r="V1068" t="s">
        <v>8221</v>
      </c>
      <c r="W1068" s="8"/>
      <c r="X1068" s="5"/>
      <c r="Z1068" s="6"/>
    </row>
    <row r="1069" spans="2:26" x14ac:dyDescent="0.2">
      <c r="B1069" s="3"/>
      <c r="C1069" s="3"/>
      <c r="T1069">
        <v>500</v>
      </c>
      <c r="U1069" s="15">
        <v>130</v>
      </c>
      <c r="V1069" t="s">
        <v>8221</v>
      </c>
      <c r="W1069" s="8"/>
      <c r="X1069" s="5"/>
      <c r="Z1069" s="6"/>
    </row>
    <row r="1070" spans="2:26" x14ac:dyDescent="0.2">
      <c r="B1070" s="3"/>
      <c r="C1070" s="3"/>
      <c r="T1070">
        <v>30000</v>
      </c>
      <c r="U1070" s="15">
        <v>45</v>
      </c>
      <c r="V1070" t="s">
        <v>8221</v>
      </c>
      <c r="W1070" s="8"/>
      <c r="X1070" s="5"/>
      <c r="Z1070" s="6"/>
    </row>
    <row r="1071" spans="2:26" x14ac:dyDescent="0.2">
      <c r="B1071" s="3"/>
      <c r="C1071" s="3"/>
      <c r="T1071">
        <v>2200</v>
      </c>
      <c r="U1071" s="15">
        <v>850</v>
      </c>
      <c r="V1071" t="s">
        <v>8221</v>
      </c>
      <c r="W1071" s="8"/>
      <c r="X1071" s="5"/>
      <c r="Z1071" s="6"/>
    </row>
    <row r="1072" spans="2:26" x14ac:dyDescent="0.2">
      <c r="B1072" s="3"/>
      <c r="C1072" s="3"/>
      <c r="T1072">
        <v>10000</v>
      </c>
      <c r="U1072" s="15">
        <v>70</v>
      </c>
      <c r="V1072" t="s">
        <v>8221</v>
      </c>
      <c r="W1072" s="8"/>
      <c r="X1072" s="5"/>
      <c r="Z1072" s="6"/>
    </row>
    <row r="1073" spans="2:26" x14ac:dyDescent="0.2">
      <c r="B1073" s="3"/>
      <c r="C1073" s="3"/>
      <c r="T1073">
        <v>100</v>
      </c>
      <c r="U1073" s="15">
        <v>0</v>
      </c>
      <c r="V1073" t="s">
        <v>8221</v>
      </c>
      <c r="W1073" s="8"/>
      <c r="X1073" s="5"/>
      <c r="Z1073" s="6"/>
    </row>
    <row r="1074" spans="2:26" x14ac:dyDescent="0.2">
      <c r="B1074" s="3"/>
      <c r="C1074" s="3"/>
      <c r="T1074">
        <v>75000</v>
      </c>
      <c r="U1074" s="15">
        <v>51</v>
      </c>
      <c r="V1074" t="s">
        <v>8221</v>
      </c>
      <c r="W1074" s="8"/>
      <c r="X1074" s="5"/>
      <c r="Z1074" s="6"/>
    </row>
    <row r="1075" spans="2:26" x14ac:dyDescent="0.2">
      <c r="B1075" s="3"/>
      <c r="C1075" s="3"/>
      <c r="T1075">
        <v>750</v>
      </c>
      <c r="U1075" s="15">
        <v>10</v>
      </c>
      <c r="V1075" t="s">
        <v>8221</v>
      </c>
      <c r="W1075" s="8"/>
      <c r="X1075" s="5"/>
      <c r="Z1075" s="6"/>
    </row>
    <row r="1076" spans="2:26" x14ac:dyDescent="0.2">
      <c r="B1076" s="3"/>
      <c r="C1076" s="3"/>
      <c r="T1076">
        <v>54000</v>
      </c>
      <c r="U1076" s="15">
        <v>3407</v>
      </c>
      <c r="V1076" t="s">
        <v>8221</v>
      </c>
      <c r="W1076" s="8"/>
      <c r="X1076" s="5"/>
      <c r="Z1076" s="6"/>
    </row>
    <row r="1077" spans="2:26" x14ac:dyDescent="0.2">
      <c r="B1077" s="3"/>
      <c r="C1077" s="3"/>
      <c r="T1077">
        <v>1000</v>
      </c>
      <c r="U1077" s="15">
        <v>45</v>
      </c>
      <c r="V1077" t="s">
        <v>8221</v>
      </c>
      <c r="W1077" s="8"/>
      <c r="X1077" s="5"/>
      <c r="Z1077" s="6"/>
    </row>
    <row r="1078" spans="2:26" x14ac:dyDescent="0.2">
      <c r="B1078" s="3"/>
      <c r="C1078" s="3"/>
      <c r="T1078">
        <v>75000</v>
      </c>
      <c r="U1078" s="15">
        <v>47074</v>
      </c>
      <c r="V1078" t="s">
        <v>8221</v>
      </c>
      <c r="W1078" s="8"/>
      <c r="X1078" s="5"/>
      <c r="Z1078" s="6"/>
    </row>
    <row r="1079" spans="2:26" x14ac:dyDescent="0.2">
      <c r="B1079" s="3"/>
      <c r="C1079" s="3"/>
      <c r="T1079">
        <v>25000</v>
      </c>
      <c r="U1079" s="15">
        <v>7344</v>
      </c>
      <c r="V1079" t="s">
        <v>8221</v>
      </c>
      <c r="W1079" s="8"/>
      <c r="X1079" s="5"/>
      <c r="Z1079" s="6"/>
    </row>
    <row r="1080" spans="2:26" x14ac:dyDescent="0.2">
      <c r="B1080" s="3"/>
      <c r="C1080" s="3"/>
      <c r="T1080">
        <v>600</v>
      </c>
      <c r="U1080" s="15">
        <v>45</v>
      </c>
      <c r="V1080" t="s">
        <v>8221</v>
      </c>
      <c r="W1080" s="8"/>
      <c r="X1080" s="5"/>
      <c r="Z1080" s="6"/>
    </row>
    <row r="1081" spans="2:26" x14ac:dyDescent="0.2">
      <c r="B1081" s="3"/>
      <c r="C1081" s="3"/>
      <c r="T1081">
        <v>26000</v>
      </c>
      <c r="U1081" s="15">
        <v>678</v>
      </c>
      <c r="V1081" t="s">
        <v>8221</v>
      </c>
      <c r="W1081" s="8"/>
      <c r="X1081" s="5"/>
      <c r="Z1081" s="6"/>
    </row>
    <row r="1082" spans="2:26" x14ac:dyDescent="0.2">
      <c r="B1082" s="3"/>
      <c r="C1082" s="3"/>
      <c r="T1082">
        <v>20000</v>
      </c>
      <c r="U1082" s="15">
        <v>1821</v>
      </c>
      <c r="V1082" t="s">
        <v>8221</v>
      </c>
      <c r="W1082" s="8"/>
      <c r="X1082" s="5"/>
      <c r="Z1082" s="6"/>
    </row>
    <row r="1083" spans="2:26" x14ac:dyDescent="0.2">
      <c r="B1083" s="3"/>
      <c r="C1083" s="3"/>
      <c r="T1083">
        <v>68000</v>
      </c>
      <c r="U1083" s="15">
        <v>12</v>
      </c>
      <c r="V1083" t="s">
        <v>8221</v>
      </c>
      <c r="W1083" s="8"/>
      <c r="X1083" s="5"/>
      <c r="Z1083" s="6"/>
    </row>
    <row r="1084" spans="2:26" x14ac:dyDescent="0.2">
      <c r="B1084" s="3"/>
      <c r="C1084" s="3"/>
      <c r="T1084">
        <v>10000</v>
      </c>
      <c r="U1084" s="15">
        <v>56</v>
      </c>
      <c r="V1084" t="s">
        <v>8221</v>
      </c>
      <c r="W1084" s="8"/>
      <c r="X1084" s="5"/>
      <c r="Z1084" s="6"/>
    </row>
    <row r="1085" spans="2:26" x14ac:dyDescent="0.2">
      <c r="B1085" s="3"/>
      <c r="C1085" s="3"/>
      <c r="T1085">
        <v>50000</v>
      </c>
      <c r="U1085" s="15">
        <v>410</v>
      </c>
      <c r="V1085" t="s">
        <v>8221</v>
      </c>
      <c r="W1085" s="8"/>
      <c r="X1085" s="5"/>
      <c r="Z1085" s="6"/>
    </row>
    <row r="1086" spans="2:26" x14ac:dyDescent="0.2">
      <c r="B1086" s="3"/>
      <c r="C1086" s="3"/>
      <c r="T1086">
        <v>550</v>
      </c>
      <c r="U1086" s="15">
        <v>0</v>
      </c>
      <c r="V1086" t="s">
        <v>8221</v>
      </c>
      <c r="W1086" s="8"/>
      <c r="X1086" s="5"/>
      <c r="Z1086" s="6"/>
    </row>
    <row r="1087" spans="2:26" x14ac:dyDescent="0.2">
      <c r="B1087" s="3"/>
      <c r="C1087" s="3"/>
      <c r="T1087">
        <v>30000</v>
      </c>
      <c r="U1087" s="15">
        <v>1026</v>
      </c>
      <c r="V1087" t="s">
        <v>8221</v>
      </c>
      <c r="W1087" s="8"/>
      <c r="X1087" s="5"/>
      <c r="Z1087" s="6"/>
    </row>
    <row r="1088" spans="2:26" x14ac:dyDescent="0.2">
      <c r="B1088" s="3"/>
      <c r="C1088" s="3"/>
      <c r="T1088">
        <v>18000</v>
      </c>
      <c r="U1088" s="15">
        <v>15</v>
      </c>
      <c r="V1088" t="s">
        <v>8221</v>
      </c>
      <c r="W1088" s="8"/>
      <c r="X1088" s="5"/>
      <c r="Z1088" s="6"/>
    </row>
    <row r="1089" spans="2:26" x14ac:dyDescent="0.2">
      <c r="B1089" s="3"/>
      <c r="C1089" s="3"/>
      <c r="T1089">
        <v>1100</v>
      </c>
      <c r="U1089" s="15">
        <v>0</v>
      </c>
      <c r="V1089" t="s">
        <v>8221</v>
      </c>
      <c r="W1089" s="8"/>
      <c r="X1089" s="5"/>
      <c r="Z1089" s="6"/>
    </row>
    <row r="1090" spans="2:26" x14ac:dyDescent="0.2">
      <c r="B1090" s="3"/>
      <c r="C1090" s="3"/>
      <c r="T1090">
        <v>45000</v>
      </c>
      <c r="U1090" s="15">
        <v>6382.34</v>
      </c>
      <c r="V1090" t="s">
        <v>8221</v>
      </c>
      <c r="W1090" s="8"/>
      <c r="X1090" s="5"/>
      <c r="Z1090" s="6"/>
    </row>
    <row r="1091" spans="2:26" x14ac:dyDescent="0.2">
      <c r="B1091" s="3"/>
      <c r="C1091" s="3"/>
      <c r="T1091">
        <v>15000</v>
      </c>
      <c r="U1091" s="15">
        <v>1174</v>
      </c>
      <c r="V1091" t="s">
        <v>8221</v>
      </c>
      <c r="W1091" s="8"/>
      <c r="X1091" s="5"/>
      <c r="Z1091" s="6"/>
    </row>
    <row r="1092" spans="2:26" x14ac:dyDescent="0.2">
      <c r="B1092" s="3"/>
      <c r="C1092" s="3"/>
      <c r="T1092">
        <v>12999</v>
      </c>
      <c r="U1092" s="15">
        <v>5</v>
      </c>
      <c r="V1092" t="s">
        <v>8221</v>
      </c>
      <c r="W1092" s="8"/>
      <c r="X1092" s="5"/>
      <c r="Z1092" s="6"/>
    </row>
    <row r="1093" spans="2:26" x14ac:dyDescent="0.2">
      <c r="B1093" s="3"/>
      <c r="C1093" s="3"/>
      <c r="T1093">
        <v>200</v>
      </c>
      <c r="U1093" s="15">
        <v>25</v>
      </c>
      <c r="V1093" t="s">
        <v>8221</v>
      </c>
      <c r="W1093" s="8"/>
      <c r="X1093" s="5"/>
      <c r="Z1093" s="6"/>
    </row>
    <row r="1094" spans="2:26" x14ac:dyDescent="0.2">
      <c r="B1094" s="3"/>
      <c r="C1094" s="3"/>
      <c r="T1094">
        <v>2000</v>
      </c>
      <c r="U1094" s="15">
        <v>21</v>
      </c>
      <c r="V1094" t="s">
        <v>8221</v>
      </c>
      <c r="W1094" s="8"/>
      <c r="X1094" s="5"/>
      <c r="Z1094" s="6"/>
    </row>
    <row r="1095" spans="2:26" x14ac:dyDescent="0.2">
      <c r="B1095" s="3"/>
      <c r="C1095" s="3"/>
      <c r="T1095">
        <v>300</v>
      </c>
      <c r="U1095" s="15">
        <v>42.25</v>
      </c>
      <c r="V1095" t="s">
        <v>8221</v>
      </c>
      <c r="W1095" s="8"/>
      <c r="X1095" s="5"/>
      <c r="Z1095" s="6"/>
    </row>
    <row r="1096" spans="2:26" x14ac:dyDescent="0.2">
      <c r="B1096" s="3"/>
      <c r="C1096" s="3"/>
      <c r="T1096">
        <v>18000</v>
      </c>
      <c r="U1096" s="15">
        <v>3294.01</v>
      </c>
      <c r="V1096" t="s">
        <v>8221</v>
      </c>
      <c r="W1096" s="8"/>
      <c r="X1096" s="5"/>
      <c r="Z1096" s="6"/>
    </row>
    <row r="1097" spans="2:26" x14ac:dyDescent="0.2">
      <c r="B1097" s="3"/>
      <c r="C1097" s="3"/>
      <c r="T1097">
        <v>500000</v>
      </c>
      <c r="U1097" s="15">
        <v>25174</v>
      </c>
      <c r="V1097" t="s">
        <v>8221</v>
      </c>
      <c r="W1097" s="8"/>
      <c r="X1097" s="5"/>
      <c r="Z1097" s="6"/>
    </row>
    <row r="1098" spans="2:26" x14ac:dyDescent="0.2">
      <c r="B1098" s="3"/>
      <c r="C1098" s="3"/>
      <c r="T1098">
        <v>12000</v>
      </c>
      <c r="U1098" s="15">
        <v>2152</v>
      </c>
      <c r="V1098" t="s">
        <v>8221</v>
      </c>
      <c r="W1098" s="8"/>
      <c r="X1098" s="5"/>
      <c r="Z1098" s="6"/>
    </row>
    <row r="1099" spans="2:26" x14ac:dyDescent="0.2">
      <c r="B1099" s="3"/>
      <c r="C1099" s="3"/>
      <c r="T1099">
        <v>100000</v>
      </c>
      <c r="U1099" s="15">
        <v>47</v>
      </c>
      <c r="V1099" t="s">
        <v>8221</v>
      </c>
      <c r="W1099" s="8"/>
      <c r="X1099" s="5"/>
      <c r="Z1099" s="6"/>
    </row>
    <row r="1100" spans="2:26" x14ac:dyDescent="0.2">
      <c r="B1100" s="3"/>
      <c r="C1100" s="3"/>
      <c r="T1100">
        <v>25000</v>
      </c>
      <c r="U1100" s="15">
        <v>1803</v>
      </c>
      <c r="V1100" t="s">
        <v>8221</v>
      </c>
      <c r="W1100" s="8"/>
      <c r="X1100" s="5"/>
      <c r="Z1100" s="6"/>
    </row>
    <row r="1101" spans="2:26" x14ac:dyDescent="0.2">
      <c r="B1101" s="3"/>
      <c r="C1101" s="3"/>
      <c r="T1101">
        <v>5000</v>
      </c>
      <c r="U1101" s="15">
        <v>25</v>
      </c>
      <c r="V1101" t="s">
        <v>8221</v>
      </c>
      <c r="W1101" s="8"/>
      <c r="X1101" s="5"/>
      <c r="Z1101" s="6"/>
    </row>
    <row r="1102" spans="2:26" x14ac:dyDescent="0.2">
      <c r="B1102" s="3"/>
      <c r="C1102" s="3"/>
      <c r="T1102">
        <v>4000</v>
      </c>
      <c r="U1102" s="15">
        <v>100</v>
      </c>
      <c r="V1102" t="s">
        <v>8221</v>
      </c>
      <c r="W1102" s="8"/>
      <c r="X1102" s="5"/>
      <c r="Z1102" s="6"/>
    </row>
    <row r="1103" spans="2:26" x14ac:dyDescent="0.2">
      <c r="B1103" s="3"/>
      <c r="C1103" s="3"/>
      <c r="T1103">
        <v>100000</v>
      </c>
      <c r="U1103" s="15">
        <v>41</v>
      </c>
      <c r="V1103" t="s">
        <v>8221</v>
      </c>
      <c r="W1103" s="8"/>
      <c r="X1103" s="5"/>
      <c r="Z1103" s="6"/>
    </row>
    <row r="1104" spans="2:26" x14ac:dyDescent="0.2">
      <c r="B1104" s="3"/>
      <c r="C1104" s="3"/>
      <c r="T1104">
        <v>8000</v>
      </c>
      <c r="U1104" s="15">
        <v>425</v>
      </c>
      <c r="V1104" t="s">
        <v>8221</v>
      </c>
      <c r="W1104" s="8"/>
      <c r="X1104" s="5"/>
      <c r="Z1104" s="6"/>
    </row>
    <row r="1105" spans="2:26" x14ac:dyDescent="0.2">
      <c r="B1105" s="3"/>
      <c r="C1105" s="3"/>
      <c r="T1105">
        <v>15000</v>
      </c>
      <c r="U1105" s="15">
        <v>243</v>
      </c>
      <c r="V1105" t="s">
        <v>8221</v>
      </c>
      <c r="W1105" s="8"/>
      <c r="X1105" s="5"/>
      <c r="Z1105" s="6"/>
    </row>
    <row r="1106" spans="2:26" x14ac:dyDescent="0.2">
      <c r="B1106" s="3"/>
      <c r="C1106" s="3"/>
      <c r="T1106">
        <v>60000</v>
      </c>
      <c r="U1106" s="15">
        <v>2971</v>
      </c>
      <c r="V1106" t="s">
        <v>8221</v>
      </c>
      <c r="W1106" s="8"/>
      <c r="X1106" s="5"/>
      <c r="Z1106" s="6"/>
    </row>
    <row r="1107" spans="2:26" x14ac:dyDescent="0.2">
      <c r="B1107" s="3"/>
      <c r="C1107" s="3"/>
      <c r="T1107">
        <v>900000</v>
      </c>
      <c r="U1107" s="15">
        <v>1431</v>
      </c>
      <c r="V1107" t="s">
        <v>8221</v>
      </c>
      <c r="W1107" s="8"/>
      <c r="X1107" s="5"/>
      <c r="Z1107" s="6"/>
    </row>
    <row r="1108" spans="2:26" x14ac:dyDescent="0.2">
      <c r="B1108" s="3"/>
      <c r="C1108" s="3"/>
      <c r="T1108">
        <v>400</v>
      </c>
      <c r="U1108" s="15">
        <v>165</v>
      </c>
      <c r="V1108" t="s">
        <v>8221</v>
      </c>
      <c r="W1108" s="8"/>
      <c r="X1108" s="5"/>
      <c r="Z1108" s="6"/>
    </row>
    <row r="1109" spans="2:26" x14ac:dyDescent="0.2">
      <c r="B1109" s="3"/>
      <c r="C1109" s="3"/>
      <c r="T1109">
        <v>10000</v>
      </c>
      <c r="U1109" s="15">
        <v>0</v>
      </c>
      <c r="V1109" t="s">
        <v>8221</v>
      </c>
      <c r="W1109" s="8"/>
      <c r="X1109" s="5"/>
      <c r="Z1109" s="6"/>
    </row>
    <row r="1110" spans="2:26" x14ac:dyDescent="0.2">
      <c r="B1110" s="3"/>
      <c r="C1110" s="3"/>
      <c r="T1110">
        <v>25000</v>
      </c>
      <c r="U1110" s="15">
        <v>732.5</v>
      </c>
      <c r="V1110" t="s">
        <v>8221</v>
      </c>
      <c r="W1110" s="8"/>
      <c r="X1110" s="5"/>
      <c r="Z1110" s="6"/>
    </row>
    <row r="1111" spans="2:26" x14ac:dyDescent="0.2">
      <c r="B1111" s="3"/>
      <c r="C1111" s="3"/>
      <c r="T1111">
        <v>10000</v>
      </c>
      <c r="U1111" s="15">
        <v>45</v>
      </c>
      <c r="V1111" t="s">
        <v>8221</v>
      </c>
      <c r="W1111" s="8"/>
      <c r="X1111" s="5"/>
      <c r="Z1111" s="6"/>
    </row>
    <row r="1112" spans="2:26" x14ac:dyDescent="0.2">
      <c r="B1112" s="3"/>
      <c r="C1112" s="3"/>
      <c r="T1112">
        <v>50000</v>
      </c>
      <c r="U1112" s="15">
        <v>255</v>
      </c>
      <c r="V1112" t="s">
        <v>8221</v>
      </c>
      <c r="W1112" s="8"/>
      <c r="X1112" s="5"/>
      <c r="Z1112" s="6"/>
    </row>
    <row r="1113" spans="2:26" x14ac:dyDescent="0.2">
      <c r="B1113" s="3"/>
      <c r="C1113" s="3"/>
      <c r="T1113">
        <v>2500</v>
      </c>
      <c r="U1113" s="15">
        <v>1</v>
      </c>
      <c r="V1113" t="s">
        <v>8221</v>
      </c>
      <c r="W1113" s="8"/>
      <c r="X1113" s="5"/>
      <c r="Z1113" s="6"/>
    </row>
    <row r="1114" spans="2:26" x14ac:dyDescent="0.2">
      <c r="B1114" s="3"/>
      <c r="C1114" s="3"/>
      <c r="T1114">
        <v>88000</v>
      </c>
      <c r="U1114" s="15">
        <v>31272.92</v>
      </c>
      <c r="V1114" t="s">
        <v>8221</v>
      </c>
      <c r="W1114" s="8"/>
      <c r="X1114" s="5"/>
      <c r="Z1114" s="6"/>
    </row>
    <row r="1115" spans="2:26" x14ac:dyDescent="0.2">
      <c r="B1115" s="3"/>
      <c r="C1115" s="3"/>
      <c r="T1115">
        <v>1000</v>
      </c>
      <c r="U1115" s="15">
        <v>5</v>
      </c>
      <c r="V1115" t="s">
        <v>8221</v>
      </c>
      <c r="W1115" s="8"/>
      <c r="X1115" s="5"/>
      <c r="Z1115" s="6"/>
    </row>
    <row r="1116" spans="2:26" x14ac:dyDescent="0.2">
      <c r="B1116" s="3"/>
      <c r="C1116" s="3"/>
      <c r="T1116">
        <v>6000</v>
      </c>
      <c r="U1116" s="15">
        <v>10</v>
      </c>
      <c r="V1116" t="s">
        <v>8221</v>
      </c>
      <c r="W1116" s="8"/>
      <c r="X1116" s="5"/>
      <c r="Z1116" s="6"/>
    </row>
    <row r="1117" spans="2:26" x14ac:dyDescent="0.2">
      <c r="B1117" s="3"/>
      <c r="C1117" s="3"/>
      <c r="T1117">
        <v>40000</v>
      </c>
      <c r="U1117" s="15">
        <v>53</v>
      </c>
      <c r="V1117" t="s">
        <v>8221</v>
      </c>
      <c r="W1117" s="8"/>
      <c r="X1117" s="5"/>
      <c r="Z1117" s="6"/>
    </row>
    <row r="1118" spans="2:26" x14ac:dyDescent="0.2">
      <c r="B1118" s="3"/>
      <c r="C1118" s="3"/>
      <c r="T1118">
        <v>500000</v>
      </c>
      <c r="U1118" s="15">
        <v>178.52</v>
      </c>
      <c r="V1118" t="s">
        <v>8221</v>
      </c>
      <c r="W1118" s="8"/>
      <c r="X1118" s="5"/>
      <c r="Z1118" s="6"/>
    </row>
    <row r="1119" spans="2:26" x14ac:dyDescent="0.2">
      <c r="B1119" s="3"/>
      <c r="C1119" s="3"/>
      <c r="T1119">
        <v>1000</v>
      </c>
      <c r="U1119" s="15">
        <v>83</v>
      </c>
      <c r="V1119" t="s">
        <v>8221</v>
      </c>
      <c r="W1119" s="8"/>
      <c r="X1119" s="5"/>
      <c r="Z1119" s="6"/>
    </row>
    <row r="1120" spans="2:26" x14ac:dyDescent="0.2">
      <c r="B1120" s="3"/>
      <c r="C1120" s="3"/>
      <c r="T1120">
        <v>4500</v>
      </c>
      <c r="U1120" s="15">
        <v>109</v>
      </c>
      <c r="V1120" t="s">
        <v>8221</v>
      </c>
      <c r="W1120" s="8"/>
      <c r="X1120" s="5"/>
      <c r="Z1120" s="6"/>
    </row>
    <row r="1121" spans="2:26" x14ac:dyDescent="0.2">
      <c r="B1121" s="3"/>
      <c r="C1121" s="3"/>
      <c r="T1121">
        <v>2100</v>
      </c>
      <c r="U1121" s="15">
        <v>5</v>
      </c>
      <c r="V1121" t="s">
        <v>8221</v>
      </c>
      <c r="W1121" s="8"/>
      <c r="X1121" s="5"/>
      <c r="Z1121" s="6"/>
    </row>
    <row r="1122" spans="2:26" x14ac:dyDescent="0.2">
      <c r="B1122" s="3"/>
      <c r="C1122" s="3"/>
      <c r="T1122">
        <v>25000</v>
      </c>
      <c r="U1122" s="15">
        <v>0</v>
      </c>
      <c r="V1122" t="s">
        <v>8221</v>
      </c>
      <c r="W1122" s="8"/>
      <c r="X1122" s="5"/>
      <c r="Z1122" s="6"/>
    </row>
    <row r="1123" spans="2:26" x14ac:dyDescent="0.2">
      <c r="B1123" s="3"/>
      <c r="C1123" s="3"/>
      <c r="T1123">
        <v>250000</v>
      </c>
      <c r="U1123" s="15">
        <v>29</v>
      </c>
      <c r="V1123" t="s">
        <v>8221</v>
      </c>
      <c r="W1123" s="8"/>
      <c r="X1123" s="5"/>
      <c r="Z1123" s="6"/>
    </row>
    <row r="1124" spans="2:26" x14ac:dyDescent="0.2">
      <c r="B1124" s="3"/>
      <c r="C1124" s="3"/>
      <c r="T1124">
        <v>3200</v>
      </c>
      <c r="U1124" s="15">
        <v>0</v>
      </c>
      <c r="V1124" t="s">
        <v>8221</v>
      </c>
      <c r="W1124" s="8"/>
      <c r="X1124" s="5"/>
      <c r="Z1124" s="6"/>
    </row>
    <row r="1125" spans="2:26" x14ac:dyDescent="0.2">
      <c r="B1125" s="3"/>
      <c r="C1125" s="3"/>
      <c r="T1125">
        <v>5000</v>
      </c>
      <c r="U1125" s="15">
        <v>11</v>
      </c>
      <c r="V1125" t="s">
        <v>8221</v>
      </c>
      <c r="W1125" s="8"/>
      <c r="X1125" s="5"/>
      <c r="Z1125" s="6"/>
    </row>
    <row r="1126" spans="2:26" x14ac:dyDescent="0.2">
      <c r="B1126" s="3"/>
      <c r="C1126" s="3"/>
      <c r="T1126">
        <v>90000</v>
      </c>
      <c r="U1126" s="15">
        <v>425</v>
      </c>
      <c r="V1126" t="s">
        <v>8221</v>
      </c>
      <c r="W1126" s="8"/>
      <c r="X1126" s="5"/>
      <c r="Z1126" s="6"/>
    </row>
    <row r="1127" spans="2:26" x14ac:dyDescent="0.2">
      <c r="B1127" s="3"/>
      <c r="C1127" s="3"/>
      <c r="T1127">
        <v>3000</v>
      </c>
      <c r="U1127" s="15">
        <v>0</v>
      </c>
      <c r="V1127" t="s">
        <v>8221</v>
      </c>
      <c r="W1127" s="8"/>
      <c r="X1127" s="5"/>
      <c r="Z1127" s="6"/>
    </row>
    <row r="1128" spans="2:26" x14ac:dyDescent="0.2">
      <c r="B1128" s="3"/>
      <c r="C1128" s="3"/>
      <c r="T1128">
        <v>2000</v>
      </c>
      <c r="U1128" s="15">
        <v>10</v>
      </c>
      <c r="V1128" t="s">
        <v>8221</v>
      </c>
      <c r="W1128" s="8"/>
      <c r="X1128" s="5"/>
      <c r="Z1128" s="6"/>
    </row>
    <row r="1129" spans="2:26" x14ac:dyDescent="0.2">
      <c r="B1129" s="3"/>
      <c r="C1129" s="3"/>
      <c r="T1129">
        <v>35000</v>
      </c>
      <c r="U1129" s="15">
        <v>585</v>
      </c>
      <c r="V1129" t="s">
        <v>8221</v>
      </c>
      <c r="W1129" s="8"/>
      <c r="X1129" s="5"/>
      <c r="Z1129" s="6"/>
    </row>
    <row r="1130" spans="2:26" x14ac:dyDescent="0.2">
      <c r="B1130" s="3"/>
      <c r="C1130" s="3"/>
      <c r="T1130">
        <v>1000</v>
      </c>
      <c r="U1130" s="15">
        <v>1</v>
      </c>
      <c r="V1130" t="s">
        <v>8221</v>
      </c>
      <c r="W1130" s="8"/>
      <c r="X1130" s="5"/>
      <c r="Z1130" s="6"/>
    </row>
    <row r="1131" spans="2:26" x14ac:dyDescent="0.2">
      <c r="B1131" s="3"/>
      <c r="C1131" s="3"/>
      <c r="T1131">
        <v>20000</v>
      </c>
      <c r="U1131" s="15">
        <v>21</v>
      </c>
      <c r="V1131" t="s">
        <v>8221</v>
      </c>
      <c r="W1131" s="8"/>
      <c r="X1131" s="5"/>
      <c r="Z1131" s="6"/>
    </row>
    <row r="1132" spans="2:26" x14ac:dyDescent="0.2">
      <c r="B1132" s="3"/>
      <c r="C1132" s="3"/>
      <c r="T1132">
        <v>5000</v>
      </c>
      <c r="U1132" s="15">
        <v>11</v>
      </c>
      <c r="V1132" t="s">
        <v>8221</v>
      </c>
      <c r="W1132" s="8"/>
      <c r="X1132" s="5"/>
      <c r="Z1132" s="6"/>
    </row>
    <row r="1133" spans="2:26" x14ac:dyDescent="0.2">
      <c r="B1133" s="3"/>
      <c r="C1133" s="3"/>
      <c r="T1133">
        <v>40000</v>
      </c>
      <c r="U1133" s="15">
        <v>0</v>
      </c>
      <c r="V1133" t="s">
        <v>8221</v>
      </c>
      <c r="W1133" s="8"/>
      <c r="X1133" s="5"/>
      <c r="Z1133" s="6"/>
    </row>
    <row r="1134" spans="2:26" x14ac:dyDescent="0.2">
      <c r="B1134" s="3"/>
      <c r="C1134" s="3"/>
      <c r="T1134">
        <v>10000</v>
      </c>
      <c r="U1134" s="15">
        <v>1438</v>
      </c>
      <c r="V1134" t="s">
        <v>8221</v>
      </c>
      <c r="W1134" s="8"/>
      <c r="X1134" s="5"/>
      <c r="Z1134" s="6"/>
    </row>
    <row r="1135" spans="2:26" x14ac:dyDescent="0.2">
      <c r="B1135" s="3"/>
      <c r="C1135" s="3"/>
      <c r="T1135">
        <v>3000</v>
      </c>
      <c r="U1135" s="15">
        <v>20</v>
      </c>
      <c r="V1135" t="s">
        <v>8221</v>
      </c>
      <c r="W1135" s="8"/>
      <c r="X1135" s="5"/>
      <c r="Z1135" s="6"/>
    </row>
    <row r="1136" spans="2:26" x14ac:dyDescent="0.2">
      <c r="B1136" s="3"/>
      <c r="C1136" s="3"/>
      <c r="T1136">
        <v>25000</v>
      </c>
      <c r="U1136" s="15">
        <v>1</v>
      </c>
      <c r="V1136" t="s">
        <v>8221</v>
      </c>
      <c r="W1136" s="8"/>
      <c r="X1136" s="5"/>
      <c r="Z1136" s="6"/>
    </row>
    <row r="1137" spans="2:26" x14ac:dyDescent="0.2">
      <c r="B1137" s="3"/>
      <c r="C1137" s="3"/>
      <c r="T1137">
        <v>1000</v>
      </c>
      <c r="U1137" s="15">
        <v>50</v>
      </c>
      <c r="V1137" t="s">
        <v>8221</v>
      </c>
      <c r="W1137" s="8"/>
      <c r="X1137" s="5"/>
      <c r="Z1137" s="6"/>
    </row>
    <row r="1138" spans="2:26" x14ac:dyDescent="0.2">
      <c r="B1138" s="3"/>
      <c r="C1138" s="3"/>
      <c r="T1138">
        <v>4190</v>
      </c>
      <c r="U1138" s="15">
        <v>270</v>
      </c>
      <c r="V1138" t="s">
        <v>8221</v>
      </c>
      <c r="W1138" s="8"/>
      <c r="X1138" s="5"/>
      <c r="Z1138" s="6"/>
    </row>
    <row r="1139" spans="2:26" x14ac:dyDescent="0.2">
      <c r="B1139" s="3"/>
      <c r="C1139" s="3"/>
      <c r="T1139">
        <v>25000</v>
      </c>
      <c r="U1139" s="15">
        <v>9875</v>
      </c>
      <c r="V1139" t="s">
        <v>8221</v>
      </c>
      <c r="W1139" s="8"/>
      <c r="X1139" s="5"/>
      <c r="Z1139" s="6"/>
    </row>
    <row r="1140" spans="2:26" x14ac:dyDescent="0.2">
      <c r="B1140" s="3"/>
      <c r="C1140" s="3"/>
      <c r="T1140">
        <v>35000</v>
      </c>
      <c r="U1140" s="15">
        <v>125</v>
      </c>
      <c r="V1140" t="s">
        <v>8221</v>
      </c>
      <c r="W1140" s="8"/>
      <c r="X1140" s="5"/>
      <c r="Z1140" s="6"/>
    </row>
    <row r="1141" spans="2:26" x14ac:dyDescent="0.2">
      <c r="B1141" s="3"/>
      <c r="C1141" s="3"/>
      <c r="T1141">
        <v>8000</v>
      </c>
      <c r="U1141" s="15">
        <v>5</v>
      </c>
      <c r="V1141" t="s">
        <v>8221</v>
      </c>
      <c r="W1141" s="8"/>
      <c r="X1141" s="5"/>
      <c r="Z1141" s="6"/>
    </row>
    <row r="1142" spans="2:26" x14ac:dyDescent="0.2">
      <c r="B1142" s="3"/>
      <c r="C1142" s="3"/>
      <c r="T1142">
        <v>5000</v>
      </c>
      <c r="U1142" s="15">
        <v>0</v>
      </c>
      <c r="V1142" t="s">
        <v>8221</v>
      </c>
      <c r="W1142" s="8"/>
      <c r="X1142" s="5"/>
      <c r="Z1142" s="6"/>
    </row>
    <row r="1143" spans="2:26" x14ac:dyDescent="0.2">
      <c r="B1143" s="3"/>
      <c r="C1143" s="3"/>
      <c r="T1143">
        <v>500</v>
      </c>
      <c r="U1143" s="15">
        <v>0</v>
      </c>
      <c r="V1143" t="s">
        <v>8221</v>
      </c>
      <c r="W1143" s="8"/>
      <c r="X1143" s="5"/>
      <c r="Z1143" s="6"/>
    </row>
    <row r="1144" spans="2:26" x14ac:dyDescent="0.2">
      <c r="B1144" s="3"/>
      <c r="C1144" s="3"/>
      <c r="T1144">
        <v>4000</v>
      </c>
      <c r="U1144" s="15">
        <v>0</v>
      </c>
      <c r="V1144" t="s">
        <v>8221</v>
      </c>
      <c r="W1144" s="8"/>
      <c r="X1144" s="5"/>
      <c r="Z1144" s="6"/>
    </row>
    <row r="1145" spans="2:26" x14ac:dyDescent="0.2">
      <c r="B1145" s="3"/>
      <c r="C1145" s="3"/>
      <c r="T1145">
        <v>45000</v>
      </c>
      <c r="U1145" s="15">
        <v>186</v>
      </c>
      <c r="V1145" t="s">
        <v>8221</v>
      </c>
      <c r="W1145" s="8"/>
      <c r="X1145" s="5"/>
      <c r="Z1145" s="6"/>
    </row>
    <row r="1146" spans="2:26" x14ac:dyDescent="0.2">
      <c r="B1146" s="3"/>
      <c r="C1146" s="3"/>
      <c r="T1146">
        <v>9300</v>
      </c>
      <c r="U1146" s="15">
        <v>0</v>
      </c>
      <c r="V1146" t="s">
        <v>8221</v>
      </c>
      <c r="W1146" s="8"/>
      <c r="X1146" s="5"/>
      <c r="Z1146" s="6"/>
    </row>
    <row r="1147" spans="2:26" x14ac:dyDescent="0.2">
      <c r="B1147" s="3"/>
      <c r="C1147" s="3"/>
      <c r="T1147">
        <v>80000</v>
      </c>
      <c r="U1147" s="15">
        <v>100</v>
      </c>
      <c r="V1147" t="s">
        <v>8221</v>
      </c>
      <c r="W1147" s="8"/>
      <c r="X1147" s="5"/>
      <c r="Z1147" s="6"/>
    </row>
    <row r="1148" spans="2:26" x14ac:dyDescent="0.2">
      <c r="B1148" s="3"/>
      <c r="C1148" s="3"/>
      <c r="T1148">
        <v>6000</v>
      </c>
      <c r="U1148" s="15">
        <v>530</v>
      </c>
      <c r="V1148" t="s">
        <v>8221</v>
      </c>
      <c r="W1148" s="8"/>
      <c r="X1148" s="5"/>
      <c r="Z1148" s="6"/>
    </row>
    <row r="1149" spans="2:26" x14ac:dyDescent="0.2">
      <c r="B1149" s="3"/>
      <c r="C1149" s="3"/>
      <c r="T1149">
        <v>25000</v>
      </c>
      <c r="U1149" s="15">
        <v>0</v>
      </c>
      <c r="V1149" t="s">
        <v>8221</v>
      </c>
      <c r="W1149" s="8"/>
      <c r="X1149" s="5"/>
      <c r="Z1149" s="6"/>
    </row>
    <row r="1150" spans="2:26" x14ac:dyDescent="0.2">
      <c r="B1150" s="3"/>
      <c r="C1150" s="3"/>
      <c r="T1150">
        <v>15000</v>
      </c>
      <c r="U1150" s="15">
        <v>73</v>
      </c>
      <c r="V1150" t="s">
        <v>8221</v>
      </c>
      <c r="W1150" s="8"/>
      <c r="X1150" s="5"/>
      <c r="Z1150" s="6"/>
    </row>
    <row r="1151" spans="2:26" x14ac:dyDescent="0.2">
      <c r="B1151" s="3"/>
      <c r="C1151" s="3"/>
      <c r="T1151">
        <v>50000</v>
      </c>
      <c r="U1151" s="15">
        <v>75</v>
      </c>
      <c r="V1151" t="s">
        <v>8221</v>
      </c>
      <c r="W1151" s="8"/>
      <c r="X1151" s="5"/>
      <c r="Z1151" s="6"/>
    </row>
    <row r="1152" spans="2:26" x14ac:dyDescent="0.2">
      <c r="B1152" s="3"/>
      <c r="C1152" s="3"/>
      <c r="T1152">
        <v>2500</v>
      </c>
      <c r="U1152" s="15">
        <v>252</v>
      </c>
      <c r="V1152" t="s">
        <v>8221</v>
      </c>
      <c r="W1152" s="8"/>
      <c r="X1152" s="5"/>
      <c r="Z1152" s="6"/>
    </row>
    <row r="1153" spans="2:26" x14ac:dyDescent="0.2">
      <c r="B1153" s="3"/>
      <c r="C1153" s="3"/>
      <c r="T1153">
        <v>25000</v>
      </c>
      <c r="U1153" s="15">
        <v>0</v>
      </c>
      <c r="V1153" t="s">
        <v>8221</v>
      </c>
      <c r="W1153" s="8"/>
      <c r="X1153" s="5"/>
      <c r="Z1153" s="6"/>
    </row>
    <row r="1154" spans="2:26" x14ac:dyDescent="0.2">
      <c r="B1154" s="3"/>
      <c r="C1154" s="3"/>
      <c r="T1154">
        <v>16000</v>
      </c>
      <c r="U1154" s="15">
        <v>911</v>
      </c>
      <c r="V1154" t="s">
        <v>8221</v>
      </c>
      <c r="W1154" s="8"/>
      <c r="X1154" s="5"/>
      <c r="Z1154" s="6"/>
    </row>
    <row r="1155" spans="2:26" x14ac:dyDescent="0.2">
      <c r="B1155" s="3"/>
      <c r="C1155" s="3"/>
      <c r="T1155">
        <v>8000</v>
      </c>
      <c r="U1155" s="15">
        <v>50</v>
      </c>
      <c r="V1155" t="s">
        <v>8221</v>
      </c>
      <c r="W1155" s="8"/>
      <c r="X1155" s="5"/>
      <c r="Z1155" s="6"/>
    </row>
    <row r="1156" spans="2:26" x14ac:dyDescent="0.2">
      <c r="B1156" s="3"/>
      <c r="C1156" s="3"/>
      <c r="T1156">
        <v>5000</v>
      </c>
      <c r="U1156" s="15">
        <v>325</v>
      </c>
      <c r="V1156" t="s">
        <v>8221</v>
      </c>
      <c r="W1156" s="8"/>
      <c r="X1156" s="5"/>
      <c r="Z1156" s="6"/>
    </row>
    <row r="1157" spans="2:26" x14ac:dyDescent="0.2">
      <c r="B1157" s="3"/>
      <c r="C1157" s="3"/>
      <c r="T1157">
        <v>25000</v>
      </c>
      <c r="U1157" s="15">
        <v>188</v>
      </c>
      <c r="V1157" t="s">
        <v>8221</v>
      </c>
      <c r="W1157" s="8"/>
      <c r="X1157" s="5"/>
      <c r="Z1157" s="6"/>
    </row>
    <row r="1158" spans="2:26" x14ac:dyDescent="0.2">
      <c r="B1158" s="3"/>
      <c r="C1158" s="3"/>
      <c r="T1158">
        <v>6500</v>
      </c>
      <c r="U1158" s="15">
        <v>0</v>
      </c>
      <c r="V1158" t="s">
        <v>8221</v>
      </c>
      <c r="W1158" s="8"/>
      <c r="X1158" s="5"/>
      <c r="Z1158" s="6"/>
    </row>
    <row r="1159" spans="2:26" x14ac:dyDescent="0.2">
      <c r="B1159" s="3"/>
      <c r="C1159" s="3"/>
      <c r="T1159">
        <v>10000</v>
      </c>
      <c r="U1159" s="15">
        <v>151</v>
      </c>
      <c r="V1159" t="s">
        <v>8221</v>
      </c>
      <c r="W1159" s="8"/>
      <c r="X1159" s="5"/>
      <c r="Z1159" s="6"/>
    </row>
    <row r="1160" spans="2:26" x14ac:dyDescent="0.2">
      <c r="B1160" s="3"/>
      <c r="C1160" s="3"/>
      <c r="T1160">
        <v>7500</v>
      </c>
      <c r="U1160" s="15">
        <v>35</v>
      </c>
      <c r="V1160" t="s">
        <v>8221</v>
      </c>
      <c r="W1160" s="8"/>
      <c r="X1160" s="5"/>
      <c r="Z1160" s="6"/>
    </row>
    <row r="1161" spans="2:26" x14ac:dyDescent="0.2">
      <c r="B1161" s="3"/>
      <c r="C1161" s="3"/>
      <c r="T1161">
        <v>6750</v>
      </c>
      <c r="U1161" s="15">
        <v>0</v>
      </c>
      <c r="V1161" t="s">
        <v>8221</v>
      </c>
      <c r="W1161" s="8"/>
      <c r="X1161" s="5"/>
      <c r="Z1161" s="6"/>
    </row>
    <row r="1162" spans="2:26" x14ac:dyDescent="0.2">
      <c r="B1162" s="3"/>
      <c r="C1162" s="3"/>
      <c r="T1162">
        <v>30000</v>
      </c>
      <c r="U1162" s="15">
        <v>1155</v>
      </c>
      <c r="V1162" t="s">
        <v>8221</v>
      </c>
      <c r="W1162" s="8"/>
      <c r="X1162" s="5"/>
      <c r="Z1162" s="6"/>
    </row>
    <row r="1163" spans="2:26" x14ac:dyDescent="0.2">
      <c r="B1163" s="3"/>
      <c r="C1163" s="3"/>
      <c r="T1163">
        <v>18000</v>
      </c>
      <c r="U1163" s="15">
        <v>0</v>
      </c>
      <c r="V1163" t="s">
        <v>8221</v>
      </c>
      <c r="W1163" s="8"/>
      <c r="X1163" s="5"/>
      <c r="Z1163" s="6"/>
    </row>
    <row r="1164" spans="2:26" x14ac:dyDescent="0.2">
      <c r="B1164" s="3"/>
      <c r="C1164" s="3"/>
      <c r="T1164">
        <v>60000</v>
      </c>
      <c r="U1164" s="15">
        <v>35</v>
      </c>
      <c r="V1164" t="s">
        <v>8221</v>
      </c>
      <c r="W1164" s="8"/>
      <c r="X1164" s="5"/>
      <c r="Z1164" s="6"/>
    </row>
    <row r="1165" spans="2:26" x14ac:dyDescent="0.2">
      <c r="B1165" s="3"/>
      <c r="C1165" s="3"/>
      <c r="T1165">
        <v>5200</v>
      </c>
      <c r="U1165" s="15">
        <v>0</v>
      </c>
      <c r="V1165" t="s">
        <v>8221</v>
      </c>
      <c r="W1165" s="8"/>
      <c r="X1165" s="5"/>
      <c r="Z1165" s="6"/>
    </row>
    <row r="1166" spans="2:26" x14ac:dyDescent="0.2">
      <c r="B1166" s="3"/>
      <c r="C1166" s="3"/>
      <c r="T1166">
        <v>10000</v>
      </c>
      <c r="U1166" s="15">
        <v>0</v>
      </c>
      <c r="V1166" t="s">
        <v>8221</v>
      </c>
      <c r="W1166" s="8"/>
      <c r="X1166" s="5"/>
      <c r="Z1166" s="6"/>
    </row>
    <row r="1167" spans="2:26" x14ac:dyDescent="0.2">
      <c r="B1167" s="3"/>
      <c r="C1167" s="3"/>
      <c r="T1167">
        <v>10000</v>
      </c>
      <c r="U1167" s="15">
        <v>2070.5</v>
      </c>
      <c r="V1167" t="s">
        <v>8221</v>
      </c>
      <c r="W1167" s="8"/>
      <c r="X1167" s="5"/>
      <c r="Z1167" s="6"/>
    </row>
    <row r="1168" spans="2:26" x14ac:dyDescent="0.2">
      <c r="B1168" s="3"/>
      <c r="C1168" s="3"/>
      <c r="T1168">
        <v>15000</v>
      </c>
      <c r="U1168" s="15">
        <v>2871</v>
      </c>
      <c r="V1168" t="s">
        <v>8221</v>
      </c>
      <c r="W1168" s="8"/>
      <c r="X1168" s="5"/>
      <c r="Z1168" s="6"/>
    </row>
    <row r="1169" spans="2:26" x14ac:dyDescent="0.2">
      <c r="B1169" s="3"/>
      <c r="C1169" s="3"/>
      <c r="T1169">
        <v>60000</v>
      </c>
      <c r="U1169" s="15">
        <v>979</v>
      </c>
      <c r="V1169" t="s">
        <v>8221</v>
      </c>
      <c r="W1169" s="8"/>
      <c r="X1169" s="5"/>
      <c r="Z1169" s="6"/>
    </row>
    <row r="1170" spans="2:26" x14ac:dyDescent="0.2">
      <c r="B1170" s="3"/>
      <c r="C1170" s="3"/>
      <c r="T1170">
        <v>18000</v>
      </c>
      <c r="U1170" s="15">
        <v>1020</v>
      </c>
      <c r="V1170" t="s">
        <v>8221</v>
      </c>
      <c r="W1170" s="8"/>
      <c r="X1170" s="5"/>
      <c r="Z1170" s="6"/>
    </row>
    <row r="1171" spans="2:26" x14ac:dyDescent="0.2">
      <c r="B1171" s="3"/>
      <c r="C1171" s="3"/>
      <c r="T1171">
        <v>10000</v>
      </c>
      <c r="U1171" s="15">
        <v>17</v>
      </c>
      <c r="V1171" t="s">
        <v>8221</v>
      </c>
      <c r="W1171" s="8"/>
      <c r="X1171" s="5"/>
      <c r="Z1171" s="6"/>
    </row>
    <row r="1172" spans="2:26" x14ac:dyDescent="0.2">
      <c r="B1172" s="3"/>
      <c r="C1172" s="3"/>
      <c r="T1172">
        <v>25000</v>
      </c>
      <c r="U1172" s="15">
        <v>100</v>
      </c>
      <c r="V1172" t="s">
        <v>8221</v>
      </c>
      <c r="W1172" s="8"/>
      <c r="X1172" s="5"/>
      <c r="Z1172" s="6"/>
    </row>
    <row r="1173" spans="2:26" x14ac:dyDescent="0.2">
      <c r="B1173" s="3"/>
      <c r="C1173" s="3"/>
      <c r="T1173">
        <v>25000</v>
      </c>
      <c r="U1173" s="15">
        <v>25</v>
      </c>
      <c r="V1173" t="s">
        <v>8221</v>
      </c>
      <c r="W1173" s="8"/>
      <c r="X1173" s="5"/>
      <c r="Z1173" s="6"/>
    </row>
    <row r="1174" spans="2:26" x14ac:dyDescent="0.2">
      <c r="B1174" s="3"/>
      <c r="C1174" s="3"/>
      <c r="T1174">
        <v>9000</v>
      </c>
      <c r="U1174" s="15">
        <v>0</v>
      </c>
      <c r="V1174" t="s">
        <v>8221</v>
      </c>
      <c r="W1174" s="8"/>
      <c r="X1174" s="5"/>
      <c r="Z1174" s="6"/>
    </row>
    <row r="1175" spans="2:26" x14ac:dyDescent="0.2">
      <c r="B1175" s="3"/>
      <c r="C1175" s="3"/>
      <c r="T1175">
        <v>125000</v>
      </c>
      <c r="U1175" s="15">
        <v>30</v>
      </c>
      <c r="V1175" t="s">
        <v>8221</v>
      </c>
      <c r="W1175" s="8"/>
      <c r="X1175" s="5"/>
      <c r="Z1175" s="6"/>
    </row>
    <row r="1176" spans="2:26" x14ac:dyDescent="0.2">
      <c r="B1176" s="3"/>
      <c r="C1176" s="3"/>
      <c r="T1176">
        <v>15000</v>
      </c>
      <c r="U1176" s="15">
        <v>886</v>
      </c>
      <c r="V1176" t="s">
        <v>8221</v>
      </c>
      <c r="W1176" s="8"/>
      <c r="X1176" s="5"/>
      <c r="Z1176" s="6"/>
    </row>
    <row r="1177" spans="2:26" x14ac:dyDescent="0.2">
      <c r="B1177" s="3"/>
      <c r="C1177" s="3"/>
      <c r="T1177">
        <v>20000</v>
      </c>
      <c r="U1177" s="15">
        <v>585</v>
      </c>
      <c r="V1177" t="s">
        <v>8221</v>
      </c>
      <c r="W1177" s="8"/>
      <c r="X1177" s="5"/>
      <c r="Z1177" s="6"/>
    </row>
    <row r="1178" spans="2:26" x14ac:dyDescent="0.2">
      <c r="B1178" s="3"/>
      <c r="C1178" s="3"/>
      <c r="T1178">
        <v>175000</v>
      </c>
      <c r="U1178" s="15">
        <v>10</v>
      </c>
      <c r="V1178" t="s">
        <v>8221</v>
      </c>
      <c r="W1178" s="8"/>
      <c r="X1178" s="5"/>
      <c r="Z1178" s="6"/>
    </row>
    <row r="1179" spans="2:26" x14ac:dyDescent="0.2">
      <c r="B1179" s="3"/>
      <c r="C1179" s="3"/>
      <c r="T1179">
        <v>6000</v>
      </c>
      <c r="U1179" s="15">
        <v>0</v>
      </c>
      <c r="V1179" t="s">
        <v>8221</v>
      </c>
      <c r="W1179" s="8"/>
      <c r="X1179" s="5"/>
      <c r="Z1179" s="6"/>
    </row>
    <row r="1180" spans="2:26" x14ac:dyDescent="0.2">
      <c r="B1180" s="3"/>
      <c r="C1180" s="3"/>
      <c r="T1180">
        <v>75000</v>
      </c>
      <c r="U1180" s="15">
        <v>5</v>
      </c>
      <c r="V1180" t="s">
        <v>8221</v>
      </c>
      <c r="W1180" s="8"/>
      <c r="X1180" s="5"/>
      <c r="Z1180" s="6"/>
    </row>
    <row r="1181" spans="2:26" x14ac:dyDescent="0.2">
      <c r="B1181" s="3"/>
      <c r="C1181" s="3"/>
      <c r="T1181">
        <v>60000</v>
      </c>
      <c r="U1181" s="15">
        <v>3200</v>
      </c>
      <c r="V1181" t="s">
        <v>8221</v>
      </c>
      <c r="W1181" s="8"/>
      <c r="X1181" s="5"/>
      <c r="Z1181" s="6"/>
    </row>
    <row r="1182" spans="2:26" x14ac:dyDescent="0.2">
      <c r="B1182" s="3"/>
      <c r="C1182" s="3"/>
      <c r="T1182">
        <v>50000</v>
      </c>
      <c r="U1182" s="15">
        <v>5875</v>
      </c>
      <c r="V1182" t="s">
        <v>8221</v>
      </c>
      <c r="W1182" s="8"/>
      <c r="X1182" s="5"/>
      <c r="Z1182" s="6"/>
    </row>
    <row r="1183" spans="2:26" x14ac:dyDescent="0.2">
      <c r="B1183" s="3"/>
      <c r="C1183" s="3"/>
      <c r="T1183">
        <v>50000</v>
      </c>
      <c r="U1183" s="15">
        <v>4</v>
      </c>
      <c r="V1183" t="s">
        <v>8221</v>
      </c>
      <c r="W1183" s="8"/>
      <c r="X1183" s="5"/>
      <c r="Z1183" s="6"/>
    </row>
    <row r="1184" spans="2:26" x14ac:dyDescent="0.2">
      <c r="B1184" s="3"/>
      <c r="C1184" s="3"/>
      <c r="T1184">
        <v>1000</v>
      </c>
      <c r="U1184" s="15">
        <v>42</v>
      </c>
      <c r="V1184" t="s">
        <v>8221</v>
      </c>
      <c r="W1184" s="8"/>
      <c r="X1184" s="5"/>
      <c r="Z1184" s="6"/>
    </row>
    <row r="1185" spans="2:26" x14ac:dyDescent="0.2">
      <c r="B1185" s="3"/>
      <c r="C1185" s="3"/>
      <c r="T1185">
        <v>2500</v>
      </c>
      <c r="U1185" s="15">
        <v>100</v>
      </c>
      <c r="V1185" t="s">
        <v>8221</v>
      </c>
      <c r="W1185" s="8"/>
      <c r="X1185" s="5"/>
      <c r="Z1185" s="6"/>
    </row>
    <row r="1186" spans="2:26" x14ac:dyDescent="0.2">
      <c r="B1186" s="3"/>
      <c r="C1186" s="3"/>
      <c r="T1186">
        <v>22000</v>
      </c>
      <c r="U1186" s="15">
        <v>23086</v>
      </c>
      <c r="V1186" t="s">
        <v>8219</v>
      </c>
      <c r="W1186" s="8"/>
      <c r="X1186" s="5"/>
      <c r="Z1186" s="6"/>
    </row>
    <row r="1187" spans="2:26" x14ac:dyDescent="0.2">
      <c r="B1187" s="3"/>
      <c r="C1187" s="3"/>
      <c r="T1187">
        <v>12500</v>
      </c>
      <c r="U1187" s="15">
        <v>13180</v>
      </c>
      <c r="V1187" t="s">
        <v>8219</v>
      </c>
      <c r="W1187" s="8"/>
      <c r="X1187" s="5"/>
      <c r="Z1187" s="6"/>
    </row>
    <row r="1188" spans="2:26" x14ac:dyDescent="0.2">
      <c r="B1188" s="3"/>
      <c r="C1188" s="3"/>
      <c r="T1188">
        <v>7500</v>
      </c>
      <c r="U1188" s="15">
        <v>8005</v>
      </c>
      <c r="V1188" t="s">
        <v>8219</v>
      </c>
      <c r="W1188" s="8"/>
      <c r="X1188" s="5"/>
      <c r="Z1188" s="6"/>
    </row>
    <row r="1189" spans="2:26" x14ac:dyDescent="0.2">
      <c r="B1189" s="3"/>
      <c r="C1189" s="3"/>
      <c r="T1189">
        <v>8750</v>
      </c>
      <c r="U1189" s="15">
        <v>9111</v>
      </c>
      <c r="V1189" t="s">
        <v>8219</v>
      </c>
      <c r="W1189" s="8"/>
      <c r="X1189" s="5"/>
      <c r="Z1189" s="6"/>
    </row>
    <row r="1190" spans="2:26" x14ac:dyDescent="0.2">
      <c r="B1190" s="3"/>
      <c r="C1190" s="3"/>
      <c r="T1190">
        <v>2000</v>
      </c>
      <c r="U1190" s="15">
        <v>3211</v>
      </c>
      <c r="V1190" t="s">
        <v>8219</v>
      </c>
      <c r="W1190" s="8"/>
      <c r="X1190" s="5"/>
      <c r="Z1190" s="6"/>
    </row>
    <row r="1191" spans="2:26" x14ac:dyDescent="0.2">
      <c r="B1191" s="3"/>
      <c r="C1191" s="3"/>
      <c r="T1191">
        <v>9000</v>
      </c>
      <c r="U1191" s="15">
        <v>9700</v>
      </c>
      <c r="V1191" t="s">
        <v>8219</v>
      </c>
      <c r="W1191" s="8"/>
      <c r="X1191" s="5"/>
      <c r="Z1191" s="6"/>
    </row>
    <row r="1192" spans="2:26" x14ac:dyDescent="0.2">
      <c r="B1192" s="3"/>
      <c r="C1192" s="3"/>
      <c r="T1192">
        <v>500</v>
      </c>
      <c r="U1192" s="15">
        <v>675</v>
      </c>
      <c r="V1192" t="s">
        <v>8219</v>
      </c>
      <c r="W1192" s="8"/>
      <c r="X1192" s="5"/>
      <c r="Z1192" s="6"/>
    </row>
    <row r="1193" spans="2:26" x14ac:dyDescent="0.2">
      <c r="B1193" s="3"/>
      <c r="C1193" s="3"/>
      <c r="T1193">
        <v>2700</v>
      </c>
      <c r="U1193" s="15">
        <v>2945</v>
      </c>
      <c r="V1193" t="s">
        <v>8219</v>
      </c>
      <c r="W1193" s="8"/>
      <c r="X1193" s="5"/>
      <c r="Z1193" s="6"/>
    </row>
    <row r="1194" spans="2:26" x14ac:dyDescent="0.2">
      <c r="B1194" s="3"/>
      <c r="C1194" s="3"/>
      <c r="T1194">
        <v>100</v>
      </c>
      <c r="U1194" s="15">
        <v>290</v>
      </c>
      <c r="V1194" t="s">
        <v>8219</v>
      </c>
      <c r="W1194" s="8"/>
      <c r="X1194" s="5"/>
      <c r="Z1194" s="6"/>
    </row>
    <row r="1195" spans="2:26" x14ac:dyDescent="0.2">
      <c r="B1195" s="3"/>
      <c r="C1195" s="3"/>
      <c r="T1195">
        <v>21000</v>
      </c>
      <c r="U1195" s="15">
        <v>21831</v>
      </c>
      <c r="V1195" t="s">
        <v>8219</v>
      </c>
      <c r="W1195" s="8"/>
      <c r="X1195" s="5"/>
      <c r="Z1195" s="6"/>
    </row>
    <row r="1196" spans="2:26" x14ac:dyDescent="0.2">
      <c r="B1196" s="3"/>
      <c r="C1196" s="3"/>
      <c r="T1196">
        <v>12500</v>
      </c>
      <c r="U1196" s="15">
        <v>40280</v>
      </c>
      <c r="V1196" t="s">
        <v>8219</v>
      </c>
      <c r="W1196" s="8"/>
      <c r="X1196" s="5"/>
      <c r="Z1196" s="6"/>
    </row>
    <row r="1197" spans="2:26" x14ac:dyDescent="0.2">
      <c r="B1197" s="3"/>
      <c r="C1197" s="3"/>
      <c r="T1197">
        <v>10000</v>
      </c>
      <c r="U1197" s="15">
        <v>13500</v>
      </c>
      <c r="V1197" t="s">
        <v>8219</v>
      </c>
      <c r="W1197" s="8"/>
      <c r="X1197" s="5"/>
      <c r="Z1197" s="6"/>
    </row>
    <row r="1198" spans="2:26" x14ac:dyDescent="0.2">
      <c r="B1198" s="3"/>
      <c r="C1198" s="3"/>
      <c r="T1198">
        <v>14500</v>
      </c>
      <c r="U1198" s="15">
        <v>39137</v>
      </c>
      <c r="V1198" t="s">
        <v>8219</v>
      </c>
      <c r="W1198" s="8"/>
      <c r="X1198" s="5"/>
      <c r="Z1198" s="6"/>
    </row>
    <row r="1199" spans="2:26" x14ac:dyDescent="0.2">
      <c r="B1199" s="3"/>
      <c r="C1199" s="3"/>
      <c r="T1199">
        <v>15000</v>
      </c>
      <c r="U1199" s="15">
        <v>37994</v>
      </c>
      <c r="V1199" t="s">
        <v>8219</v>
      </c>
      <c r="W1199" s="8"/>
      <c r="X1199" s="5"/>
      <c r="Z1199" s="6"/>
    </row>
    <row r="1200" spans="2:26" x14ac:dyDescent="0.2">
      <c r="B1200" s="3"/>
      <c r="C1200" s="3"/>
      <c r="T1200">
        <v>3500</v>
      </c>
      <c r="U1200" s="15">
        <v>9121</v>
      </c>
      <c r="V1200" t="s">
        <v>8219</v>
      </c>
      <c r="W1200" s="8"/>
      <c r="X1200" s="5"/>
      <c r="Z1200" s="6"/>
    </row>
    <row r="1201" spans="2:26" x14ac:dyDescent="0.2">
      <c r="B1201" s="3"/>
      <c r="C1201" s="3"/>
      <c r="T1201">
        <v>2658</v>
      </c>
      <c r="U1201" s="15">
        <v>2693</v>
      </c>
      <c r="V1201" t="s">
        <v>8219</v>
      </c>
      <c r="W1201" s="8"/>
      <c r="X1201" s="5"/>
      <c r="Z1201" s="6"/>
    </row>
    <row r="1202" spans="2:26" x14ac:dyDescent="0.2">
      <c r="B1202" s="3"/>
      <c r="C1202" s="3"/>
      <c r="T1202">
        <v>4800</v>
      </c>
      <c r="U1202" s="15">
        <v>6029</v>
      </c>
      <c r="V1202" t="s">
        <v>8219</v>
      </c>
      <c r="W1202" s="8"/>
      <c r="X1202" s="5"/>
      <c r="Z1202" s="6"/>
    </row>
    <row r="1203" spans="2:26" x14ac:dyDescent="0.2">
      <c r="B1203" s="3"/>
      <c r="C1203" s="3"/>
      <c r="T1203">
        <v>6000</v>
      </c>
      <c r="U1203" s="15">
        <v>6146.27</v>
      </c>
      <c r="V1203" t="s">
        <v>8219</v>
      </c>
      <c r="W1203" s="8"/>
      <c r="X1203" s="5"/>
      <c r="Z1203" s="6"/>
    </row>
    <row r="1204" spans="2:26" x14ac:dyDescent="0.2">
      <c r="B1204" s="3"/>
      <c r="C1204" s="3"/>
      <c r="T1204">
        <v>25000</v>
      </c>
      <c r="U1204" s="15">
        <v>49811</v>
      </c>
      <c r="V1204" t="s">
        <v>8219</v>
      </c>
      <c r="W1204" s="8"/>
      <c r="X1204" s="5"/>
      <c r="Z1204" s="6"/>
    </row>
    <row r="1205" spans="2:26" x14ac:dyDescent="0.2">
      <c r="B1205" s="3"/>
      <c r="C1205" s="3"/>
      <c r="T1205">
        <v>16300</v>
      </c>
      <c r="U1205" s="15">
        <v>16700</v>
      </c>
      <c r="V1205" t="s">
        <v>8219</v>
      </c>
      <c r="W1205" s="8"/>
      <c r="X1205" s="5"/>
      <c r="Z1205" s="6"/>
    </row>
    <row r="1206" spans="2:26" x14ac:dyDescent="0.2">
      <c r="B1206" s="3"/>
      <c r="C1206" s="3"/>
      <c r="T1206">
        <v>13000</v>
      </c>
      <c r="U1206" s="15">
        <v>13383</v>
      </c>
      <c r="V1206" t="s">
        <v>8219</v>
      </c>
      <c r="W1206" s="8"/>
      <c r="X1206" s="5"/>
      <c r="Z1206" s="6"/>
    </row>
    <row r="1207" spans="2:26" x14ac:dyDescent="0.2">
      <c r="B1207" s="3"/>
      <c r="C1207" s="3"/>
      <c r="T1207">
        <v>13000</v>
      </c>
      <c r="U1207" s="15">
        <v>13112</v>
      </c>
      <c r="V1207" t="s">
        <v>8219</v>
      </c>
      <c r="W1207" s="8"/>
      <c r="X1207" s="5"/>
      <c r="Z1207" s="6"/>
    </row>
    <row r="1208" spans="2:26" x14ac:dyDescent="0.2">
      <c r="B1208" s="3"/>
      <c r="C1208" s="3"/>
      <c r="T1208">
        <v>900</v>
      </c>
      <c r="U1208" s="15">
        <v>1035</v>
      </c>
      <c r="V1208" t="s">
        <v>8219</v>
      </c>
      <c r="W1208" s="8"/>
      <c r="X1208" s="5"/>
      <c r="Z1208" s="6"/>
    </row>
    <row r="1209" spans="2:26" x14ac:dyDescent="0.2">
      <c r="B1209" s="3"/>
      <c r="C1209" s="3"/>
      <c r="T1209">
        <v>16700</v>
      </c>
      <c r="U1209" s="15">
        <v>17396</v>
      </c>
      <c r="V1209" t="s">
        <v>8219</v>
      </c>
      <c r="W1209" s="8"/>
      <c r="X1209" s="5"/>
      <c r="Z1209" s="6"/>
    </row>
    <row r="1210" spans="2:26" x14ac:dyDescent="0.2">
      <c r="B1210" s="3"/>
      <c r="C1210" s="3"/>
      <c r="T1210">
        <v>10000</v>
      </c>
      <c r="U1210" s="15">
        <v>15530</v>
      </c>
      <c r="V1210" t="s">
        <v>8219</v>
      </c>
      <c r="W1210" s="8"/>
      <c r="X1210" s="5"/>
      <c r="Z1210" s="6"/>
    </row>
    <row r="1211" spans="2:26" x14ac:dyDescent="0.2">
      <c r="B1211" s="3"/>
      <c r="C1211" s="3"/>
      <c r="T1211">
        <v>6000</v>
      </c>
      <c r="U1211" s="15">
        <v>6360</v>
      </c>
      <c r="V1211" t="s">
        <v>8219</v>
      </c>
      <c r="W1211" s="8"/>
      <c r="X1211" s="5"/>
      <c r="Z1211" s="6"/>
    </row>
    <row r="1212" spans="2:26" x14ac:dyDescent="0.2">
      <c r="B1212" s="3"/>
      <c r="C1212" s="3"/>
      <c r="T1212">
        <v>20000</v>
      </c>
      <c r="U1212" s="15">
        <v>50863</v>
      </c>
      <c r="V1212" t="s">
        <v>8219</v>
      </c>
      <c r="W1212" s="8"/>
      <c r="X1212" s="5"/>
      <c r="Z1212" s="6"/>
    </row>
    <row r="1213" spans="2:26" x14ac:dyDescent="0.2">
      <c r="B1213" s="3"/>
      <c r="C1213" s="3"/>
      <c r="T1213">
        <v>1000</v>
      </c>
      <c r="U1213" s="15">
        <v>1011</v>
      </c>
      <c r="V1213" t="s">
        <v>8219</v>
      </c>
      <c r="W1213" s="8"/>
      <c r="X1213" s="5"/>
      <c r="Z1213" s="6"/>
    </row>
    <row r="1214" spans="2:26" x14ac:dyDescent="0.2">
      <c r="B1214" s="3"/>
      <c r="C1214" s="3"/>
      <c r="T1214">
        <v>2500</v>
      </c>
      <c r="U1214" s="15">
        <v>3226</v>
      </c>
      <c r="V1214" t="s">
        <v>8219</v>
      </c>
      <c r="W1214" s="8"/>
      <c r="X1214" s="5"/>
      <c r="Z1214" s="6"/>
    </row>
    <row r="1215" spans="2:26" x14ac:dyDescent="0.2">
      <c r="B1215" s="3"/>
      <c r="C1215" s="3"/>
      <c r="T1215">
        <v>6500</v>
      </c>
      <c r="U1215" s="15">
        <v>6645</v>
      </c>
      <c r="V1215" t="s">
        <v>8219</v>
      </c>
      <c r="W1215" s="8"/>
      <c r="X1215" s="5"/>
      <c r="Z1215" s="6"/>
    </row>
    <row r="1216" spans="2:26" x14ac:dyDescent="0.2">
      <c r="B1216" s="3"/>
      <c r="C1216" s="3"/>
      <c r="T1216">
        <v>2000</v>
      </c>
      <c r="U1216" s="15">
        <v>2636</v>
      </c>
      <c r="V1216" t="s">
        <v>8219</v>
      </c>
      <c r="W1216" s="8"/>
      <c r="X1216" s="5"/>
      <c r="Z1216" s="6"/>
    </row>
    <row r="1217" spans="2:26" x14ac:dyDescent="0.2">
      <c r="B1217" s="3"/>
      <c r="C1217" s="3"/>
      <c r="T1217">
        <v>5000</v>
      </c>
      <c r="U1217" s="15">
        <v>39304.01</v>
      </c>
      <c r="V1217" t="s">
        <v>8219</v>
      </c>
      <c r="W1217" s="8"/>
      <c r="X1217" s="5"/>
      <c r="Z1217" s="6"/>
    </row>
    <row r="1218" spans="2:26" x14ac:dyDescent="0.2">
      <c r="B1218" s="3"/>
      <c r="C1218" s="3"/>
      <c r="T1218">
        <v>14000</v>
      </c>
      <c r="U1218" s="15">
        <v>20398</v>
      </c>
      <c r="V1218" t="s">
        <v>8219</v>
      </c>
      <c r="W1218" s="8"/>
      <c r="X1218" s="5"/>
      <c r="Z1218" s="6"/>
    </row>
    <row r="1219" spans="2:26" x14ac:dyDescent="0.2">
      <c r="B1219" s="3"/>
      <c r="C1219" s="3"/>
      <c r="T1219">
        <v>26500</v>
      </c>
      <c r="U1219" s="15">
        <v>27189</v>
      </c>
      <c r="V1219" t="s">
        <v>8219</v>
      </c>
      <c r="W1219" s="8"/>
      <c r="X1219" s="5"/>
      <c r="Z1219" s="6"/>
    </row>
    <row r="1220" spans="2:26" x14ac:dyDescent="0.2">
      <c r="B1220" s="3"/>
      <c r="C1220" s="3"/>
      <c r="T1220">
        <v>9000</v>
      </c>
      <c r="U1220" s="15">
        <v>15505</v>
      </c>
      <c r="V1220" t="s">
        <v>8219</v>
      </c>
      <c r="W1220" s="8"/>
      <c r="X1220" s="5"/>
      <c r="Z1220" s="6"/>
    </row>
    <row r="1221" spans="2:26" x14ac:dyDescent="0.2">
      <c r="B1221" s="3"/>
      <c r="C1221" s="3"/>
      <c r="T1221">
        <v>16350</v>
      </c>
      <c r="U1221" s="15">
        <v>26024</v>
      </c>
      <c r="V1221" t="s">
        <v>8219</v>
      </c>
      <c r="W1221" s="8"/>
      <c r="X1221" s="5"/>
      <c r="Z1221" s="6"/>
    </row>
    <row r="1222" spans="2:26" x14ac:dyDescent="0.2">
      <c r="B1222" s="3"/>
      <c r="C1222" s="3"/>
      <c r="T1222">
        <v>15000</v>
      </c>
      <c r="U1222" s="15">
        <v>15565</v>
      </c>
      <c r="V1222" t="s">
        <v>8219</v>
      </c>
      <c r="W1222" s="8"/>
      <c r="X1222" s="5"/>
      <c r="Z1222" s="6"/>
    </row>
    <row r="1223" spans="2:26" x14ac:dyDescent="0.2">
      <c r="B1223" s="3"/>
      <c r="C1223" s="3"/>
      <c r="T1223">
        <v>2200</v>
      </c>
      <c r="U1223" s="15">
        <v>2451.0100000000002</v>
      </c>
      <c r="V1223" t="s">
        <v>8219</v>
      </c>
      <c r="W1223" s="8"/>
      <c r="X1223" s="5"/>
      <c r="Z1223" s="6"/>
    </row>
    <row r="1224" spans="2:26" x14ac:dyDescent="0.2">
      <c r="B1224" s="3"/>
      <c r="C1224" s="3"/>
      <c r="T1224">
        <v>4000</v>
      </c>
      <c r="U1224" s="15">
        <v>11215</v>
      </c>
      <c r="V1224" t="s">
        <v>8219</v>
      </c>
      <c r="W1224" s="8"/>
      <c r="X1224" s="5"/>
      <c r="Z1224" s="6"/>
    </row>
    <row r="1225" spans="2:26" x14ac:dyDescent="0.2">
      <c r="B1225" s="3"/>
      <c r="C1225" s="3"/>
      <c r="T1225">
        <v>19800</v>
      </c>
      <c r="U1225" s="15">
        <v>22197</v>
      </c>
      <c r="V1225" t="s">
        <v>8219</v>
      </c>
      <c r="W1225" s="8"/>
      <c r="X1225" s="5"/>
      <c r="Z1225" s="6"/>
    </row>
    <row r="1226" spans="2:26" x14ac:dyDescent="0.2">
      <c r="B1226" s="3"/>
      <c r="C1226" s="3"/>
      <c r="T1226">
        <v>15000</v>
      </c>
      <c r="U1226" s="15">
        <v>1060</v>
      </c>
      <c r="V1226" t="s">
        <v>8220</v>
      </c>
      <c r="W1226" s="8"/>
      <c r="X1226" s="5"/>
      <c r="Z1226" s="6"/>
    </row>
    <row r="1227" spans="2:26" x14ac:dyDescent="0.2">
      <c r="B1227" s="3"/>
      <c r="C1227" s="3"/>
      <c r="T1227">
        <v>3000</v>
      </c>
      <c r="U1227" s="15">
        <v>132</v>
      </c>
      <c r="V1227" t="s">
        <v>8220</v>
      </c>
      <c r="W1227" s="8"/>
      <c r="X1227" s="5"/>
      <c r="Z1227" s="6"/>
    </row>
    <row r="1228" spans="2:26" x14ac:dyDescent="0.2">
      <c r="B1228" s="3"/>
      <c r="C1228" s="3"/>
      <c r="T1228">
        <v>50000</v>
      </c>
      <c r="U1228" s="15">
        <v>1937</v>
      </c>
      <c r="V1228" t="s">
        <v>8220</v>
      </c>
      <c r="W1228" s="8"/>
      <c r="X1228" s="5"/>
      <c r="Z1228" s="6"/>
    </row>
    <row r="1229" spans="2:26" x14ac:dyDescent="0.2">
      <c r="B1229" s="3"/>
      <c r="C1229" s="3"/>
      <c r="T1229">
        <v>2000</v>
      </c>
      <c r="U1229" s="15">
        <v>0</v>
      </c>
      <c r="V1229" t="s">
        <v>8220</v>
      </c>
      <c r="W1229" s="8"/>
      <c r="X1229" s="5"/>
      <c r="Z1229" s="6"/>
    </row>
    <row r="1230" spans="2:26" x14ac:dyDescent="0.2">
      <c r="B1230" s="3"/>
      <c r="C1230" s="3"/>
      <c r="T1230">
        <v>5000</v>
      </c>
      <c r="U1230" s="15">
        <v>1465</v>
      </c>
      <c r="V1230" t="s">
        <v>8220</v>
      </c>
      <c r="W1230" s="8"/>
      <c r="X1230" s="5"/>
      <c r="Z1230" s="6"/>
    </row>
    <row r="1231" spans="2:26" x14ac:dyDescent="0.2">
      <c r="B1231" s="3"/>
      <c r="C1231" s="3"/>
      <c r="T1231">
        <v>2750</v>
      </c>
      <c r="U1231" s="15">
        <v>25</v>
      </c>
      <c r="V1231" t="s">
        <v>8220</v>
      </c>
      <c r="W1231" s="8"/>
      <c r="X1231" s="5"/>
      <c r="Z1231" s="6"/>
    </row>
    <row r="1232" spans="2:26" x14ac:dyDescent="0.2">
      <c r="B1232" s="3"/>
      <c r="C1232" s="3"/>
      <c r="T1232">
        <v>500000</v>
      </c>
      <c r="U1232" s="15">
        <v>0</v>
      </c>
      <c r="V1232" t="s">
        <v>8220</v>
      </c>
      <c r="W1232" s="8"/>
      <c r="X1232" s="5"/>
      <c r="Z1232" s="6"/>
    </row>
    <row r="1233" spans="2:26" x14ac:dyDescent="0.2">
      <c r="B1233" s="3"/>
      <c r="C1233" s="3"/>
      <c r="T1233">
        <v>5000</v>
      </c>
      <c r="U1233" s="15">
        <v>0</v>
      </c>
      <c r="V1233" t="s">
        <v>8220</v>
      </c>
      <c r="W1233" s="8"/>
      <c r="X1233" s="5"/>
      <c r="Z1233" s="6"/>
    </row>
    <row r="1234" spans="2:26" x14ac:dyDescent="0.2">
      <c r="B1234" s="3"/>
      <c r="C1234" s="3"/>
      <c r="T1234">
        <v>5000</v>
      </c>
      <c r="U1234" s="15">
        <v>40</v>
      </c>
      <c r="V1234" t="s">
        <v>8220</v>
      </c>
      <c r="W1234" s="8"/>
      <c r="X1234" s="5"/>
      <c r="Z1234" s="6"/>
    </row>
    <row r="1235" spans="2:26" x14ac:dyDescent="0.2">
      <c r="B1235" s="3"/>
      <c r="C1235" s="3"/>
      <c r="T1235">
        <v>1000</v>
      </c>
      <c r="U1235" s="15">
        <v>116</v>
      </c>
      <c r="V1235" t="s">
        <v>8220</v>
      </c>
      <c r="W1235" s="8"/>
      <c r="X1235" s="5"/>
      <c r="Z1235" s="6"/>
    </row>
    <row r="1236" spans="2:26" x14ac:dyDescent="0.2">
      <c r="B1236" s="3"/>
      <c r="C1236" s="3"/>
      <c r="T1236">
        <v>50000</v>
      </c>
      <c r="U1236" s="15">
        <v>0</v>
      </c>
      <c r="V1236" t="s">
        <v>8220</v>
      </c>
      <c r="W1236" s="8"/>
      <c r="X1236" s="5"/>
      <c r="Z1236" s="6"/>
    </row>
    <row r="1237" spans="2:26" x14ac:dyDescent="0.2">
      <c r="B1237" s="3"/>
      <c r="C1237" s="3"/>
      <c r="T1237">
        <v>7534</v>
      </c>
      <c r="U1237" s="15">
        <v>210</v>
      </c>
      <c r="V1237" t="s">
        <v>8220</v>
      </c>
      <c r="W1237" s="8"/>
      <c r="X1237" s="5"/>
      <c r="Z1237" s="6"/>
    </row>
    <row r="1238" spans="2:26" x14ac:dyDescent="0.2">
      <c r="B1238" s="3"/>
      <c r="C1238" s="3"/>
      <c r="T1238">
        <v>2500</v>
      </c>
      <c r="U1238" s="15">
        <v>0</v>
      </c>
      <c r="V1238" t="s">
        <v>8220</v>
      </c>
      <c r="W1238" s="8"/>
      <c r="X1238" s="5"/>
      <c r="Z1238" s="6"/>
    </row>
    <row r="1239" spans="2:26" x14ac:dyDescent="0.2">
      <c r="B1239" s="3"/>
      <c r="C1239" s="3"/>
      <c r="T1239">
        <v>25000</v>
      </c>
      <c r="U1239" s="15">
        <v>0</v>
      </c>
      <c r="V1239" t="s">
        <v>8220</v>
      </c>
      <c r="W1239" s="8"/>
      <c r="X1239" s="5"/>
      <c r="Z1239" s="6"/>
    </row>
    <row r="1240" spans="2:26" x14ac:dyDescent="0.2">
      <c r="B1240" s="3"/>
      <c r="C1240" s="3"/>
      <c r="T1240">
        <v>1000</v>
      </c>
      <c r="U1240" s="15">
        <v>178</v>
      </c>
      <c r="V1240" t="s">
        <v>8220</v>
      </c>
      <c r="W1240" s="8"/>
      <c r="X1240" s="5"/>
      <c r="Z1240" s="6"/>
    </row>
    <row r="1241" spans="2:26" x14ac:dyDescent="0.2">
      <c r="B1241" s="3"/>
      <c r="C1241" s="3"/>
      <c r="T1241">
        <v>2500</v>
      </c>
      <c r="U1241" s="15">
        <v>0</v>
      </c>
      <c r="V1241" t="s">
        <v>8220</v>
      </c>
      <c r="W1241" s="8"/>
      <c r="X1241" s="5"/>
      <c r="Z1241" s="6"/>
    </row>
    <row r="1242" spans="2:26" x14ac:dyDescent="0.2">
      <c r="B1242" s="3"/>
      <c r="C1242" s="3"/>
      <c r="T1242">
        <v>8000</v>
      </c>
      <c r="U1242" s="15">
        <v>241</v>
      </c>
      <c r="V1242" t="s">
        <v>8220</v>
      </c>
      <c r="W1242" s="8"/>
      <c r="X1242" s="5"/>
      <c r="Z1242" s="6"/>
    </row>
    <row r="1243" spans="2:26" x14ac:dyDescent="0.2">
      <c r="B1243" s="3"/>
      <c r="C1243" s="3"/>
      <c r="T1243">
        <v>5000</v>
      </c>
      <c r="U1243" s="15">
        <v>2537</v>
      </c>
      <c r="V1243" t="s">
        <v>8220</v>
      </c>
      <c r="W1243" s="8"/>
      <c r="X1243" s="5"/>
      <c r="Z1243" s="6"/>
    </row>
    <row r="1244" spans="2:26" x14ac:dyDescent="0.2">
      <c r="B1244" s="3"/>
      <c r="C1244" s="3"/>
      <c r="T1244">
        <v>911</v>
      </c>
      <c r="U1244" s="15">
        <v>5</v>
      </c>
      <c r="V1244" t="s">
        <v>8220</v>
      </c>
      <c r="W1244" s="8"/>
      <c r="X1244" s="5"/>
      <c r="Z1244" s="6"/>
    </row>
    <row r="1245" spans="2:26" x14ac:dyDescent="0.2">
      <c r="B1245" s="3"/>
      <c r="C1245" s="3"/>
      <c r="T1245">
        <v>12000</v>
      </c>
      <c r="U1245" s="15">
        <v>1691</v>
      </c>
      <c r="V1245" t="s">
        <v>8220</v>
      </c>
      <c r="W1245" s="8"/>
      <c r="X1245" s="5"/>
      <c r="Z1245" s="6"/>
    </row>
    <row r="1246" spans="2:26" x14ac:dyDescent="0.2">
      <c r="B1246" s="3"/>
      <c r="C1246" s="3"/>
      <c r="T1246">
        <v>2000</v>
      </c>
      <c r="U1246" s="15">
        <v>2076</v>
      </c>
      <c r="V1246" t="s">
        <v>8219</v>
      </c>
      <c r="W1246" s="8"/>
      <c r="X1246" s="5"/>
      <c r="Z1246" s="6"/>
    </row>
    <row r="1247" spans="2:26" x14ac:dyDescent="0.2">
      <c r="B1247" s="3"/>
      <c r="C1247" s="3"/>
      <c r="T1247">
        <v>2000</v>
      </c>
      <c r="U1247" s="15">
        <v>2405</v>
      </c>
      <c r="V1247" t="s">
        <v>8219</v>
      </c>
      <c r="W1247" s="8"/>
      <c r="X1247" s="5"/>
      <c r="Z1247" s="6"/>
    </row>
    <row r="1248" spans="2:26" x14ac:dyDescent="0.2">
      <c r="B1248" s="3"/>
      <c r="C1248" s="3"/>
      <c r="T1248">
        <v>2000</v>
      </c>
      <c r="U1248" s="15">
        <v>2340</v>
      </c>
      <c r="V1248" t="s">
        <v>8219</v>
      </c>
      <c r="W1248" s="8"/>
      <c r="X1248" s="5"/>
      <c r="Z1248" s="6"/>
    </row>
    <row r="1249" spans="2:26" x14ac:dyDescent="0.2">
      <c r="B1249" s="3"/>
      <c r="C1249" s="3"/>
      <c r="T1249">
        <v>3500</v>
      </c>
      <c r="U1249" s="15">
        <v>4275</v>
      </c>
      <c r="V1249" t="s">
        <v>8219</v>
      </c>
      <c r="W1249" s="8"/>
      <c r="X1249" s="5"/>
      <c r="Z1249" s="6"/>
    </row>
    <row r="1250" spans="2:26" x14ac:dyDescent="0.2">
      <c r="B1250" s="3"/>
      <c r="C1250" s="3"/>
      <c r="T1250">
        <v>2500</v>
      </c>
      <c r="U1250" s="15">
        <v>3791</v>
      </c>
      <c r="V1250" t="s">
        <v>8219</v>
      </c>
      <c r="W1250" s="8"/>
      <c r="X1250" s="5"/>
      <c r="Z1250" s="6"/>
    </row>
    <row r="1251" spans="2:26" x14ac:dyDescent="0.2">
      <c r="B1251" s="3"/>
      <c r="C1251" s="3"/>
      <c r="T1251">
        <v>5000</v>
      </c>
      <c r="U1251" s="15">
        <v>5222</v>
      </c>
      <c r="V1251" t="s">
        <v>8219</v>
      </c>
      <c r="W1251" s="8"/>
      <c r="X1251" s="5"/>
      <c r="Z1251" s="6"/>
    </row>
    <row r="1252" spans="2:26" x14ac:dyDescent="0.2">
      <c r="B1252" s="3"/>
      <c r="C1252" s="3"/>
      <c r="T1252">
        <v>30000</v>
      </c>
      <c r="U1252" s="15">
        <v>60046</v>
      </c>
      <c r="V1252" t="s">
        <v>8219</v>
      </c>
      <c r="W1252" s="8"/>
      <c r="X1252" s="5"/>
      <c r="Z1252" s="6"/>
    </row>
    <row r="1253" spans="2:26" x14ac:dyDescent="0.2">
      <c r="B1253" s="3"/>
      <c r="C1253" s="3"/>
      <c r="T1253">
        <v>6000</v>
      </c>
      <c r="U1253" s="15">
        <v>6108</v>
      </c>
      <c r="V1253" t="s">
        <v>8219</v>
      </c>
      <c r="W1253" s="8"/>
      <c r="X1253" s="5"/>
      <c r="Z1253" s="6"/>
    </row>
    <row r="1254" spans="2:26" x14ac:dyDescent="0.2">
      <c r="B1254" s="3"/>
      <c r="C1254" s="3"/>
      <c r="T1254">
        <v>3500</v>
      </c>
      <c r="U1254" s="15">
        <v>4818</v>
      </c>
      <c r="V1254" t="s">
        <v>8219</v>
      </c>
      <c r="W1254" s="8"/>
      <c r="X1254" s="5"/>
      <c r="Z1254" s="6"/>
    </row>
    <row r="1255" spans="2:26" x14ac:dyDescent="0.2">
      <c r="B1255" s="3"/>
      <c r="C1255" s="3"/>
      <c r="T1255">
        <v>10</v>
      </c>
      <c r="U1255" s="15">
        <v>30383.32</v>
      </c>
      <c r="V1255" t="s">
        <v>8219</v>
      </c>
      <c r="W1255" s="8"/>
      <c r="X1255" s="5"/>
      <c r="Z1255" s="6"/>
    </row>
    <row r="1256" spans="2:26" x14ac:dyDescent="0.2">
      <c r="B1256" s="3"/>
      <c r="C1256" s="3"/>
      <c r="T1256">
        <v>6700</v>
      </c>
      <c r="U1256" s="15">
        <v>13323</v>
      </c>
      <c r="V1256" t="s">
        <v>8219</v>
      </c>
      <c r="W1256" s="8"/>
      <c r="X1256" s="5"/>
      <c r="Z1256" s="6"/>
    </row>
    <row r="1257" spans="2:26" x14ac:dyDescent="0.2">
      <c r="B1257" s="3"/>
      <c r="C1257" s="3"/>
      <c r="T1257">
        <v>3000</v>
      </c>
      <c r="U1257" s="15">
        <v>6071</v>
      </c>
      <c r="V1257" t="s">
        <v>8219</v>
      </c>
      <c r="W1257" s="8"/>
      <c r="X1257" s="5"/>
      <c r="Z1257" s="6"/>
    </row>
    <row r="1258" spans="2:26" x14ac:dyDescent="0.2">
      <c r="B1258" s="3"/>
      <c r="C1258" s="3"/>
      <c r="T1258">
        <v>30000</v>
      </c>
      <c r="U1258" s="15">
        <v>35389.129999999997</v>
      </c>
      <c r="V1258" t="s">
        <v>8219</v>
      </c>
      <c r="W1258" s="8"/>
      <c r="X1258" s="5"/>
      <c r="Z1258" s="6"/>
    </row>
    <row r="1259" spans="2:26" x14ac:dyDescent="0.2">
      <c r="B1259" s="3"/>
      <c r="C1259" s="3"/>
      <c r="T1259">
        <v>5500</v>
      </c>
      <c r="U1259" s="15">
        <v>16210</v>
      </c>
      <c r="V1259" t="s">
        <v>8219</v>
      </c>
      <c r="W1259" s="8"/>
      <c r="X1259" s="5"/>
      <c r="Z1259" s="6"/>
    </row>
    <row r="1260" spans="2:26" x14ac:dyDescent="0.2">
      <c r="B1260" s="3"/>
      <c r="C1260" s="3"/>
      <c r="T1260">
        <v>12000</v>
      </c>
      <c r="U1260" s="15">
        <v>25577.56</v>
      </c>
      <c r="V1260" t="s">
        <v>8219</v>
      </c>
      <c r="W1260" s="8"/>
      <c r="X1260" s="5"/>
      <c r="Z1260" s="6"/>
    </row>
    <row r="1261" spans="2:26" x14ac:dyDescent="0.2">
      <c r="B1261" s="3"/>
      <c r="C1261" s="3"/>
      <c r="T1261">
        <v>2500</v>
      </c>
      <c r="U1261" s="15">
        <v>2606</v>
      </c>
      <c r="V1261" t="s">
        <v>8219</v>
      </c>
      <c r="W1261" s="8"/>
      <c r="X1261" s="5"/>
      <c r="Z1261" s="6"/>
    </row>
    <row r="1262" spans="2:26" x14ac:dyDescent="0.2">
      <c r="B1262" s="3"/>
      <c r="C1262" s="3"/>
      <c r="T1262">
        <v>3300</v>
      </c>
      <c r="U1262" s="15">
        <v>3751</v>
      </c>
      <c r="V1262" t="s">
        <v>8219</v>
      </c>
      <c r="W1262" s="8"/>
      <c r="X1262" s="5"/>
      <c r="Z1262" s="6"/>
    </row>
    <row r="1263" spans="2:26" x14ac:dyDescent="0.2">
      <c r="B1263" s="3"/>
      <c r="C1263" s="3"/>
      <c r="T1263">
        <v>2000</v>
      </c>
      <c r="U1263" s="15">
        <v>2025</v>
      </c>
      <c r="V1263" t="s">
        <v>8219</v>
      </c>
      <c r="W1263" s="8"/>
      <c r="X1263" s="5"/>
      <c r="Z1263" s="6"/>
    </row>
    <row r="1264" spans="2:26" x14ac:dyDescent="0.2">
      <c r="B1264" s="3"/>
      <c r="C1264" s="3"/>
      <c r="T1264">
        <v>6500</v>
      </c>
      <c r="U1264" s="15">
        <v>8152</v>
      </c>
      <c r="V1264" t="s">
        <v>8219</v>
      </c>
      <c r="W1264" s="8"/>
      <c r="X1264" s="5"/>
      <c r="Z1264" s="6"/>
    </row>
    <row r="1265" spans="2:26" x14ac:dyDescent="0.2">
      <c r="B1265" s="3"/>
      <c r="C1265" s="3"/>
      <c r="T1265">
        <v>1500</v>
      </c>
      <c r="U1265" s="15">
        <v>1785</v>
      </c>
      <c r="V1265" t="s">
        <v>8219</v>
      </c>
      <c r="W1265" s="8"/>
      <c r="X1265" s="5"/>
      <c r="Z1265" s="6"/>
    </row>
    <row r="1266" spans="2:26" x14ac:dyDescent="0.2">
      <c r="B1266" s="3"/>
      <c r="C1266" s="3"/>
      <c r="T1266">
        <v>650</v>
      </c>
      <c r="U1266" s="15">
        <v>1082</v>
      </c>
      <c r="V1266" t="s">
        <v>8219</v>
      </c>
      <c r="W1266" s="8"/>
      <c r="X1266" s="5"/>
      <c r="Z1266" s="6"/>
    </row>
    <row r="1267" spans="2:26" x14ac:dyDescent="0.2">
      <c r="B1267" s="3"/>
      <c r="C1267" s="3"/>
      <c r="T1267">
        <v>3500</v>
      </c>
      <c r="U1267" s="15">
        <v>4170.17</v>
      </c>
      <c r="V1267" t="s">
        <v>8219</v>
      </c>
      <c r="W1267" s="8"/>
      <c r="X1267" s="5"/>
      <c r="Z1267" s="6"/>
    </row>
    <row r="1268" spans="2:26" x14ac:dyDescent="0.2">
      <c r="B1268" s="3"/>
      <c r="C1268" s="3"/>
      <c r="T1268">
        <v>9500</v>
      </c>
      <c r="U1268" s="15">
        <v>9545</v>
      </c>
      <c r="V1268" t="s">
        <v>8219</v>
      </c>
      <c r="W1268" s="8"/>
      <c r="X1268" s="5"/>
      <c r="Z1268" s="6"/>
    </row>
    <row r="1269" spans="2:26" x14ac:dyDescent="0.2">
      <c r="B1269" s="3"/>
      <c r="C1269" s="3"/>
      <c r="T1269">
        <v>22000</v>
      </c>
      <c r="U1269" s="15">
        <v>22396</v>
      </c>
      <c r="V1269" t="s">
        <v>8219</v>
      </c>
      <c r="W1269" s="8"/>
      <c r="X1269" s="5"/>
      <c r="Z1269" s="6"/>
    </row>
    <row r="1270" spans="2:26" x14ac:dyDescent="0.2">
      <c r="B1270" s="3"/>
      <c r="C1270" s="3"/>
      <c r="T1270">
        <v>12000</v>
      </c>
      <c r="U1270" s="15">
        <v>14000</v>
      </c>
      <c r="V1270" t="s">
        <v>8219</v>
      </c>
      <c r="W1270" s="8"/>
      <c r="X1270" s="5"/>
      <c r="Z1270" s="6"/>
    </row>
    <row r="1271" spans="2:26" x14ac:dyDescent="0.2">
      <c r="B1271" s="3"/>
      <c r="C1271" s="3"/>
      <c r="T1271">
        <v>18800</v>
      </c>
      <c r="U1271" s="15">
        <v>20426</v>
      </c>
      <c r="V1271" t="s">
        <v>8219</v>
      </c>
      <c r="W1271" s="8"/>
      <c r="X1271" s="5"/>
      <c r="Z1271" s="6"/>
    </row>
    <row r="1272" spans="2:26" x14ac:dyDescent="0.2">
      <c r="B1272" s="3"/>
      <c r="C1272" s="3"/>
      <c r="T1272">
        <v>10000</v>
      </c>
      <c r="U1272" s="15">
        <v>11472</v>
      </c>
      <c r="V1272" t="s">
        <v>8219</v>
      </c>
      <c r="W1272" s="8"/>
      <c r="X1272" s="5"/>
      <c r="Z1272" s="6"/>
    </row>
    <row r="1273" spans="2:26" x14ac:dyDescent="0.2">
      <c r="B1273" s="3"/>
      <c r="C1273" s="3"/>
      <c r="T1273">
        <v>7500</v>
      </c>
      <c r="U1273" s="15">
        <v>7635</v>
      </c>
      <c r="V1273" t="s">
        <v>8219</v>
      </c>
      <c r="W1273" s="8"/>
      <c r="X1273" s="5"/>
      <c r="Z1273" s="6"/>
    </row>
    <row r="1274" spans="2:26" x14ac:dyDescent="0.2">
      <c r="B1274" s="3"/>
      <c r="C1274" s="3"/>
      <c r="T1274">
        <v>5000</v>
      </c>
      <c r="U1274" s="15">
        <v>5300</v>
      </c>
      <c r="V1274" t="s">
        <v>8219</v>
      </c>
      <c r="W1274" s="8"/>
      <c r="X1274" s="5"/>
      <c r="Z1274" s="6"/>
    </row>
    <row r="1275" spans="2:26" x14ac:dyDescent="0.2">
      <c r="B1275" s="3"/>
      <c r="C1275" s="3"/>
      <c r="T1275">
        <v>4000</v>
      </c>
      <c r="U1275" s="15">
        <v>4140</v>
      </c>
      <c r="V1275" t="s">
        <v>8219</v>
      </c>
      <c r="W1275" s="8"/>
      <c r="X1275" s="5"/>
      <c r="Z1275" s="6"/>
    </row>
    <row r="1276" spans="2:26" x14ac:dyDescent="0.2">
      <c r="B1276" s="3"/>
      <c r="C1276" s="3"/>
      <c r="T1276">
        <v>25000</v>
      </c>
      <c r="U1276" s="15">
        <v>38743.839999999997</v>
      </c>
      <c r="V1276" t="s">
        <v>8219</v>
      </c>
      <c r="W1276" s="8"/>
      <c r="X1276" s="5"/>
      <c r="Z1276" s="6"/>
    </row>
    <row r="1277" spans="2:26" x14ac:dyDescent="0.2">
      <c r="B1277" s="3"/>
      <c r="C1277" s="3"/>
      <c r="T1277">
        <v>15000</v>
      </c>
      <c r="U1277" s="15">
        <v>24321.1</v>
      </c>
      <c r="V1277" t="s">
        <v>8219</v>
      </c>
      <c r="W1277" s="8"/>
      <c r="X1277" s="5"/>
      <c r="Z1277" s="6"/>
    </row>
    <row r="1278" spans="2:26" x14ac:dyDescent="0.2">
      <c r="B1278" s="3"/>
      <c r="C1278" s="3"/>
      <c r="T1278">
        <v>3000</v>
      </c>
      <c r="U1278" s="15">
        <v>3132.63</v>
      </c>
      <c r="V1278" t="s">
        <v>8219</v>
      </c>
      <c r="W1278" s="8"/>
      <c r="X1278" s="5"/>
      <c r="Z1278" s="6"/>
    </row>
    <row r="1279" spans="2:26" x14ac:dyDescent="0.2">
      <c r="B1279" s="3"/>
      <c r="C1279" s="3"/>
      <c r="T1279">
        <v>15000</v>
      </c>
      <c r="U1279" s="15">
        <v>15918.65</v>
      </c>
      <c r="V1279" t="s">
        <v>8219</v>
      </c>
      <c r="W1279" s="8"/>
      <c r="X1279" s="5"/>
      <c r="Z1279" s="6"/>
    </row>
    <row r="1280" spans="2:26" x14ac:dyDescent="0.2">
      <c r="B1280" s="3"/>
      <c r="C1280" s="3"/>
      <c r="T1280">
        <v>6500</v>
      </c>
      <c r="U1280" s="15">
        <v>10071</v>
      </c>
      <c r="V1280" t="s">
        <v>8219</v>
      </c>
      <c r="W1280" s="8"/>
      <c r="X1280" s="5"/>
      <c r="Z1280" s="6"/>
    </row>
    <row r="1281" spans="2:26" x14ac:dyDescent="0.2">
      <c r="B1281" s="3"/>
      <c r="C1281" s="3"/>
      <c r="T1281">
        <v>12516</v>
      </c>
      <c r="U1281" s="15">
        <v>13864.17</v>
      </c>
      <c r="V1281" t="s">
        <v>8219</v>
      </c>
      <c r="W1281" s="8"/>
      <c r="X1281" s="5"/>
      <c r="Z1281" s="6"/>
    </row>
    <row r="1282" spans="2:26" x14ac:dyDescent="0.2">
      <c r="B1282" s="3"/>
      <c r="C1282" s="3"/>
      <c r="T1282">
        <v>15000</v>
      </c>
      <c r="U1282" s="15">
        <v>16636.78</v>
      </c>
      <c r="V1282" t="s">
        <v>8219</v>
      </c>
      <c r="W1282" s="8"/>
      <c r="X1282" s="5"/>
      <c r="Z1282" s="6"/>
    </row>
    <row r="1283" spans="2:26" x14ac:dyDescent="0.2">
      <c r="B1283" s="3"/>
      <c r="C1283" s="3"/>
      <c r="T1283">
        <v>7000</v>
      </c>
      <c r="U1283" s="15">
        <v>7750</v>
      </c>
      <c r="V1283" t="s">
        <v>8219</v>
      </c>
      <c r="W1283" s="8"/>
      <c r="X1283" s="5"/>
      <c r="Z1283" s="6"/>
    </row>
    <row r="1284" spans="2:26" x14ac:dyDescent="0.2">
      <c r="B1284" s="3"/>
      <c r="C1284" s="3"/>
      <c r="T1284">
        <v>15000</v>
      </c>
      <c r="U1284" s="15">
        <v>18542</v>
      </c>
      <c r="V1284" t="s">
        <v>8219</v>
      </c>
      <c r="W1284" s="8"/>
      <c r="X1284" s="5"/>
      <c r="Z1284" s="6"/>
    </row>
    <row r="1285" spans="2:26" x14ac:dyDescent="0.2">
      <c r="B1285" s="3"/>
      <c r="C1285" s="3"/>
      <c r="T1285">
        <v>1000</v>
      </c>
      <c r="U1285" s="15">
        <v>2110.5</v>
      </c>
      <c r="V1285" t="s">
        <v>8219</v>
      </c>
      <c r="W1285" s="8"/>
      <c r="X1285" s="5"/>
      <c r="Z1285" s="6"/>
    </row>
    <row r="1286" spans="2:26" x14ac:dyDescent="0.2">
      <c r="B1286" s="3"/>
      <c r="C1286" s="3"/>
      <c r="T1286">
        <v>2000</v>
      </c>
      <c r="U1286" s="15">
        <v>2020</v>
      </c>
      <c r="V1286" t="s">
        <v>8219</v>
      </c>
      <c r="W1286" s="8"/>
      <c r="X1286" s="5"/>
      <c r="Z1286" s="6"/>
    </row>
    <row r="1287" spans="2:26" x14ac:dyDescent="0.2">
      <c r="B1287" s="3"/>
      <c r="C1287" s="3"/>
      <c r="T1287">
        <v>2000</v>
      </c>
      <c r="U1287" s="15">
        <v>2033</v>
      </c>
      <c r="V1287" t="s">
        <v>8219</v>
      </c>
      <c r="W1287" s="8"/>
      <c r="X1287" s="5"/>
      <c r="Z1287" s="6"/>
    </row>
    <row r="1288" spans="2:26" x14ac:dyDescent="0.2">
      <c r="B1288" s="3"/>
      <c r="C1288" s="3"/>
      <c r="T1288">
        <v>1500</v>
      </c>
      <c r="U1288" s="15">
        <v>1625</v>
      </c>
      <c r="V1288" t="s">
        <v>8219</v>
      </c>
      <c r="W1288" s="8"/>
      <c r="X1288" s="5"/>
      <c r="Z1288" s="6"/>
    </row>
    <row r="1289" spans="2:26" x14ac:dyDescent="0.2">
      <c r="B1289" s="3"/>
      <c r="C1289" s="3"/>
      <c r="T1289">
        <v>250</v>
      </c>
      <c r="U1289" s="15">
        <v>605</v>
      </c>
      <c r="V1289" t="s">
        <v>8219</v>
      </c>
      <c r="W1289" s="8"/>
      <c r="X1289" s="5"/>
      <c r="Z1289" s="6"/>
    </row>
    <row r="1290" spans="2:26" x14ac:dyDescent="0.2">
      <c r="B1290" s="3"/>
      <c r="C1290" s="3"/>
      <c r="T1290">
        <v>4000</v>
      </c>
      <c r="U1290" s="15">
        <v>4018</v>
      </c>
      <c r="V1290" t="s">
        <v>8219</v>
      </c>
      <c r="W1290" s="8"/>
      <c r="X1290" s="5"/>
      <c r="Z1290" s="6"/>
    </row>
    <row r="1291" spans="2:26" x14ac:dyDescent="0.2">
      <c r="B1291" s="3"/>
      <c r="C1291" s="3"/>
      <c r="T1291">
        <v>1500</v>
      </c>
      <c r="U1291" s="15">
        <v>1876</v>
      </c>
      <c r="V1291" t="s">
        <v>8219</v>
      </c>
      <c r="W1291" s="8"/>
      <c r="X1291" s="5"/>
      <c r="Z1291" s="6"/>
    </row>
    <row r="1292" spans="2:26" x14ac:dyDescent="0.2">
      <c r="B1292" s="3"/>
      <c r="C1292" s="3"/>
      <c r="T1292">
        <v>3500</v>
      </c>
      <c r="U1292" s="15">
        <v>3800</v>
      </c>
      <c r="V1292" t="s">
        <v>8219</v>
      </c>
      <c r="W1292" s="8"/>
      <c r="X1292" s="5"/>
      <c r="Z1292" s="6"/>
    </row>
    <row r="1293" spans="2:26" x14ac:dyDescent="0.2">
      <c r="B1293" s="3"/>
      <c r="C1293" s="3"/>
      <c r="T1293">
        <v>3000</v>
      </c>
      <c r="U1293" s="15">
        <v>4371</v>
      </c>
      <c r="V1293" t="s">
        <v>8219</v>
      </c>
      <c r="W1293" s="8"/>
      <c r="X1293" s="5"/>
      <c r="Z1293" s="6"/>
    </row>
    <row r="1294" spans="2:26" x14ac:dyDescent="0.2">
      <c r="B1294" s="3"/>
      <c r="C1294" s="3"/>
      <c r="T1294">
        <v>1700</v>
      </c>
      <c r="U1294" s="15">
        <v>1870</v>
      </c>
      <c r="V1294" t="s">
        <v>8219</v>
      </c>
      <c r="W1294" s="8"/>
      <c r="X1294" s="5"/>
      <c r="Z1294" s="6"/>
    </row>
    <row r="1295" spans="2:26" x14ac:dyDescent="0.2">
      <c r="B1295" s="3"/>
      <c r="C1295" s="3"/>
      <c r="T1295">
        <v>15000</v>
      </c>
      <c r="U1295" s="15">
        <v>15335</v>
      </c>
      <c r="V1295" t="s">
        <v>8219</v>
      </c>
      <c r="W1295" s="8"/>
      <c r="X1295" s="5"/>
      <c r="Z1295" s="6"/>
    </row>
    <row r="1296" spans="2:26" x14ac:dyDescent="0.2">
      <c r="B1296" s="3"/>
      <c r="C1296" s="3"/>
      <c r="T1296">
        <v>500</v>
      </c>
      <c r="U1296" s="15">
        <v>610</v>
      </c>
      <c r="V1296" t="s">
        <v>8219</v>
      </c>
      <c r="W1296" s="8"/>
      <c r="X1296" s="5"/>
      <c r="Z1296" s="6"/>
    </row>
    <row r="1297" spans="2:26" x14ac:dyDescent="0.2">
      <c r="B1297" s="3"/>
      <c r="C1297" s="3"/>
      <c r="T1297">
        <v>2500</v>
      </c>
      <c r="U1297" s="15">
        <v>2549</v>
      </c>
      <c r="V1297" t="s">
        <v>8219</v>
      </c>
      <c r="W1297" s="8"/>
      <c r="X1297" s="5"/>
      <c r="Z1297" s="6"/>
    </row>
    <row r="1298" spans="2:26" x14ac:dyDescent="0.2">
      <c r="B1298" s="3"/>
      <c r="C1298" s="3"/>
      <c r="T1298">
        <v>850</v>
      </c>
      <c r="U1298" s="15">
        <v>1200</v>
      </c>
      <c r="V1298" t="s">
        <v>8219</v>
      </c>
      <c r="W1298" s="8"/>
      <c r="X1298" s="5"/>
      <c r="Z1298" s="6"/>
    </row>
    <row r="1299" spans="2:26" x14ac:dyDescent="0.2">
      <c r="B1299" s="3"/>
      <c r="C1299" s="3"/>
      <c r="T1299">
        <v>20000</v>
      </c>
      <c r="U1299" s="15">
        <v>21905</v>
      </c>
      <c r="V1299" t="s">
        <v>8219</v>
      </c>
      <c r="W1299" s="8"/>
      <c r="X1299" s="5"/>
      <c r="Z1299" s="6"/>
    </row>
    <row r="1300" spans="2:26" x14ac:dyDescent="0.2">
      <c r="B1300" s="3"/>
      <c r="C1300" s="3"/>
      <c r="T1300">
        <v>2000</v>
      </c>
      <c r="U1300" s="15">
        <v>2093</v>
      </c>
      <c r="V1300" t="s">
        <v>8219</v>
      </c>
      <c r="W1300" s="8"/>
      <c r="X1300" s="5"/>
      <c r="Z1300" s="6"/>
    </row>
    <row r="1301" spans="2:26" x14ac:dyDescent="0.2">
      <c r="B1301" s="3"/>
      <c r="C1301" s="3"/>
      <c r="T1301">
        <v>3500</v>
      </c>
      <c r="U1301" s="15">
        <v>4340</v>
      </c>
      <c r="V1301" t="s">
        <v>8219</v>
      </c>
      <c r="W1301" s="8"/>
      <c r="X1301" s="5"/>
      <c r="Z1301" s="6"/>
    </row>
    <row r="1302" spans="2:26" x14ac:dyDescent="0.2">
      <c r="B1302" s="3"/>
      <c r="C1302" s="3"/>
      <c r="T1302">
        <v>3000</v>
      </c>
      <c r="U1302" s="15">
        <v>4050</v>
      </c>
      <c r="V1302" t="s">
        <v>8219</v>
      </c>
      <c r="W1302" s="8"/>
      <c r="X1302" s="5"/>
      <c r="Z1302" s="6"/>
    </row>
    <row r="1303" spans="2:26" x14ac:dyDescent="0.2">
      <c r="B1303" s="3"/>
      <c r="C1303" s="3"/>
      <c r="T1303">
        <v>2000</v>
      </c>
      <c r="U1303" s="15">
        <v>2055</v>
      </c>
      <c r="V1303" t="s">
        <v>8219</v>
      </c>
      <c r="W1303" s="8"/>
      <c r="X1303" s="5"/>
      <c r="Z1303" s="6"/>
    </row>
    <row r="1304" spans="2:26" x14ac:dyDescent="0.2">
      <c r="B1304" s="3"/>
      <c r="C1304" s="3"/>
      <c r="T1304">
        <v>2500</v>
      </c>
      <c r="U1304" s="15">
        <v>2500</v>
      </c>
      <c r="V1304" t="s">
        <v>8219</v>
      </c>
      <c r="W1304" s="8"/>
      <c r="X1304" s="5"/>
      <c r="Z1304" s="6"/>
    </row>
    <row r="1305" spans="2:26" x14ac:dyDescent="0.2">
      <c r="B1305" s="3"/>
      <c r="C1305" s="3"/>
      <c r="T1305">
        <v>3500</v>
      </c>
      <c r="U1305" s="15">
        <v>4559.13</v>
      </c>
      <c r="V1305" t="s">
        <v>8219</v>
      </c>
      <c r="W1305" s="8"/>
      <c r="X1305" s="5"/>
      <c r="Z1305" s="6"/>
    </row>
    <row r="1306" spans="2:26" x14ac:dyDescent="0.2">
      <c r="B1306" s="3"/>
      <c r="C1306" s="3"/>
      <c r="T1306">
        <v>40000</v>
      </c>
      <c r="U1306" s="15">
        <v>15851</v>
      </c>
      <c r="V1306" t="s">
        <v>8220</v>
      </c>
      <c r="W1306" s="8"/>
      <c r="X1306" s="5"/>
      <c r="Z1306" s="6"/>
    </row>
    <row r="1307" spans="2:26" x14ac:dyDescent="0.2">
      <c r="B1307" s="3"/>
      <c r="C1307" s="3"/>
      <c r="T1307">
        <v>30000</v>
      </c>
      <c r="U1307" s="15">
        <v>7793</v>
      </c>
      <c r="V1307" t="s">
        <v>8220</v>
      </c>
      <c r="W1307" s="8"/>
      <c r="X1307" s="5"/>
      <c r="Z1307" s="6"/>
    </row>
    <row r="1308" spans="2:26" x14ac:dyDescent="0.2">
      <c r="B1308" s="3"/>
      <c r="C1308" s="3"/>
      <c r="T1308">
        <v>110000</v>
      </c>
      <c r="U1308" s="15">
        <v>71771</v>
      </c>
      <c r="V1308" t="s">
        <v>8220</v>
      </c>
      <c r="W1308" s="8"/>
      <c r="X1308" s="5"/>
      <c r="Z1308" s="6"/>
    </row>
    <row r="1309" spans="2:26" x14ac:dyDescent="0.2">
      <c r="B1309" s="3"/>
      <c r="C1309" s="3"/>
      <c r="T1309">
        <v>50000</v>
      </c>
      <c r="U1309" s="15">
        <v>5757</v>
      </c>
      <c r="V1309" t="s">
        <v>8220</v>
      </c>
      <c r="W1309" s="8"/>
      <c r="X1309" s="5"/>
      <c r="Z1309" s="6"/>
    </row>
    <row r="1310" spans="2:26" x14ac:dyDescent="0.2">
      <c r="B1310" s="3"/>
      <c r="C1310" s="3"/>
      <c r="T1310">
        <v>10000</v>
      </c>
      <c r="U1310" s="15">
        <v>1136</v>
      </c>
      <c r="V1310" t="s">
        <v>8220</v>
      </c>
      <c r="W1310" s="8"/>
      <c r="X1310" s="5"/>
      <c r="Z1310" s="6"/>
    </row>
    <row r="1311" spans="2:26" x14ac:dyDescent="0.2">
      <c r="B1311" s="3"/>
      <c r="C1311" s="3"/>
      <c r="T1311">
        <v>11500</v>
      </c>
      <c r="U1311" s="15">
        <v>12879</v>
      </c>
      <c r="V1311" t="s">
        <v>8220</v>
      </c>
      <c r="W1311" s="8"/>
      <c r="X1311" s="5"/>
      <c r="Z1311" s="6"/>
    </row>
    <row r="1312" spans="2:26" x14ac:dyDescent="0.2">
      <c r="B1312" s="3"/>
      <c r="C1312" s="3"/>
      <c r="T1312">
        <v>20000</v>
      </c>
      <c r="U1312" s="15">
        <v>3100</v>
      </c>
      <c r="V1312" t="s">
        <v>8220</v>
      </c>
      <c r="W1312" s="8"/>
      <c r="X1312" s="5"/>
      <c r="Z1312" s="6"/>
    </row>
    <row r="1313" spans="2:26" x14ac:dyDescent="0.2">
      <c r="B1313" s="3"/>
      <c r="C1313" s="3"/>
      <c r="T1313">
        <v>250000</v>
      </c>
      <c r="U1313" s="15">
        <v>80070</v>
      </c>
      <c r="V1313" t="s">
        <v>8220</v>
      </c>
      <c r="W1313" s="8"/>
      <c r="X1313" s="5"/>
      <c r="Z1313" s="6"/>
    </row>
    <row r="1314" spans="2:26" x14ac:dyDescent="0.2">
      <c r="B1314" s="3"/>
      <c r="C1314" s="3"/>
      <c r="T1314">
        <v>4600</v>
      </c>
      <c r="U1314" s="15">
        <v>28</v>
      </c>
      <c r="V1314" t="s">
        <v>8220</v>
      </c>
      <c r="W1314" s="8"/>
      <c r="X1314" s="5"/>
      <c r="Z1314" s="6"/>
    </row>
    <row r="1315" spans="2:26" x14ac:dyDescent="0.2">
      <c r="B1315" s="3"/>
      <c r="C1315" s="3"/>
      <c r="T1315">
        <v>40000</v>
      </c>
      <c r="U1315" s="15">
        <v>12446</v>
      </c>
      <c r="V1315" t="s">
        <v>8220</v>
      </c>
      <c r="W1315" s="8"/>
      <c r="X1315" s="5"/>
      <c r="Z1315" s="6"/>
    </row>
    <row r="1316" spans="2:26" x14ac:dyDescent="0.2">
      <c r="B1316" s="3"/>
      <c r="C1316" s="3"/>
      <c r="T1316">
        <v>180000</v>
      </c>
      <c r="U1316" s="15">
        <v>2028</v>
      </c>
      <c r="V1316" t="s">
        <v>8220</v>
      </c>
      <c r="W1316" s="8"/>
      <c r="X1316" s="5"/>
      <c r="Z1316" s="6"/>
    </row>
    <row r="1317" spans="2:26" x14ac:dyDescent="0.2">
      <c r="B1317" s="3"/>
      <c r="C1317" s="3"/>
      <c r="T1317">
        <v>100000</v>
      </c>
      <c r="U1317" s="15">
        <v>40404</v>
      </c>
      <c r="V1317" t="s">
        <v>8220</v>
      </c>
      <c r="W1317" s="8"/>
      <c r="X1317" s="5"/>
      <c r="Z1317" s="6"/>
    </row>
    <row r="1318" spans="2:26" x14ac:dyDescent="0.2">
      <c r="B1318" s="3"/>
      <c r="C1318" s="3"/>
      <c r="T1318">
        <v>75000</v>
      </c>
      <c r="U1318" s="15">
        <v>1</v>
      </c>
      <c r="V1318" t="s">
        <v>8220</v>
      </c>
      <c r="W1318" s="8"/>
      <c r="X1318" s="5"/>
      <c r="Z1318" s="6"/>
    </row>
    <row r="1319" spans="2:26" x14ac:dyDescent="0.2">
      <c r="B1319" s="3"/>
      <c r="C1319" s="3"/>
      <c r="T1319">
        <v>200000</v>
      </c>
      <c r="U1319" s="15">
        <v>11467</v>
      </c>
      <c r="V1319" t="s">
        <v>8220</v>
      </c>
      <c r="W1319" s="8"/>
      <c r="X1319" s="5"/>
      <c r="Z1319" s="6"/>
    </row>
    <row r="1320" spans="2:26" x14ac:dyDescent="0.2">
      <c r="B1320" s="3"/>
      <c r="C1320" s="3"/>
      <c r="T1320">
        <v>40000</v>
      </c>
      <c r="U1320" s="15">
        <v>6130</v>
      </c>
      <c r="V1320" t="s">
        <v>8220</v>
      </c>
      <c r="W1320" s="8"/>
      <c r="X1320" s="5"/>
      <c r="Z1320" s="6"/>
    </row>
    <row r="1321" spans="2:26" x14ac:dyDescent="0.2">
      <c r="B1321" s="3"/>
      <c r="C1321" s="3"/>
      <c r="T1321">
        <v>5800</v>
      </c>
      <c r="U1321" s="15">
        <v>876</v>
      </c>
      <c r="V1321" t="s">
        <v>8220</v>
      </c>
      <c r="W1321" s="8"/>
      <c r="X1321" s="5"/>
      <c r="Z1321" s="6"/>
    </row>
    <row r="1322" spans="2:26" x14ac:dyDescent="0.2">
      <c r="B1322" s="3"/>
      <c r="C1322" s="3"/>
      <c r="T1322">
        <v>100000</v>
      </c>
      <c r="U1322" s="15">
        <v>503</v>
      </c>
      <c r="V1322" t="s">
        <v>8220</v>
      </c>
      <c r="W1322" s="8"/>
      <c r="X1322" s="5"/>
      <c r="Z1322" s="6"/>
    </row>
    <row r="1323" spans="2:26" x14ac:dyDescent="0.2">
      <c r="B1323" s="3"/>
      <c r="C1323" s="3"/>
      <c r="T1323">
        <v>462000</v>
      </c>
      <c r="U1323" s="15">
        <v>6019</v>
      </c>
      <c r="V1323" t="s">
        <v>8220</v>
      </c>
      <c r="W1323" s="8"/>
      <c r="X1323" s="5"/>
      <c r="Z1323" s="6"/>
    </row>
    <row r="1324" spans="2:26" x14ac:dyDescent="0.2">
      <c r="B1324" s="3"/>
      <c r="C1324" s="3"/>
      <c r="T1324">
        <v>35000</v>
      </c>
      <c r="U1324" s="15">
        <v>106</v>
      </c>
      <c r="V1324" t="s">
        <v>8220</v>
      </c>
      <c r="W1324" s="8"/>
      <c r="X1324" s="5"/>
      <c r="Z1324" s="6"/>
    </row>
    <row r="1325" spans="2:26" x14ac:dyDescent="0.2">
      <c r="B1325" s="3"/>
      <c r="C1325" s="3"/>
      <c r="T1325">
        <v>15000</v>
      </c>
      <c r="U1325" s="15">
        <v>1332</v>
      </c>
      <c r="V1325" t="s">
        <v>8220</v>
      </c>
      <c r="W1325" s="8"/>
      <c r="X1325" s="5"/>
      <c r="Z1325" s="6"/>
    </row>
    <row r="1326" spans="2:26" x14ac:dyDescent="0.2">
      <c r="B1326" s="3"/>
      <c r="C1326" s="3"/>
      <c r="T1326">
        <v>50000</v>
      </c>
      <c r="U1326" s="15">
        <v>4920</v>
      </c>
      <c r="V1326" t="s">
        <v>8220</v>
      </c>
      <c r="W1326" s="8"/>
      <c r="X1326" s="5"/>
      <c r="Z1326" s="6"/>
    </row>
    <row r="1327" spans="2:26" x14ac:dyDescent="0.2">
      <c r="B1327" s="3"/>
      <c r="C1327" s="3"/>
      <c r="T1327">
        <v>20000</v>
      </c>
      <c r="U1327" s="15">
        <v>486</v>
      </c>
      <c r="V1327" t="s">
        <v>8220</v>
      </c>
      <c r="W1327" s="8"/>
      <c r="X1327" s="5"/>
      <c r="Z1327" s="6"/>
    </row>
    <row r="1328" spans="2:26" x14ac:dyDescent="0.2">
      <c r="B1328" s="3"/>
      <c r="C1328" s="3"/>
      <c r="T1328">
        <v>100000</v>
      </c>
      <c r="U1328" s="15">
        <v>1130</v>
      </c>
      <c r="V1328" t="s">
        <v>8220</v>
      </c>
      <c r="W1328" s="8"/>
      <c r="X1328" s="5"/>
      <c r="Z1328" s="6"/>
    </row>
    <row r="1329" spans="2:26" x14ac:dyDescent="0.2">
      <c r="B1329" s="3"/>
      <c r="C1329" s="3"/>
      <c r="T1329">
        <v>48000</v>
      </c>
      <c r="U1329" s="15">
        <v>1705</v>
      </c>
      <c r="V1329" t="s">
        <v>8220</v>
      </c>
      <c r="W1329" s="8"/>
      <c r="X1329" s="5"/>
      <c r="Z1329" s="6"/>
    </row>
    <row r="1330" spans="2:26" x14ac:dyDescent="0.2">
      <c r="B1330" s="3"/>
      <c r="C1330" s="3"/>
      <c r="T1330">
        <v>75000</v>
      </c>
      <c r="U1330" s="15">
        <v>1748</v>
      </c>
      <c r="V1330" t="s">
        <v>8220</v>
      </c>
      <c r="W1330" s="8"/>
      <c r="X1330" s="5"/>
      <c r="Z1330" s="6"/>
    </row>
    <row r="1331" spans="2:26" x14ac:dyDescent="0.2">
      <c r="B1331" s="3"/>
      <c r="C1331" s="3"/>
      <c r="T1331">
        <v>50000</v>
      </c>
      <c r="U1331" s="15">
        <v>408</v>
      </c>
      <c r="V1331" t="s">
        <v>8220</v>
      </c>
      <c r="W1331" s="8"/>
      <c r="X1331" s="5"/>
      <c r="Z1331" s="6"/>
    </row>
    <row r="1332" spans="2:26" x14ac:dyDescent="0.2">
      <c r="B1332" s="3"/>
      <c r="C1332" s="3"/>
      <c r="T1332">
        <v>35000</v>
      </c>
      <c r="U1332" s="15">
        <v>7873</v>
      </c>
      <c r="V1332" t="s">
        <v>8220</v>
      </c>
      <c r="W1332" s="8"/>
      <c r="X1332" s="5"/>
      <c r="Z1332" s="6"/>
    </row>
    <row r="1333" spans="2:26" x14ac:dyDescent="0.2">
      <c r="B1333" s="3"/>
      <c r="C1333" s="3"/>
      <c r="T1333">
        <v>250000</v>
      </c>
      <c r="U1333" s="15">
        <v>3417</v>
      </c>
      <c r="V1333" t="s">
        <v>8220</v>
      </c>
      <c r="W1333" s="8"/>
      <c r="X1333" s="5"/>
      <c r="Z1333" s="6"/>
    </row>
    <row r="1334" spans="2:26" x14ac:dyDescent="0.2">
      <c r="B1334" s="3"/>
      <c r="C1334" s="3"/>
      <c r="T1334">
        <v>10115</v>
      </c>
      <c r="U1334" s="15">
        <v>0</v>
      </c>
      <c r="V1334" t="s">
        <v>8220</v>
      </c>
      <c r="W1334" s="8"/>
      <c r="X1334" s="5"/>
      <c r="Z1334" s="6"/>
    </row>
    <row r="1335" spans="2:26" x14ac:dyDescent="0.2">
      <c r="B1335" s="3"/>
      <c r="C1335" s="3"/>
      <c r="T1335">
        <v>2500</v>
      </c>
      <c r="U1335" s="15">
        <v>0</v>
      </c>
      <c r="V1335" t="s">
        <v>8220</v>
      </c>
      <c r="W1335" s="8"/>
      <c r="X1335" s="5"/>
      <c r="Z1335" s="6"/>
    </row>
    <row r="1336" spans="2:26" x14ac:dyDescent="0.2">
      <c r="B1336" s="3"/>
      <c r="C1336" s="3"/>
      <c r="T1336">
        <v>133000</v>
      </c>
      <c r="U1336" s="15">
        <v>14303</v>
      </c>
      <c r="V1336" t="s">
        <v>8220</v>
      </c>
      <c r="W1336" s="8"/>
      <c r="X1336" s="5"/>
      <c r="Z1336" s="6"/>
    </row>
    <row r="1337" spans="2:26" x14ac:dyDescent="0.2">
      <c r="B1337" s="3"/>
      <c r="C1337" s="3"/>
      <c r="T1337">
        <v>25000</v>
      </c>
      <c r="U1337" s="15">
        <v>4940</v>
      </c>
      <c r="V1337" t="s">
        <v>8220</v>
      </c>
      <c r="W1337" s="8"/>
      <c r="X1337" s="5"/>
      <c r="Z1337" s="6"/>
    </row>
    <row r="1338" spans="2:26" x14ac:dyDescent="0.2">
      <c r="B1338" s="3"/>
      <c r="C1338" s="3"/>
      <c r="T1338">
        <v>100000</v>
      </c>
      <c r="U1338" s="15">
        <v>84947</v>
      </c>
      <c r="V1338" t="s">
        <v>8220</v>
      </c>
      <c r="W1338" s="8"/>
      <c r="X1338" s="5"/>
      <c r="Z1338" s="6"/>
    </row>
    <row r="1339" spans="2:26" x14ac:dyDescent="0.2">
      <c r="B1339" s="3"/>
      <c r="C1339" s="3"/>
      <c r="T1339">
        <v>50000</v>
      </c>
      <c r="U1339" s="15">
        <v>24691</v>
      </c>
      <c r="V1339" t="s">
        <v>8220</v>
      </c>
      <c r="W1339" s="8"/>
      <c r="X1339" s="5"/>
      <c r="Z1339" s="6"/>
    </row>
    <row r="1340" spans="2:26" x14ac:dyDescent="0.2">
      <c r="B1340" s="3"/>
      <c r="C1340" s="3"/>
      <c r="T1340">
        <v>30000</v>
      </c>
      <c r="U1340" s="15">
        <v>991</v>
      </c>
      <c r="V1340" t="s">
        <v>8220</v>
      </c>
      <c r="W1340" s="8"/>
      <c r="X1340" s="5"/>
      <c r="Z1340" s="6"/>
    </row>
    <row r="1341" spans="2:26" x14ac:dyDescent="0.2">
      <c r="B1341" s="3"/>
      <c r="C1341" s="3"/>
      <c r="T1341">
        <v>50000</v>
      </c>
      <c r="U1341" s="15">
        <v>3317</v>
      </c>
      <c r="V1341" t="s">
        <v>8220</v>
      </c>
      <c r="W1341" s="8"/>
      <c r="X1341" s="5"/>
      <c r="Z1341" s="6"/>
    </row>
    <row r="1342" spans="2:26" x14ac:dyDescent="0.2">
      <c r="B1342" s="3"/>
      <c r="C1342" s="3"/>
      <c r="T1342">
        <v>1680</v>
      </c>
      <c r="U1342" s="15">
        <v>0</v>
      </c>
      <c r="V1342" t="s">
        <v>8220</v>
      </c>
      <c r="W1342" s="8"/>
      <c r="X1342" s="5"/>
      <c r="Z1342" s="6"/>
    </row>
    <row r="1343" spans="2:26" x14ac:dyDescent="0.2">
      <c r="B1343" s="3"/>
      <c r="C1343" s="3"/>
      <c r="T1343">
        <v>25000</v>
      </c>
      <c r="U1343" s="15">
        <v>17590</v>
      </c>
      <c r="V1343" t="s">
        <v>8220</v>
      </c>
      <c r="W1343" s="8"/>
      <c r="X1343" s="5"/>
      <c r="Z1343" s="6"/>
    </row>
    <row r="1344" spans="2:26" x14ac:dyDescent="0.2">
      <c r="B1344" s="3"/>
      <c r="C1344" s="3"/>
      <c r="T1344">
        <v>50000</v>
      </c>
      <c r="U1344" s="15">
        <v>100</v>
      </c>
      <c r="V1344" t="s">
        <v>8220</v>
      </c>
      <c r="W1344" s="8"/>
      <c r="X1344" s="5"/>
      <c r="Z1344" s="6"/>
    </row>
    <row r="1345" spans="2:26" x14ac:dyDescent="0.2">
      <c r="B1345" s="3"/>
      <c r="C1345" s="3"/>
      <c r="T1345">
        <v>50000</v>
      </c>
      <c r="U1345" s="15">
        <v>51149</v>
      </c>
      <c r="V1345" t="s">
        <v>8220</v>
      </c>
      <c r="W1345" s="8"/>
      <c r="X1345" s="5"/>
      <c r="Z1345" s="6"/>
    </row>
    <row r="1346" spans="2:26" x14ac:dyDescent="0.2">
      <c r="B1346" s="3"/>
      <c r="C1346" s="3"/>
      <c r="T1346">
        <v>1500</v>
      </c>
      <c r="U1346" s="15">
        <v>5666</v>
      </c>
      <c r="V1346" t="s">
        <v>8219</v>
      </c>
      <c r="W1346" s="8"/>
      <c r="X1346" s="5"/>
      <c r="Z1346" s="6"/>
    </row>
    <row r="1347" spans="2:26" x14ac:dyDescent="0.2">
      <c r="B1347" s="3"/>
      <c r="C1347" s="3"/>
      <c r="T1347">
        <v>300</v>
      </c>
      <c r="U1347" s="15">
        <v>375</v>
      </c>
      <c r="V1347" t="s">
        <v>8219</v>
      </c>
      <c r="W1347" s="8"/>
      <c r="X1347" s="5"/>
      <c r="Z1347" s="6"/>
    </row>
    <row r="1348" spans="2:26" x14ac:dyDescent="0.2">
      <c r="B1348" s="3"/>
      <c r="C1348" s="3"/>
      <c r="T1348">
        <v>4900</v>
      </c>
      <c r="U1348" s="15">
        <v>7219</v>
      </c>
      <c r="V1348" t="s">
        <v>8219</v>
      </c>
      <c r="W1348" s="8"/>
      <c r="X1348" s="5"/>
      <c r="Z1348" s="6"/>
    </row>
    <row r="1349" spans="2:26" x14ac:dyDescent="0.2">
      <c r="B1349" s="3"/>
      <c r="C1349" s="3"/>
      <c r="T1349">
        <v>2500</v>
      </c>
      <c r="U1349" s="15">
        <v>2555</v>
      </c>
      <c r="V1349" t="s">
        <v>8219</v>
      </c>
      <c r="W1349" s="8"/>
      <c r="X1349" s="5"/>
      <c r="Z1349" s="6"/>
    </row>
    <row r="1350" spans="2:26" x14ac:dyDescent="0.2">
      <c r="B1350" s="3"/>
      <c r="C1350" s="3"/>
      <c r="T1350">
        <v>5875</v>
      </c>
      <c r="U1350" s="15">
        <v>5985</v>
      </c>
      <c r="V1350" t="s">
        <v>8219</v>
      </c>
      <c r="W1350" s="8"/>
      <c r="X1350" s="5"/>
      <c r="Z1350" s="6"/>
    </row>
    <row r="1351" spans="2:26" x14ac:dyDescent="0.2">
      <c r="B1351" s="3"/>
      <c r="C1351" s="3"/>
      <c r="T1351">
        <v>5000</v>
      </c>
      <c r="U1351" s="15">
        <v>10210</v>
      </c>
      <c r="V1351" t="s">
        <v>8219</v>
      </c>
      <c r="W1351" s="8"/>
      <c r="X1351" s="5"/>
      <c r="Z1351" s="6"/>
    </row>
    <row r="1352" spans="2:26" x14ac:dyDescent="0.2">
      <c r="B1352" s="3"/>
      <c r="C1352" s="3"/>
      <c r="T1352">
        <v>5000</v>
      </c>
      <c r="U1352" s="15">
        <v>5202.5</v>
      </c>
      <c r="V1352" t="s">
        <v>8219</v>
      </c>
      <c r="W1352" s="8"/>
      <c r="X1352" s="5"/>
      <c r="Z1352" s="6"/>
    </row>
    <row r="1353" spans="2:26" x14ac:dyDescent="0.2">
      <c r="B1353" s="3"/>
      <c r="C1353" s="3"/>
      <c r="T1353">
        <v>20000</v>
      </c>
      <c r="U1353" s="15">
        <v>20253</v>
      </c>
      <c r="V1353" t="s">
        <v>8219</v>
      </c>
      <c r="W1353" s="8"/>
      <c r="X1353" s="5"/>
      <c r="Z1353" s="6"/>
    </row>
    <row r="1354" spans="2:26" x14ac:dyDescent="0.2">
      <c r="B1354" s="3"/>
      <c r="C1354" s="3"/>
      <c r="T1354">
        <v>10000</v>
      </c>
      <c r="U1354" s="15">
        <v>13614</v>
      </c>
      <c r="V1354" t="s">
        <v>8219</v>
      </c>
      <c r="W1354" s="8"/>
      <c r="X1354" s="5"/>
      <c r="Z1354" s="6"/>
    </row>
    <row r="1355" spans="2:26" x14ac:dyDescent="0.2">
      <c r="B1355" s="3"/>
      <c r="C1355" s="3"/>
      <c r="T1355">
        <v>1000</v>
      </c>
      <c r="U1355" s="15">
        <v>1336</v>
      </c>
      <c r="V1355" t="s">
        <v>8219</v>
      </c>
      <c r="W1355" s="8"/>
      <c r="X1355" s="5"/>
      <c r="Z1355" s="6"/>
    </row>
    <row r="1356" spans="2:26" x14ac:dyDescent="0.2">
      <c r="B1356" s="3"/>
      <c r="C1356" s="3"/>
      <c r="T1356">
        <v>1200</v>
      </c>
      <c r="U1356" s="15">
        <v>1563</v>
      </c>
      <c r="V1356" t="s">
        <v>8219</v>
      </c>
      <c r="W1356" s="8"/>
      <c r="X1356" s="5"/>
      <c r="Z1356" s="6"/>
    </row>
    <row r="1357" spans="2:26" x14ac:dyDescent="0.2">
      <c r="B1357" s="3"/>
      <c r="C1357" s="3"/>
      <c r="T1357">
        <v>2500</v>
      </c>
      <c r="U1357" s="15">
        <v>3067</v>
      </c>
      <c r="V1357" t="s">
        <v>8219</v>
      </c>
      <c r="W1357" s="8"/>
      <c r="X1357" s="5"/>
      <c r="Z1357" s="6"/>
    </row>
    <row r="1358" spans="2:26" x14ac:dyDescent="0.2">
      <c r="B1358" s="3"/>
      <c r="C1358" s="3"/>
      <c r="T1358">
        <v>3400</v>
      </c>
      <c r="U1358" s="15">
        <v>6215.56</v>
      </c>
      <c r="V1358" t="s">
        <v>8219</v>
      </c>
      <c r="W1358" s="8"/>
      <c r="X1358" s="5"/>
      <c r="Z1358" s="6"/>
    </row>
    <row r="1359" spans="2:26" x14ac:dyDescent="0.2">
      <c r="B1359" s="3"/>
      <c r="C1359" s="3"/>
      <c r="T1359">
        <v>2000</v>
      </c>
      <c r="U1359" s="15">
        <v>2506</v>
      </c>
      <c r="V1359" t="s">
        <v>8219</v>
      </c>
      <c r="W1359" s="8"/>
      <c r="X1359" s="5"/>
      <c r="Z1359" s="6"/>
    </row>
    <row r="1360" spans="2:26" x14ac:dyDescent="0.2">
      <c r="B1360" s="3"/>
      <c r="C1360" s="3"/>
      <c r="T1360">
        <v>3000</v>
      </c>
      <c r="U1360" s="15">
        <v>3350</v>
      </c>
      <c r="V1360" t="s">
        <v>8219</v>
      </c>
      <c r="W1360" s="8"/>
      <c r="X1360" s="5"/>
      <c r="Z1360" s="6"/>
    </row>
    <row r="1361" spans="2:26" x14ac:dyDescent="0.2">
      <c r="B1361" s="3"/>
      <c r="C1361" s="3"/>
      <c r="T1361">
        <v>660</v>
      </c>
      <c r="U1361" s="15">
        <v>764</v>
      </c>
      <c r="V1361" t="s">
        <v>8219</v>
      </c>
      <c r="W1361" s="8"/>
      <c r="X1361" s="5"/>
      <c r="Z1361" s="6"/>
    </row>
    <row r="1362" spans="2:26" x14ac:dyDescent="0.2">
      <c r="B1362" s="3"/>
      <c r="C1362" s="3"/>
      <c r="T1362">
        <v>1500</v>
      </c>
      <c r="U1362" s="15">
        <v>2598</v>
      </c>
      <c r="V1362" t="s">
        <v>8219</v>
      </c>
      <c r="W1362" s="8"/>
      <c r="X1362" s="5"/>
      <c r="Z1362" s="6"/>
    </row>
    <row r="1363" spans="2:26" x14ac:dyDescent="0.2">
      <c r="B1363" s="3"/>
      <c r="C1363" s="3"/>
      <c r="T1363">
        <v>6000</v>
      </c>
      <c r="U1363" s="15">
        <v>7559</v>
      </c>
      <c r="V1363" t="s">
        <v>8219</v>
      </c>
      <c r="W1363" s="8"/>
      <c r="X1363" s="5"/>
      <c r="Z1363" s="6"/>
    </row>
    <row r="1364" spans="2:26" x14ac:dyDescent="0.2">
      <c r="B1364" s="3"/>
      <c r="C1364" s="3"/>
      <c r="T1364">
        <v>1000</v>
      </c>
      <c r="U1364" s="15">
        <v>1091</v>
      </c>
      <c r="V1364" t="s">
        <v>8219</v>
      </c>
      <c r="W1364" s="8"/>
      <c r="X1364" s="5"/>
      <c r="Z1364" s="6"/>
    </row>
    <row r="1365" spans="2:26" x14ac:dyDescent="0.2">
      <c r="B1365" s="3"/>
      <c r="C1365" s="3"/>
      <c r="T1365">
        <v>200</v>
      </c>
      <c r="U1365" s="15">
        <v>200</v>
      </c>
      <c r="V1365" t="s">
        <v>8219</v>
      </c>
      <c r="W1365" s="8"/>
      <c r="X1365" s="5"/>
      <c r="Z1365" s="6"/>
    </row>
    <row r="1366" spans="2:26" x14ac:dyDescent="0.2">
      <c r="B1366" s="3"/>
      <c r="C1366" s="3"/>
      <c r="T1366">
        <v>42000</v>
      </c>
      <c r="U1366" s="15">
        <v>49830</v>
      </c>
      <c r="V1366" t="s">
        <v>8219</v>
      </c>
      <c r="W1366" s="8"/>
      <c r="X1366" s="5"/>
      <c r="Z1366" s="6"/>
    </row>
    <row r="1367" spans="2:26" x14ac:dyDescent="0.2">
      <c r="B1367" s="3"/>
      <c r="C1367" s="3"/>
      <c r="T1367">
        <v>7500</v>
      </c>
      <c r="U1367" s="15">
        <v>7520</v>
      </c>
      <c r="V1367" t="s">
        <v>8219</v>
      </c>
      <c r="W1367" s="8"/>
      <c r="X1367" s="5"/>
      <c r="Z1367" s="6"/>
    </row>
    <row r="1368" spans="2:26" x14ac:dyDescent="0.2">
      <c r="B1368" s="3"/>
      <c r="C1368" s="3"/>
      <c r="T1368">
        <v>7500</v>
      </c>
      <c r="U1368" s="15">
        <v>9486.69</v>
      </c>
      <c r="V1368" t="s">
        <v>8219</v>
      </c>
      <c r="W1368" s="8"/>
      <c r="X1368" s="5"/>
      <c r="Z1368" s="6"/>
    </row>
    <row r="1369" spans="2:26" x14ac:dyDescent="0.2">
      <c r="B1369" s="3"/>
      <c r="C1369" s="3"/>
      <c r="T1369">
        <v>5000</v>
      </c>
      <c r="U1369" s="15">
        <v>5713</v>
      </c>
      <c r="V1369" t="s">
        <v>8219</v>
      </c>
      <c r="W1369" s="8"/>
      <c r="X1369" s="5"/>
      <c r="Z1369" s="6"/>
    </row>
    <row r="1370" spans="2:26" x14ac:dyDescent="0.2">
      <c r="B1370" s="3"/>
      <c r="C1370" s="3"/>
      <c r="T1370">
        <v>5000</v>
      </c>
      <c r="U1370" s="15">
        <v>5535</v>
      </c>
      <c r="V1370" t="s">
        <v>8219</v>
      </c>
      <c r="W1370" s="8"/>
      <c r="X1370" s="5"/>
      <c r="Z1370" s="6"/>
    </row>
    <row r="1371" spans="2:26" x14ac:dyDescent="0.2">
      <c r="B1371" s="3"/>
      <c r="C1371" s="3"/>
      <c r="T1371">
        <v>32360</v>
      </c>
      <c r="U1371" s="15">
        <v>34090.629999999997</v>
      </c>
      <c r="V1371" t="s">
        <v>8219</v>
      </c>
      <c r="W1371" s="8"/>
      <c r="X1371" s="5"/>
      <c r="Z1371" s="6"/>
    </row>
    <row r="1372" spans="2:26" x14ac:dyDescent="0.2">
      <c r="B1372" s="3"/>
      <c r="C1372" s="3"/>
      <c r="T1372">
        <v>1500</v>
      </c>
      <c r="U1372" s="15">
        <v>1555</v>
      </c>
      <c r="V1372" t="s">
        <v>8219</v>
      </c>
      <c r="W1372" s="8"/>
      <c r="X1372" s="5"/>
      <c r="Z1372" s="6"/>
    </row>
    <row r="1373" spans="2:26" x14ac:dyDescent="0.2">
      <c r="B1373" s="3"/>
      <c r="C1373" s="3"/>
      <c r="T1373">
        <v>6999</v>
      </c>
      <c r="U1373" s="15">
        <v>7495</v>
      </c>
      <c r="V1373" t="s">
        <v>8219</v>
      </c>
      <c r="W1373" s="8"/>
      <c r="X1373" s="5"/>
      <c r="Z1373" s="6"/>
    </row>
    <row r="1374" spans="2:26" x14ac:dyDescent="0.2">
      <c r="B1374" s="3"/>
      <c r="C1374" s="3"/>
      <c r="T1374">
        <v>500</v>
      </c>
      <c r="U1374" s="15">
        <v>620</v>
      </c>
      <c r="V1374" t="s">
        <v>8219</v>
      </c>
      <c r="W1374" s="8"/>
      <c r="X1374" s="5"/>
      <c r="Z1374" s="6"/>
    </row>
    <row r="1375" spans="2:26" x14ac:dyDescent="0.2">
      <c r="B1375" s="3"/>
      <c r="C1375" s="3"/>
      <c r="T1375">
        <v>10000</v>
      </c>
      <c r="U1375" s="15">
        <v>10501</v>
      </c>
      <c r="V1375" t="s">
        <v>8219</v>
      </c>
      <c r="W1375" s="8"/>
      <c r="X1375" s="5"/>
      <c r="Z1375" s="6"/>
    </row>
    <row r="1376" spans="2:26" x14ac:dyDescent="0.2">
      <c r="B1376" s="3"/>
      <c r="C1376" s="3"/>
      <c r="T1376">
        <v>1500</v>
      </c>
      <c r="U1376" s="15">
        <v>2842</v>
      </c>
      <c r="V1376" t="s">
        <v>8219</v>
      </c>
      <c r="W1376" s="8"/>
      <c r="X1376" s="5"/>
      <c r="Z1376" s="6"/>
    </row>
    <row r="1377" spans="2:26" x14ac:dyDescent="0.2">
      <c r="B1377" s="3"/>
      <c r="C1377" s="3"/>
      <c r="T1377">
        <v>4000</v>
      </c>
      <c r="U1377" s="15">
        <v>6853</v>
      </c>
      <c r="V1377" t="s">
        <v>8219</v>
      </c>
      <c r="W1377" s="8"/>
      <c r="X1377" s="5"/>
      <c r="Z1377" s="6"/>
    </row>
    <row r="1378" spans="2:26" x14ac:dyDescent="0.2">
      <c r="B1378" s="3"/>
      <c r="C1378" s="3"/>
      <c r="T1378">
        <v>3700</v>
      </c>
      <c r="U1378" s="15">
        <v>9342</v>
      </c>
      <c r="V1378" t="s">
        <v>8219</v>
      </c>
      <c r="W1378" s="8"/>
      <c r="X1378" s="5"/>
      <c r="Z1378" s="6"/>
    </row>
    <row r="1379" spans="2:26" x14ac:dyDescent="0.2">
      <c r="B1379" s="3"/>
      <c r="C1379" s="3"/>
      <c r="T1379">
        <v>1300</v>
      </c>
      <c r="U1379" s="15">
        <v>1510</v>
      </c>
      <c r="V1379" t="s">
        <v>8219</v>
      </c>
      <c r="W1379" s="8"/>
      <c r="X1379" s="5"/>
      <c r="Z1379" s="6"/>
    </row>
    <row r="1380" spans="2:26" x14ac:dyDescent="0.2">
      <c r="B1380" s="3"/>
      <c r="C1380" s="3"/>
      <c r="T1380">
        <v>2000</v>
      </c>
      <c r="U1380" s="15">
        <v>4067</v>
      </c>
      <c r="V1380" t="s">
        <v>8219</v>
      </c>
      <c r="W1380" s="8"/>
      <c r="X1380" s="5"/>
      <c r="Z1380" s="6"/>
    </row>
    <row r="1381" spans="2:26" x14ac:dyDescent="0.2">
      <c r="B1381" s="3"/>
      <c r="C1381" s="3"/>
      <c r="T1381">
        <v>10000</v>
      </c>
      <c r="U1381" s="15">
        <v>11160</v>
      </c>
      <c r="V1381" t="s">
        <v>8219</v>
      </c>
      <c r="W1381" s="8"/>
      <c r="X1381" s="5"/>
      <c r="Z1381" s="6"/>
    </row>
    <row r="1382" spans="2:26" x14ac:dyDescent="0.2">
      <c r="B1382" s="3"/>
      <c r="C1382" s="3"/>
      <c r="T1382">
        <v>25</v>
      </c>
      <c r="U1382" s="15">
        <v>106</v>
      </c>
      <c r="V1382" t="s">
        <v>8219</v>
      </c>
      <c r="W1382" s="8"/>
      <c r="X1382" s="5"/>
      <c r="Z1382" s="6"/>
    </row>
    <row r="1383" spans="2:26" x14ac:dyDescent="0.2">
      <c r="B1383" s="3"/>
      <c r="C1383" s="3"/>
      <c r="T1383">
        <v>5000</v>
      </c>
      <c r="U1383" s="15">
        <v>5355</v>
      </c>
      <c r="V1383" t="s">
        <v>8219</v>
      </c>
      <c r="W1383" s="8"/>
      <c r="X1383" s="5"/>
      <c r="Z1383" s="6"/>
    </row>
    <row r="1384" spans="2:26" x14ac:dyDescent="0.2">
      <c r="B1384" s="3"/>
      <c r="C1384" s="3"/>
      <c r="T1384">
        <v>8000</v>
      </c>
      <c r="U1384" s="15">
        <v>8349</v>
      </c>
      <c r="V1384" t="s">
        <v>8219</v>
      </c>
      <c r="W1384" s="8"/>
      <c r="X1384" s="5"/>
      <c r="Z1384" s="6"/>
    </row>
    <row r="1385" spans="2:26" x14ac:dyDescent="0.2">
      <c r="B1385" s="3"/>
      <c r="C1385" s="3"/>
      <c r="T1385">
        <v>2200</v>
      </c>
      <c r="U1385" s="15">
        <v>4673</v>
      </c>
      <c r="V1385" t="s">
        <v>8219</v>
      </c>
      <c r="W1385" s="8"/>
      <c r="X1385" s="5"/>
      <c r="Z1385" s="6"/>
    </row>
    <row r="1386" spans="2:26" x14ac:dyDescent="0.2">
      <c r="B1386" s="3"/>
      <c r="C1386" s="3"/>
      <c r="T1386">
        <v>3500</v>
      </c>
      <c r="U1386" s="15">
        <v>4343</v>
      </c>
      <c r="V1386" t="s">
        <v>8219</v>
      </c>
      <c r="W1386" s="8"/>
      <c r="X1386" s="5"/>
      <c r="Z1386" s="6"/>
    </row>
    <row r="1387" spans="2:26" x14ac:dyDescent="0.2">
      <c r="B1387" s="3"/>
      <c r="C1387" s="3"/>
      <c r="T1387">
        <v>8000</v>
      </c>
      <c r="U1387" s="15">
        <v>8832.49</v>
      </c>
      <c r="V1387" t="s">
        <v>8219</v>
      </c>
      <c r="W1387" s="8"/>
      <c r="X1387" s="5"/>
      <c r="Z1387" s="6"/>
    </row>
    <row r="1388" spans="2:26" x14ac:dyDescent="0.2">
      <c r="B1388" s="3"/>
      <c r="C1388" s="3"/>
      <c r="T1388">
        <v>400</v>
      </c>
      <c r="U1388" s="15">
        <v>875</v>
      </c>
      <c r="V1388" t="s">
        <v>8219</v>
      </c>
      <c r="W1388" s="8"/>
      <c r="X1388" s="5"/>
      <c r="Z1388" s="6"/>
    </row>
    <row r="1389" spans="2:26" x14ac:dyDescent="0.2">
      <c r="B1389" s="3"/>
      <c r="C1389" s="3"/>
      <c r="T1389">
        <v>4000</v>
      </c>
      <c r="U1389" s="15">
        <v>5465</v>
      </c>
      <c r="V1389" t="s">
        <v>8219</v>
      </c>
      <c r="W1389" s="8"/>
      <c r="X1389" s="5"/>
      <c r="Z1389" s="6"/>
    </row>
    <row r="1390" spans="2:26" x14ac:dyDescent="0.2">
      <c r="B1390" s="3"/>
      <c r="C1390" s="3"/>
      <c r="T1390">
        <v>5000</v>
      </c>
      <c r="U1390" s="15">
        <v>6740.37</v>
      </c>
      <c r="V1390" t="s">
        <v>8219</v>
      </c>
      <c r="W1390" s="8"/>
      <c r="X1390" s="5"/>
      <c r="Z1390" s="6"/>
    </row>
    <row r="1391" spans="2:26" x14ac:dyDescent="0.2">
      <c r="B1391" s="3"/>
      <c r="C1391" s="3"/>
      <c r="T1391">
        <v>500</v>
      </c>
      <c r="U1391" s="15">
        <v>727</v>
      </c>
      <c r="V1391" t="s">
        <v>8219</v>
      </c>
      <c r="W1391" s="8"/>
      <c r="X1391" s="5"/>
      <c r="Z1391" s="6"/>
    </row>
    <row r="1392" spans="2:26" x14ac:dyDescent="0.2">
      <c r="B1392" s="3"/>
      <c r="C1392" s="3"/>
      <c r="T1392">
        <v>2800</v>
      </c>
      <c r="U1392" s="15">
        <v>3055</v>
      </c>
      <c r="V1392" t="s">
        <v>8219</v>
      </c>
      <c r="W1392" s="8"/>
      <c r="X1392" s="5"/>
      <c r="Z1392" s="6"/>
    </row>
    <row r="1393" spans="2:26" x14ac:dyDescent="0.2">
      <c r="B1393" s="3"/>
      <c r="C1393" s="3"/>
      <c r="T1393">
        <v>500</v>
      </c>
      <c r="U1393" s="15">
        <v>551</v>
      </c>
      <c r="V1393" t="s">
        <v>8219</v>
      </c>
      <c r="W1393" s="8"/>
      <c r="X1393" s="5"/>
      <c r="Z1393" s="6"/>
    </row>
    <row r="1394" spans="2:26" x14ac:dyDescent="0.2">
      <c r="B1394" s="3"/>
      <c r="C1394" s="3"/>
      <c r="T1394">
        <v>2500</v>
      </c>
      <c r="U1394" s="15">
        <v>2841</v>
      </c>
      <c r="V1394" t="s">
        <v>8219</v>
      </c>
      <c r="W1394" s="8"/>
      <c r="X1394" s="5"/>
      <c r="Z1394" s="6"/>
    </row>
    <row r="1395" spans="2:26" x14ac:dyDescent="0.2">
      <c r="B1395" s="3"/>
      <c r="C1395" s="3"/>
      <c r="T1395">
        <v>10000</v>
      </c>
      <c r="U1395" s="15">
        <v>10235</v>
      </c>
      <c r="V1395" t="s">
        <v>8219</v>
      </c>
      <c r="W1395" s="8"/>
      <c r="X1395" s="5"/>
      <c r="Z1395" s="6"/>
    </row>
    <row r="1396" spans="2:26" x14ac:dyDescent="0.2">
      <c r="B1396" s="3"/>
      <c r="C1396" s="3"/>
      <c r="T1396">
        <v>750</v>
      </c>
      <c r="U1396" s="15">
        <v>916</v>
      </c>
      <c r="V1396" t="s">
        <v>8219</v>
      </c>
      <c r="W1396" s="8"/>
      <c r="X1396" s="5"/>
      <c r="Z1396" s="6"/>
    </row>
    <row r="1397" spans="2:26" x14ac:dyDescent="0.2">
      <c r="B1397" s="3"/>
      <c r="C1397" s="3"/>
      <c r="T1397">
        <v>3500</v>
      </c>
      <c r="U1397" s="15">
        <v>3916</v>
      </c>
      <c r="V1397" t="s">
        <v>8219</v>
      </c>
      <c r="W1397" s="8"/>
      <c r="X1397" s="5"/>
      <c r="Z1397" s="6"/>
    </row>
    <row r="1398" spans="2:26" x14ac:dyDescent="0.2">
      <c r="B1398" s="3"/>
      <c r="C1398" s="3"/>
      <c r="T1398">
        <v>6000</v>
      </c>
      <c r="U1398" s="15">
        <v>6438</v>
      </c>
      <c r="V1398" t="s">
        <v>8219</v>
      </c>
      <c r="W1398" s="8"/>
      <c r="X1398" s="5"/>
      <c r="Z1398" s="6"/>
    </row>
    <row r="1399" spans="2:26" x14ac:dyDescent="0.2">
      <c r="B1399" s="3"/>
      <c r="C1399" s="3"/>
      <c r="T1399">
        <v>10000</v>
      </c>
      <c r="U1399" s="15">
        <v>11385</v>
      </c>
      <c r="V1399" t="s">
        <v>8219</v>
      </c>
      <c r="W1399" s="8"/>
      <c r="X1399" s="5"/>
      <c r="Z1399" s="6"/>
    </row>
    <row r="1400" spans="2:26" x14ac:dyDescent="0.2">
      <c r="B1400" s="3"/>
      <c r="C1400" s="3"/>
      <c r="T1400">
        <v>4400</v>
      </c>
      <c r="U1400" s="15">
        <v>4826</v>
      </c>
      <c r="V1400" t="s">
        <v>8219</v>
      </c>
      <c r="W1400" s="8"/>
      <c r="X1400" s="5"/>
      <c r="Z1400" s="6"/>
    </row>
    <row r="1401" spans="2:26" x14ac:dyDescent="0.2">
      <c r="B1401" s="3"/>
      <c r="C1401" s="3"/>
      <c r="T1401">
        <v>9000</v>
      </c>
      <c r="U1401" s="15">
        <v>11353</v>
      </c>
      <c r="V1401" t="s">
        <v>8219</v>
      </c>
      <c r="W1401" s="8"/>
      <c r="X1401" s="5"/>
      <c r="Z1401" s="6"/>
    </row>
    <row r="1402" spans="2:26" x14ac:dyDescent="0.2">
      <c r="B1402" s="3"/>
      <c r="C1402" s="3"/>
      <c r="T1402">
        <v>350</v>
      </c>
      <c r="U1402" s="15">
        <v>586</v>
      </c>
      <c r="V1402" t="s">
        <v>8219</v>
      </c>
      <c r="W1402" s="8"/>
      <c r="X1402" s="5"/>
      <c r="Z1402" s="6"/>
    </row>
    <row r="1403" spans="2:26" x14ac:dyDescent="0.2">
      <c r="B1403" s="3"/>
      <c r="C1403" s="3"/>
      <c r="T1403">
        <v>2500</v>
      </c>
      <c r="U1403" s="15">
        <v>12413</v>
      </c>
      <c r="V1403" t="s">
        <v>8219</v>
      </c>
      <c r="W1403" s="8"/>
      <c r="X1403" s="5"/>
      <c r="Z1403" s="6"/>
    </row>
    <row r="1404" spans="2:26" x14ac:dyDescent="0.2">
      <c r="B1404" s="3"/>
      <c r="C1404" s="3"/>
      <c r="T1404">
        <v>2500</v>
      </c>
      <c r="U1404" s="15">
        <v>2729</v>
      </c>
      <c r="V1404" t="s">
        <v>8219</v>
      </c>
      <c r="W1404" s="8"/>
      <c r="X1404" s="5"/>
      <c r="Z1404" s="6"/>
    </row>
    <row r="1405" spans="2:26" x14ac:dyDescent="0.2">
      <c r="B1405" s="3"/>
      <c r="C1405" s="3"/>
      <c r="T1405">
        <v>4000</v>
      </c>
      <c r="U1405" s="15">
        <v>4103</v>
      </c>
      <c r="V1405" t="s">
        <v>8219</v>
      </c>
      <c r="W1405" s="8"/>
      <c r="X1405" s="5"/>
      <c r="Z1405" s="6"/>
    </row>
    <row r="1406" spans="2:26" x14ac:dyDescent="0.2">
      <c r="B1406" s="3"/>
      <c r="C1406" s="3"/>
      <c r="T1406">
        <v>14500</v>
      </c>
      <c r="U1406" s="15">
        <v>241</v>
      </c>
      <c r="V1406" t="s">
        <v>8221</v>
      </c>
      <c r="W1406" s="8"/>
      <c r="X1406" s="5"/>
      <c r="Z1406" s="6"/>
    </row>
    <row r="1407" spans="2:26" x14ac:dyDescent="0.2">
      <c r="B1407" s="3"/>
      <c r="C1407" s="3"/>
      <c r="T1407">
        <v>25000</v>
      </c>
      <c r="U1407" s="15">
        <v>105</v>
      </c>
      <c r="V1407" t="s">
        <v>8221</v>
      </c>
      <c r="W1407" s="8"/>
      <c r="X1407" s="5"/>
      <c r="Z1407" s="6"/>
    </row>
    <row r="1408" spans="2:26" x14ac:dyDescent="0.2">
      <c r="B1408" s="3"/>
      <c r="C1408" s="3"/>
      <c r="T1408">
        <v>12000</v>
      </c>
      <c r="U1408" s="15">
        <v>15</v>
      </c>
      <c r="V1408" t="s">
        <v>8221</v>
      </c>
      <c r="W1408" s="8"/>
      <c r="X1408" s="5"/>
      <c r="Z1408" s="6"/>
    </row>
    <row r="1409" spans="2:26" x14ac:dyDescent="0.2">
      <c r="B1409" s="3"/>
      <c r="C1409" s="3"/>
      <c r="T1409">
        <v>3000</v>
      </c>
      <c r="U1409" s="15">
        <v>15</v>
      </c>
      <c r="V1409" t="s">
        <v>8221</v>
      </c>
      <c r="W1409" s="8"/>
      <c r="X1409" s="5"/>
      <c r="Z1409" s="6"/>
    </row>
    <row r="1410" spans="2:26" x14ac:dyDescent="0.2">
      <c r="B1410" s="3"/>
      <c r="C1410" s="3"/>
      <c r="T1410">
        <v>1000</v>
      </c>
      <c r="U1410" s="15">
        <v>72</v>
      </c>
      <c r="V1410" t="s">
        <v>8221</v>
      </c>
      <c r="W1410" s="8"/>
      <c r="X1410" s="5"/>
      <c r="Z1410" s="6"/>
    </row>
    <row r="1411" spans="2:26" x14ac:dyDescent="0.2">
      <c r="B1411" s="3"/>
      <c r="C1411" s="3"/>
      <c r="T1411">
        <v>4000</v>
      </c>
      <c r="U1411" s="15">
        <v>0</v>
      </c>
      <c r="V1411" t="s">
        <v>8221</v>
      </c>
      <c r="W1411" s="8"/>
      <c r="X1411" s="5"/>
      <c r="Z1411" s="6"/>
    </row>
    <row r="1412" spans="2:26" x14ac:dyDescent="0.2">
      <c r="B1412" s="3"/>
      <c r="C1412" s="3"/>
      <c r="T1412">
        <v>6000</v>
      </c>
      <c r="U1412" s="15">
        <v>1</v>
      </c>
      <c r="V1412" t="s">
        <v>8221</v>
      </c>
      <c r="W1412" s="8"/>
      <c r="X1412" s="5"/>
      <c r="Z1412" s="6"/>
    </row>
    <row r="1413" spans="2:26" x14ac:dyDescent="0.2">
      <c r="B1413" s="3"/>
      <c r="C1413" s="3"/>
      <c r="T1413">
        <v>3000</v>
      </c>
      <c r="U1413" s="15">
        <v>7</v>
      </c>
      <c r="V1413" t="s">
        <v>8221</v>
      </c>
      <c r="W1413" s="8"/>
      <c r="X1413" s="5"/>
      <c r="Z1413" s="6"/>
    </row>
    <row r="1414" spans="2:26" x14ac:dyDescent="0.2">
      <c r="B1414" s="3"/>
      <c r="C1414" s="3"/>
      <c r="T1414">
        <v>7000</v>
      </c>
      <c r="U1414" s="15">
        <v>320</v>
      </c>
      <c r="V1414" t="s">
        <v>8221</v>
      </c>
      <c r="W1414" s="8"/>
      <c r="X1414" s="5"/>
      <c r="Z1414" s="6"/>
    </row>
    <row r="1415" spans="2:26" x14ac:dyDescent="0.2">
      <c r="B1415" s="3"/>
      <c r="C1415" s="3"/>
      <c r="T1415">
        <v>2000</v>
      </c>
      <c r="U1415" s="15">
        <v>100</v>
      </c>
      <c r="V1415" t="s">
        <v>8221</v>
      </c>
      <c r="W1415" s="8"/>
      <c r="X1415" s="5"/>
      <c r="Z1415" s="6"/>
    </row>
    <row r="1416" spans="2:26" x14ac:dyDescent="0.2">
      <c r="B1416" s="3"/>
      <c r="C1416" s="3"/>
      <c r="T1416">
        <v>500</v>
      </c>
      <c r="U1416" s="15">
        <v>1</v>
      </c>
      <c r="V1416" t="s">
        <v>8221</v>
      </c>
      <c r="W1416" s="8"/>
      <c r="X1416" s="5"/>
      <c r="Z1416" s="6"/>
    </row>
    <row r="1417" spans="2:26" x14ac:dyDescent="0.2">
      <c r="B1417" s="3"/>
      <c r="C1417" s="3"/>
      <c r="T1417">
        <v>4400</v>
      </c>
      <c r="U1417" s="15">
        <v>800</v>
      </c>
      <c r="V1417" t="s">
        <v>8221</v>
      </c>
      <c r="W1417" s="8"/>
      <c r="X1417" s="5"/>
      <c r="Z1417" s="6"/>
    </row>
    <row r="1418" spans="2:26" x14ac:dyDescent="0.2">
      <c r="B1418" s="3"/>
      <c r="C1418" s="3"/>
      <c r="T1418">
        <v>50000</v>
      </c>
      <c r="U1418" s="15">
        <v>0</v>
      </c>
      <c r="V1418" t="s">
        <v>8221</v>
      </c>
      <c r="W1418" s="8"/>
      <c r="X1418" s="5"/>
      <c r="Z1418" s="6"/>
    </row>
    <row r="1419" spans="2:26" x14ac:dyDescent="0.2">
      <c r="B1419" s="3"/>
      <c r="C1419" s="3"/>
      <c r="T1419">
        <v>4500</v>
      </c>
      <c r="U1419" s="15">
        <v>55</v>
      </c>
      <c r="V1419" t="s">
        <v>8221</v>
      </c>
      <c r="W1419" s="8"/>
      <c r="X1419" s="5"/>
      <c r="Z1419" s="6"/>
    </row>
    <row r="1420" spans="2:26" x14ac:dyDescent="0.2">
      <c r="B1420" s="3"/>
      <c r="C1420" s="3"/>
      <c r="T1420">
        <v>3000</v>
      </c>
      <c r="U1420" s="15">
        <v>6</v>
      </c>
      <c r="V1420" t="s">
        <v>8221</v>
      </c>
      <c r="W1420" s="8"/>
      <c r="X1420" s="5"/>
      <c r="Z1420" s="6"/>
    </row>
    <row r="1421" spans="2:26" x14ac:dyDescent="0.2">
      <c r="B1421" s="3"/>
      <c r="C1421" s="3"/>
      <c r="T1421">
        <v>6300</v>
      </c>
      <c r="U1421" s="15">
        <v>445</v>
      </c>
      <c r="V1421" t="s">
        <v>8221</v>
      </c>
      <c r="W1421" s="8"/>
      <c r="X1421" s="5"/>
      <c r="Z1421" s="6"/>
    </row>
    <row r="1422" spans="2:26" x14ac:dyDescent="0.2">
      <c r="B1422" s="3"/>
      <c r="C1422" s="3"/>
      <c r="T1422">
        <v>110</v>
      </c>
      <c r="U1422" s="15">
        <v>3</v>
      </c>
      <c r="V1422" t="s">
        <v>8221</v>
      </c>
      <c r="W1422" s="8"/>
      <c r="X1422" s="5"/>
      <c r="Z1422" s="6"/>
    </row>
    <row r="1423" spans="2:26" x14ac:dyDescent="0.2">
      <c r="B1423" s="3"/>
      <c r="C1423" s="3"/>
      <c r="T1423">
        <v>200000</v>
      </c>
      <c r="U1423" s="15">
        <v>200</v>
      </c>
      <c r="V1423" t="s">
        <v>8221</v>
      </c>
      <c r="W1423" s="8"/>
      <c r="X1423" s="5"/>
      <c r="Z1423" s="6"/>
    </row>
    <row r="1424" spans="2:26" x14ac:dyDescent="0.2">
      <c r="B1424" s="3"/>
      <c r="C1424" s="3"/>
      <c r="T1424">
        <v>25000</v>
      </c>
      <c r="U1424" s="15">
        <v>26</v>
      </c>
      <c r="V1424" t="s">
        <v>8221</v>
      </c>
      <c r="W1424" s="8"/>
      <c r="X1424" s="5"/>
      <c r="Z1424" s="6"/>
    </row>
    <row r="1425" spans="2:26" x14ac:dyDescent="0.2">
      <c r="B1425" s="3"/>
      <c r="C1425" s="3"/>
      <c r="T1425">
        <v>30000</v>
      </c>
      <c r="U1425" s="15">
        <v>100</v>
      </c>
      <c r="V1425" t="s">
        <v>8221</v>
      </c>
      <c r="W1425" s="8"/>
      <c r="X1425" s="5"/>
      <c r="Z1425" s="6"/>
    </row>
    <row r="1426" spans="2:26" x14ac:dyDescent="0.2">
      <c r="B1426" s="3"/>
      <c r="C1426" s="3"/>
      <c r="T1426">
        <v>7500</v>
      </c>
      <c r="U1426" s="15">
        <v>1527</v>
      </c>
      <c r="V1426" t="s">
        <v>8221</v>
      </c>
      <c r="W1426" s="8"/>
      <c r="X1426" s="5"/>
      <c r="Z1426" s="6"/>
    </row>
    <row r="1427" spans="2:26" x14ac:dyDescent="0.2">
      <c r="B1427" s="3"/>
      <c r="C1427" s="3"/>
      <c r="T1427">
        <v>13000</v>
      </c>
      <c r="U1427" s="15">
        <v>0</v>
      </c>
      <c r="V1427" t="s">
        <v>8221</v>
      </c>
      <c r="W1427" s="8"/>
      <c r="X1427" s="5"/>
      <c r="Z1427" s="6"/>
    </row>
    <row r="1428" spans="2:26" x14ac:dyDescent="0.2">
      <c r="B1428" s="3"/>
      <c r="C1428" s="3"/>
      <c r="T1428">
        <v>1000</v>
      </c>
      <c r="U1428" s="15">
        <v>0</v>
      </c>
      <c r="V1428" t="s">
        <v>8221</v>
      </c>
      <c r="W1428" s="8"/>
      <c r="X1428" s="5"/>
      <c r="Z1428" s="6"/>
    </row>
    <row r="1429" spans="2:26" x14ac:dyDescent="0.2">
      <c r="B1429" s="3"/>
      <c r="C1429" s="3"/>
      <c r="T1429">
        <v>5000</v>
      </c>
      <c r="U1429" s="15">
        <v>419</v>
      </c>
      <c r="V1429" t="s">
        <v>8221</v>
      </c>
      <c r="W1429" s="8"/>
      <c r="X1429" s="5"/>
      <c r="Z1429" s="6"/>
    </row>
    <row r="1430" spans="2:26" x14ac:dyDescent="0.2">
      <c r="B1430" s="3"/>
      <c r="C1430" s="3"/>
      <c r="T1430">
        <v>1000</v>
      </c>
      <c r="U1430" s="15">
        <v>45</v>
      </c>
      <c r="V1430" t="s">
        <v>8221</v>
      </c>
      <c r="W1430" s="8"/>
      <c r="X1430" s="5"/>
      <c r="Z1430" s="6"/>
    </row>
    <row r="1431" spans="2:26" x14ac:dyDescent="0.2">
      <c r="B1431" s="3"/>
      <c r="C1431" s="3"/>
      <c r="T1431">
        <v>10000</v>
      </c>
      <c r="U1431" s="15">
        <v>0</v>
      </c>
      <c r="V1431" t="s">
        <v>8221</v>
      </c>
      <c r="W1431" s="8"/>
      <c r="X1431" s="5"/>
      <c r="Z1431" s="6"/>
    </row>
    <row r="1432" spans="2:26" x14ac:dyDescent="0.2">
      <c r="B1432" s="3"/>
      <c r="C1432" s="3"/>
      <c r="T1432">
        <v>5000</v>
      </c>
      <c r="U1432" s="15">
        <v>403</v>
      </c>
      <c r="V1432" t="s">
        <v>8221</v>
      </c>
      <c r="W1432" s="8"/>
      <c r="X1432" s="5"/>
      <c r="Z1432" s="6"/>
    </row>
    <row r="1433" spans="2:26" x14ac:dyDescent="0.2">
      <c r="B1433" s="3"/>
      <c r="C1433" s="3"/>
      <c r="T1433">
        <v>17000</v>
      </c>
      <c r="U1433" s="15">
        <v>5431</v>
      </c>
      <c r="V1433" t="s">
        <v>8221</v>
      </c>
      <c r="W1433" s="8"/>
      <c r="X1433" s="5"/>
      <c r="Z1433" s="6"/>
    </row>
    <row r="1434" spans="2:26" x14ac:dyDescent="0.2">
      <c r="B1434" s="3"/>
      <c r="C1434" s="3"/>
      <c r="T1434">
        <v>40000</v>
      </c>
      <c r="U1434" s="15">
        <v>0</v>
      </c>
      <c r="V1434" t="s">
        <v>8221</v>
      </c>
      <c r="W1434" s="8"/>
      <c r="X1434" s="5"/>
      <c r="Z1434" s="6"/>
    </row>
    <row r="1435" spans="2:26" x14ac:dyDescent="0.2">
      <c r="B1435" s="3"/>
      <c r="C1435" s="3"/>
      <c r="T1435">
        <v>12000</v>
      </c>
      <c r="U1435" s="15">
        <v>805</v>
      </c>
      <c r="V1435" t="s">
        <v>8221</v>
      </c>
      <c r="W1435" s="8"/>
      <c r="X1435" s="5"/>
      <c r="Z1435" s="6"/>
    </row>
    <row r="1436" spans="2:26" x14ac:dyDescent="0.2">
      <c r="B1436" s="3"/>
      <c r="C1436" s="3"/>
      <c r="T1436">
        <v>82000</v>
      </c>
      <c r="U1436" s="15">
        <v>8190</v>
      </c>
      <c r="V1436" t="s">
        <v>8221</v>
      </c>
      <c r="W1436" s="8"/>
      <c r="X1436" s="5"/>
      <c r="Z1436" s="6"/>
    </row>
    <row r="1437" spans="2:26" x14ac:dyDescent="0.2">
      <c r="B1437" s="3"/>
      <c r="C1437" s="3"/>
      <c r="T1437">
        <v>15000</v>
      </c>
      <c r="U1437" s="15">
        <v>15</v>
      </c>
      <c r="V1437" t="s">
        <v>8221</v>
      </c>
      <c r="W1437" s="8"/>
      <c r="X1437" s="5"/>
      <c r="Z1437" s="6"/>
    </row>
    <row r="1438" spans="2:26" x14ac:dyDescent="0.2">
      <c r="B1438" s="3"/>
      <c r="C1438" s="3"/>
      <c r="T1438">
        <v>10000</v>
      </c>
      <c r="U1438" s="15">
        <v>77</v>
      </c>
      <c r="V1438" t="s">
        <v>8221</v>
      </c>
      <c r="W1438" s="8"/>
      <c r="X1438" s="5"/>
      <c r="Z1438" s="6"/>
    </row>
    <row r="1439" spans="2:26" x14ac:dyDescent="0.2">
      <c r="B1439" s="3"/>
      <c r="C1439" s="3"/>
      <c r="T1439">
        <v>3000</v>
      </c>
      <c r="U1439" s="15">
        <v>807</v>
      </c>
      <c r="V1439" t="s">
        <v>8221</v>
      </c>
      <c r="W1439" s="8"/>
      <c r="X1439" s="5"/>
      <c r="Z1439" s="6"/>
    </row>
    <row r="1440" spans="2:26" x14ac:dyDescent="0.2">
      <c r="B1440" s="3"/>
      <c r="C1440" s="3"/>
      <c r="T1440">
        <v>20000</v>
      </c>
      <c r="U1440" s="15">
        <v>600</v>
      </c>
      <c r="V1440" t="s">
        <v>8221</v>
      </c>
      <c r="W1440" s="8"/>
      <c r="X1440" s="5"/>
      <c r="Z1440" s="6"/>
    </row>
    <row r="1441" spans="2:26" x14ac:dyDescent="0.2">
      <c r="B1441" s="3"/>
      <c r="C1441" s="3"/>
      <c r="T1441">
        <v>2725</v>
      </c>
      <c r="U1441" s="15">
        <v>180</v>
      </c>
      <c r="V1441" t="s">
        <v>8221</v>
      </c>
      <c r="W1441" s="8"/>
      <c r="X1441" s="5"/>
      <c r="Z1441" s="6"/>
    </row>
    <row r="1442" spans="2:26" x14ac:dyDescent="0.2">
      <c r="B1442" s="3"/>
      <c r="C1442" s="3"/>
      <c r="T1442">
        <v>13000</v>
      </c>
      <c r="U1442" s="15">
        <v>1</v>
      </c>
      <c r="V1442" t="s">
        <v>8221</v>
      </c>
      <c r="W1442" s="8"/>
      <c r="X1442" s="5"/>
      <c r="Z1442" s="6"/>
    </row>
    <row r="1443" spans="2:26" x14ac:dyDescent="0.2">
      <c r="B1443" s="3"/>
      <c r="C1443" s="3"/>
      <c r="T1443">
        <v>180000</v>
      </c>
      <c r="U1443" s="15">
        <v>2020</v>
      </c>
      <c r="V1443" t="s">
        <v>8221</v>
      </c>
      <c r="W1443" s="8"/>
      <c r="X1443" s="5"/>
      <c r="Z1443" s="6"/>
    </row>
    <row r="1444" spans="2:26" x14ac:dyDescent="0.2">
      <c r="B1444" s="3"/>
      <c r="C1444" s="3"/>
      <c r="T1444">
        <v>1500</v>
      </c>
      <c r="U1444" s="15">
        <v>0</v>
      </c>
      <c r="V1444" t="s">
        <v>8221</v>
      </c>
      <c r="W1444" s="8"/>
      <c r="X1444" s="5"/>
      <c r="Z1444" s="6"/>
    </row>
    <row r="1445" spans="2:26" x14ac:dyDescent="0.2">
      <c r="B1445" s="3"/>
      <c r="C1445" s="3"/>
      <c r="T1445">
        <v>13000</v>
      </c>
      <c r="U1445" s="15">
        <v>0</v>
      </c>
      <c r="V1445" t="s">
        <v>8221</v>
      </c>
      <c r="W1445" s="8"/>
      <c r="X1445" s="5"/>
      <c r="Z1445" s="6"/>
    </row>
    <row r="1446" spans="2:26" x14ac:dyDescent="0.2">
      <c r="B1446" s="3"/>
      <c r="C1446" s="3"/>
      <c r="T1446">
        <v>4950</v>
      </c>
      <c r="U1446" s="15">
        <v>0</v>
      </c>
      <c r="V1446" t="s">
        <v>8221</v>
      </c>
      <c r="W1446" s="8"/>
      <c r="X1446" s="5"/>
      <c r="Z1446" s="6"/>
    </row>
    <row r="1447" spans="2:26" x14ac:dyDescent="0.2">
      <c r="B1447" s="3"/>
      <c r="C1447" s="3"/>
      <c r="T1447">
        <v>130000</v>
      </c>
      <c r="U1447" s="15">
        <v>0</v>
      </c>
      <c r="V1447" t="s">
        <v>8221</v>
      </c>
      <c r="W1447" s="8"/>
      <c r="X1447" s="5"/>
      <c r="Z1447" s="6"/>
    </row>
    <row r="1448" spans="2:26" x14ac:dyDescent="0.2">
      <c r="B1448" s="3"/>
      <c r="C1448" s="3"/>
      <c r="T1448">
        <v>900</v>
      </c>
      <c r="U1448" s="15">
        <v>0</v>
      </c>
      <c r="V1448" t="s">
        <v>8221</v>
      </c>
      <c r="W1448" s="8"/>
      <c r="X1448" s="5"/>
      <c r="Z1448" s="6"/>
    </row>
    <row r="1449" spans="2:26" x14ac:dyDescent="0.2">
      <c r="B1449" s="3"/>
      <c r="C1449" s="3"/>
      <c r="T1449">
        <v>500000</v>
      </c>
      <c r="U1449" s="15">
        <v>75</v>
      </c>
      <c r="V1449" t="s">
        <v>8221</v>
      </c>
      <c r="W1449" s="8"/>
      <c r="X1449" s="5"/>
      <c r="Z1449" s="6"/>
    </row>
    <row r="1450" spans="2:26" x14ac:dyDescent="0.2">
      <c r="B1450" s="3"/>
      <c r="C1450" s="3"/>
      <c r="T1450">
        <v>200000</v>
      </c>
      <c r="U1450" s="15">
        <v>0</v>
      </c>
      <c r="V1450" t="s">
        <v>8221</v>
      </c>
      <c r="W1450" s="8"/>
      <c r="X1450" s="5"/>
      <c r="Z1450" s="6"/>
    </row>
    <row r="1451" spans="2:26" x14ac:dyDescent="0.2">
      <c r="B1451" s="3"/>
      <c r="C1451" s="3"/>
      <c r="T1451">
        <v>8888</v>
      </c>
      <c r="U1451" s="15">
        <v>0</v>
      </c>
      <c r="V1451" t="s">
        <v>8221</v>
      </c>
      <c r="W1451" s="8"/>
      <c r="X1451" s="5"/>
      <c r="Z1451" s="6"/>
    </row>
    <row r="1452" spans="2:26" x14ac:dyDescent="0.2">
      <c r="B1452" s="3"/>
      <c r="C1452" s="3"/>
      <c r="T1452">
        <v>100000</v>
      </c>
      <c r="U1452" s="15">
        <v>1</v>
      </c>
      <c r="V1452" t="s">
        <v>8221</v>
      </c>
      <c r="W1452" s="8"/>
      <c r="X1452" s="5"/>
      <c r="Z1452" s="6"/>
    </row>
    <row r="1453" spans="2:26" x14ac:dyDescent="0.2">
      <c r="B1453" s="3"/>
      <c r="C1453" s="3"/>
      <c r="T1453">
        <v>18950</v>
      </c>
      <c r="U1453" s="15">
        <v>2</v>
      </c>
      <c r="V1453" t="s">
        <v>8220</v>
      </c>
      <c r="W1453" s="8"/>
      <c r="X1453" s="5"/>
      <c r="Z1453" s="6"/>
    </row>
    <row r="1454" spans="2:26" x14ac:dyDescent="0.2">
      <c r="B1454" s="3"/>
      <c r="C1454" s="3"/>
      <c r="T1454">
        <v>14000</v>
      </c>
      <c r="U1454" s="15">
        <v>0</v>
      </c>
      <c r="V1454" t="s">
        <v>8220</v>
      </c>
      <c r="W1454" s="8"/>
      <c r="X1454" s="5"/>
      <c r="Z1454" s="6"/>
    </row>
    <row r="1455" spans="2:26" x14ac:dyDescent="0.2">
      <c r="B1455" s="3"/>
      <c r="C1455" s="3"/>
      <c r="T1455">
        <v>25000</v>
      </c>
      <c r="U1455" s="15">
        <v>0</v>
      </c>
      <c r="V1455" t="s">
        <v>8220</v>
      </c>
      <c r="W1455" s="8"/>
      <c r="X1455" s="5"/>
      <c r="Z1455" s="6"/>
    </row>
    <row r="1456" spans="2:26" x14ac:dyDescent="0.2">
      <c r="B1456" s="3"/>
      <c r="C1456" s="3"/>
      <c r="T1456">
        <v>1750</v>
      </c>
      <c r="U1456" s="15">
        <v>15</v>
      </c>
      <c r="V1456" t="s">
        <v>8220</v>
      </c>
      <c r="W1456" s="8"/>
      <c r="X1456" s="5"/>
      <c r="Z1456" s="6"/>
    </row>
    <row r="1457" spans="2:26" x14ac:dyDescent="0.2">
      <c r="B1457" s="3"/>
      <c r="C1457" s="3"/>
      <c r="T1457">
        <v>15000</v>
      </c>
      <c r="U1457" s="15">
        <v>1575</v>
      </c>
      <c r="V1457" t="s">
        <v>8220</v>
      </c>
      <c r="W1457" s="8"/>
      <c r="X1457" s="5"/>
      <c r="Z1457" s="6"/>
    </row>
    <row r="1458" spans="2:26" x14ac:dyDescent="0.2">
      <c r="B1458" s="3"/>
      <c r="C1458" s="3"/>
      <c r="T1458">
        <v>5000</v>
      </c>
      <c r="U1458" s="15">
        <v>145</v>
      </c>
      <c r="V1458" t="s">
        <v>8220</v>
      </c>
      <c r="W1458" s="8"/>
      <c r="X1458" s="5"/>
      <c r="Z1458" s="6"/>
    </row>
    <row r="1459" spans="2:26" x14ac:dyDescent="0.2">
      <c r="B1459" s="3"/>
      <c r="C1459" s="3"/>
      <c r="T1459">
        <v>6000</v>
      </c>
      <c r="U1459" s="15">
        <v>0</v>
      </c>
      <c r="V1459" t="s">
        <v>8220</v>
      </c>
      <c r="W1459" s="8"/>
      <c r="X1459" s="5"/>
      <c r="Z1459" s="6"/>
    </row>
    <row r="1460" spans="2:26" x14ac:dyDescent="0.2">
      <c r="B1460" s="3"/>
      <c r="C1460" s="3"/>
      <c r="T1460">
        <v>5000</v>
      </c>
      <c r="U1460" s="15">
        <v>0</v>
      </c>
      <c r="V1460" t="s">
        <v>8220</v>
      </c>
      <c r="W1460" s="8"/>
      <c r="X1460" s="5"/>
      <c r="Z1460" s="6"/>
    </row>
    <row r="1461" spans="2:26" x14ac:dyDescent="0.2">
      <c r="B1461" s="3"/>
      <c r="C1461" s="3"/>
      <c r="T1461">
        <v>37000</v>
      </c>
      <c r="U1461" s="15">
        <v>0</v>
      </c>
      <c r="V1461" t="s">
        <v>8220</v>
      </c>
      <c r="W1461" s="8"/>
      <c r="X1461" s="5"/>
      <c r="Z1461" s="6"/>
    </row>
    <row r="1462" spans="2:26" x14ac:dyDescent="0.2">
      <c r="B1462" s="3"/>
      <c r="C1462" s="3"/>
      <c r="T1462">
        <v>25000000</v>
      </c>
      <c r="U1462" s="15">
        <v>0</v>
      </c>
      <c r="V1462" t="s">
        <v>8220</v>
      </c>
      <c r="W1462" s="8"/>
      <c r="X1462" s="5"/>
      <c r="Z1462" s="6"/>
    </row>
    <row r="1463" spans="2:26" x14ac:dyDescent="0.2">
      <c r="B1463" s="3"/>
      <c r="C1463" s="3"/>
      <c r="T1463">
        <v>15000</v>
      </c>
      <c r="U1463" s="15">
        <v>15186.69</v>
      </c>
      <c r="V1463" t="s">
        <v>8219</v>
      </c>
      <c r="W1463" s="8"/>
      <c r="X1463" s="5"/>
      <c r="Z1463" s="6"/>
    </row>
    <row r="1464" spans="2:26" x14ac:dyDescent="0.2">
      <c r="B1464" s="3"/>
      <c r="C1464" s="3"/>
      <c r="T1464">
        <v>4000</v>
      </c>
      <c r="U1464" s="15">
        <v>4340.7</v>
      </c>
      <c r="V1464" t="s">
        <v>8219</v>
      </c>
      <c r="W1464" s="8"/>
      <c r="X1464" s="5"/>
      <c r="Z1464" s="6"/>
    </row>
    <row r="1465" spans="2:26" x14ac:dyDescent="0.2">
      <c r="B1465" s="3"/>
      <c r="C1465" s="3"/>
      <c r="T1465">
        <v>600</v>
      </c>
      <c r="U1465" s="15">
        <v>886</v>
      </c>
      <c r="V1465" t="s">
        <v>8219</v>
      </c>
      <c r="W1465" s="8"/>
      <c r="X1465" s="5"/>
      <c r="Z1465" s="6"/>
    </row>
    <row r="1466" spans="2:26" x14ac:dyDescent="0.2">
      <c r="B1466" s="3"/>
      <c r="C1466" s="3"/>
      <c r="T1466">
        <v>5000</v>
      </c>
      <c r="U1466" s="15">
        <v>8160</v>
      </c>
      <c r="V1466" t="s">
        <v>8219</v>
      </c>
      <c r="W1466" s="8"/>
      <c r="X1466" s="5"/>
      <c r="Z1466" s="6"/>
    </row>
    <row r="1467" spans="2:26" x14ac:dyDescent="0.2">
      <c r="B1467" s="3"/>
      <c r="C1467" s="3"/>
      <c r="T1467">
        <v>30000</v>
      </c>
      <c r="U1467" s="15">
        <v>136924.35</v>
      </c>
      <c r="V1467" t="s">
        <v>8219</v>
      </c>
      <c r="W1467" s="8"/>
      <c r="X1467" s="5"/>
      <c r="Z1467" s="6"/>
    </row>
    <row r="1468" spans="2:26" x14ac:dyDescent="0.2">
      <c r="B1468" s="3"/>
      <c r="C1468" s="3"/>
      <c r="T1468">
        <v>16000</v>
      </c>
      <c r="U1468" s="15">
        <v>17260.37</v>
      </c>
      <c r="V1468" t="s">
        <v>8219</v>
      </c>
      <c r="W1468" s="8"/>
      <c r="X1468" s="5"/>
      <c r="Z1468" s="6"/>
    </row>
    <row r="1469" spans="2:26" x14ac:dyDescent="0.2">
      <c r="B1469" s="3"/>
      <c r="C1469" s="3"/>
      <c r="T1469">
        <v>40000</v>
      </c>
      <c r="U1469" s="15">
        <v>46032</v>
      </c>
      <c r="V1469" t="s">
        <v>8219</v>
      </c>
      <c r="W1469" s="8"/>
      <c r="X1469" s="5"/>
      <c r="Z1469" s="6"/>
    </row>
    <row r="1470" spans="2:26" x14ac:dyDescent="0.2">
      <c r="B1470" s="3"/>
      <c r="C1470" s="3"/>
      <c r="T1470">
        <v>9500</v>
      </c>
      <c r="U1470" s="15">
        <v>9725</v>
      </c>
      <c r="V1470" t="s">
        <v>8219</v>
      </c>
      <c r="W1470" s="8"/>
      <c r="X1470" s="5"/>
      <c r="Z1470" s="6"/>
    </row>
    <row r="1471" spans="2:26" x14ac:dyDescent="0.2">
      <c r="B1471" s="3"/>
      <c r="C1471" s="3"/>
      <c r="T1471">
        <v>44250</v>
      </c>
      <c r="U1471" s="15">
        <v>47978</v>
      </c>
      <c r="V1471" t="s">
        <v>8219</v>
      </c>
      <c r="W1471" s="8"/>
      <c r="X1471" s="5"/>
      <c r="Z1471" s="6"/>
    </row>
    <row r="1472" spans="2:26" x14ac:dyDescent="0.2">
      <c r="B1472" s="3"/>
      <c r="C1472" s="3"/>
      <c r="T1472">
        <v>1500</v>
      </c>
      <c r="U1472" s="15">
        <v>1877</v>
      </c>
      <c r="V1472" t="s">
        <v>8219</v>
      </c>
      <c r="W1472" s="8"/>
      <c r="X1472" s="5"/>
      <c r="Z1472" s="6"/>
    </row>
    <row r="1473" spans="2:26" x14ac:dyDescent="0.2">
      <c r="B1473" s="3"/>
      <c r="C1473" s="3"/>
      <c r="T1473">
        <v>32000</v>
      </c>
      <c r="U1473" s="15">
        <v>33229</v>
      </c>
      <c r="V1473" t="s">
        <v>8219</v>
      </c>
      <c r="W1473" s="8"/>
      <c r="X1473" s="5"/>
      <c r="Z1473" s="6"/>
    </row>
    <row r="1474" spans="2:26" x14ac:dyDescent="0.2">
      <c r="B1474" s="3"/>
      <c r="C1474" s="3"/>
      <c r="T1474">
        <v>25000</v>
      </c>
      <c r="U1474" s="15">
        <v>34676</v>
      </c>
      <c r="V1474" t="s">
        <v>8219</v>
      </c>
      <c r="W1474" s="8"/>
      <c r="X1474" s="5"/>
      <c r="Z1474" s="6"/>
    </row>
    <row r="1475" spans="2:26" x14ac:dyDescent="0.2">
      <c r="B1475" s="3"/>
      <c r="C1475" s="3"/>
      <c r="T1475">
        <v>1500</v>
      </c>
      <c r="U1475" s="15">
        <v>1807.74</v>
      </c>
      <c r="V1475" t="s">
        <v>8219</v>
      </c>
      <c r="W1475" s="8"/>
      <c r="X1475" s="5"/>
      <c r="Z1475" s="6"/>
    </row>
    <row r="1476" spans="2:26" x14ac:dyDescent="0.2">
      <c r="B1476" s="3"/>
      <c r="C1476" s="3"/>
      <c r="T1476">
        <v>3000</v>
      </c>
      <c r="U1476" s="15">
        <v>3368</v>
      </c>
      <c r="V1476" t="s">
        <v>8219</v>
      </c>
      <c r="W1476" s="8"/>
      <c r="X1476" s="5"/>
      <c r="Z1476" s="6"/>
    </row>
    <row r="1477" spans="2:26" x14ac:dyDescent="0.2">
      <c r="B1477" s="3"/>
      <c r="C1477" s="3"/>
      <c r="T1477">
        <v>15000</v>
      </c>
      <c r="U1477" s="15">
        <v>28300.45</v>
      </c>
      <c r="V1477" t="s">
        <v>8219</v>
      </c>
      <c r="W1477" s="8"/>
      <c r="X1477" s="5"/>
      <c r="Z1477" s="6"/>
    </row>
    <row r="1478" spans="2:26" x14ac:dyDescent="0.2">
      <c r="B1478" s="3"/>
      <c r="C1478" s="3"/>
      <c r="T1478">
        <v>6000</v>
      </c>
      <c r="U1478" s="15">
        <v>39693.279999999999</v>
      </c>
      <c r="V1478" t="s">
        <v>8219</v>
      </c>
      <c r="W1478" s="8"/>
      <c r="X1478" s="5"/>
      <c r="Z1478" s="6"/>
    </row>
    <row r="1479" spans="2:26" x14ac:dyDescent="0.2">
      <c r="B1479" s="3"/>
      <c r="C1479" s="3"/>
      <c r="T1479">
        <v>30000</v>
      </c>
      <c r="U1479" s="15">
        <v>33393</v>
      </c>
      <c r="V1479" t="s">
        <v>8219</v>
      </c>
      <c r="W1479" s="8"/>
      <c r="X1479" s="5"/>
      <c r="Z1479" s="6"/>
    </row>
    <row r="1480" spans="2:26" x14ac:dyDescent="0.2">
      <c r="B1480" s="3"/>
      <c r="C1480" s="3"/>
      <c r="T1480">
        <v>50000</v>
      </c>
      <c r="U1480" s="15">
        <v>590807.11</v>
      </c>
      <c r="V1480" t="s">
        <v>8219</v>
      </c>
      <c r="W1480" s="8"/>
      <c r="X1480" s="5"/>
      <c r="Z1480" s="6"/>
    </row>
    <row r="1481" spans="2:26" x14ac:dyDescent="0.2">
      <c r="B1481" s="3"/>
      <c r="C1481" s="3"/>
      <c r="T1481">
        <v>1600</v>
      </c>
      <c r="U1481" s="15">
        <v>2198</v>
      </c>
      <c r="V1481" t="s">
        <v>8219</v>
      </c>
      <c r="W1481" s="8"/>
      <c r="X1481" s="5"/>
      <c r="Z1481" s="6"/>
    </row>
    <row r="1482" spans="2:26" x14ac:dyDescent="0.2">
      <c r="B1482" s="3"/>
      <c r="C1482" s="3"/>
      <c r="T1482">
        <v>50000</v>
      </c>
      <c r="U1482" s="15">
        <v>58520.2</v>
      </c>
      <c r="V1482" t="s">
        <v>8219</v>
      </c>
      <c r="W1482" s="8"/>
      <c r="X1482" s="5"/>
      <c r="Z1482" s="6"/>
    </row>
    <row r="1483" spans="2:26" x14ac:dyDescent="0.2">
      <c r="B1483" s="3"/>
      <c r="C1483" s="3"/>
      <c r="T1483">
        <v>5000</v>
      </c>
      <c r="U1483" s="15">
        <v>105</v>
      </c>
      <c r="V1483" t="s">
        <v>8221</v>
      </c>
      <c r="W1483" s="8"/>
      <c r="X1483" s="5"/>
      <c r="Z1483" s="6"/>
    </row>
    <row r="1484" spans="2:26" x14ac:dyDescent="0.2">
      <c r="B1484" s="3"/>
      <c r="C1484" s="3"/>
      <c r="T1484">
        <v>5000</v>
      </c>
      <c r="U1484" s="15">
        <v>5</v>
      </c>
      <c r="V1484" t="s">
        <v>8221</v>
      </c>
      <c r="W1484" s="8"/>
      <c r="X1484" s="5"/>
      <c r="Z1484" s="6"/>
    </row>
    <row r="1485" spans="2:26" x14ac:dyDescent="0.2">
      <c r="B1485" s="3"/>
      <c r="C1485" s="3"/>
      <c r="T1485">
        <v>7000</v>
      </c>
      <c r="U1485" s="15">
        <v>50</v>
      </c>
      <c r="V1485" t="s">
        <v>8221</v>
      </c>
      <c r="W1485" s="8"/>
      <c r="X1485" s="5"/>
      <c r="Z1485" s="6"/>
    </row>
    <row r="1486" spans="2:26" x14ac:dyDescent="0.2">
      <c r="B1486" s="3"/>
      <c r="C1486" s="3"/>
      <c r="T1486">
        <v>2000</v>
      </c>
      <c r="U1486" s="15">
        <v>0</v>
      </c>
      <c r="V1486" t="s">
        <v>8221</v>
      </c>
      <c r="W1486" s="8"/>
      <c r="X1486" s="5"/>
      <c r="Z1486" s="6"/>
    </row>
    <row r="1487" spans="2:26" x14ac:dyDescent="0.2">
      <c r="B1487" s="3"/>
      <c r="C1487" s="3"/>
      <c r="T1487">
        <v>6700</v>
      </c>
      <c r="U1487" s="15">
        <v>150</v>
      </c>
      <c r="V1487" t="s">
        <v>8221</v>
      </c>
      <c r="W1487" s="8"/>
      <c r="X1487" s="5"/>
      <c r="Z1487" s="6"/>
    </row>
    <row r="1488" spans="2:26" x14ac:dyDescent="0.2">
      <c r="B1488" s="3"/>
      <c r="C1488" s="3"/>
      <c r="T1488">
        <v>20000</v>
      </c>
      <c r="U1488" s="15">
        <v>48</v>
      </c>
      <c r="V1488" t="s">
        <v>8221</v>
      </c>
      <c r="W1488" s="8"/>
      <c r="X1488" s="5"/>
      <c r="Z1488" s="6"/>
    </row>
    <row r="1489" spans="2:26" x14ac:dyDescent="0.2">
      <c r="B1489" s="3"/>
      <c r="C1489" s="3"/>
      <c r="T1489">
        <v>10000</v>
      </c>
      <c r="U1489" s="15">
        <v>0</v>
      </c>
      <c r="V1489" t="s">
        <v>8221</v>
      </c>
      <c r="W1489" s="8"/>
      <c r="X1489" s="5"/>
      <c r="Z1489" s="6"/>
    </row>
    <row r="1490" spans="2:26" x14ac:dyDescent="0.2">
      <c r="B1490" s="3"/>
      <c r="C1490" s="3"/>
      <c r="T1490">
        <v>15000</v>
      </c>
      <c r="U1490" s="15">
        <v>360</v>
      </c>
      <c r="V1490" t="s">
        <v>8221</v>
      </c>
      <c r="W1490" s="8"/>
      <c r="X1490" s="5"/>
      <c r="Z1490" s="6"/>
    </row>
    <row r="1491" spans="2:26" x14ac:dyDescent="0.2">
      <c r="B1491" s="3"/>
      <c r="C1491" s="3"/>
      <c r="T1491">
        <v>5000</v>
      </c>
      <c r="U1491" s="15">
        <v>0</v>
      </c>
      <c r="V1491" t="s">
        <v>8221</v>
      </c>
      <c r="W1491" s="8"/>
      <c r="X1491" s="5"/>
      <c r="Z1491" s="6"/>
    </row>
    <row r="1492" spans="2:26" x14ac:dyDescent="0.2">
      <c r="B1492" s="3"/>
      <c r="C1492" s="3"/>
      <c r="T1492">
        <v>2900</v>
      </c>
      <c r="U1492" s="15">
        <v>895</v>
      </c>
      <c r="V1492" t="s">
        <v>8221</v>
      </c>
      <c r="W1492" s="8"/>
      <c r="X1492" s="5"/>
      <c r="Z1492" s="6"/>
    </row>
    <row r="1493" spans="2:26" x14ac:dyDescent="0.2">
      <c r="B1493" s="3"/>
      <c r="C1493" s="3"/>
      <c r="T1493">
        <v>1200</v>
      </c>
      <c r="U1493" s="15">
        <v>100</v>
      </c>
      <c r="V1493" t="s">
        <v>8221</v>
      </c>
      <c r="W1493" s="8"/>
      <c r="X1493" s="5"/>
      <c r="Z1493" s="6"/>
    </row>
    <row r="1494" spans="2:26" x14ac:dyDescent="0.2">
      <c r="B1494" s="3"/>
      <c r="C1494" s="3"/>
      <c r="T1494">
        <v>4000</v>
      </c>
      <c r="U1494" s="15">
        <v>30</v>
      </c>
      <c r="V1494" t="s">
        <v>8221</v>
      </c>
      <c r="W1494" s="8"/>
      <c r="X1494" s="5"/>
      <c r="Z1494" s="6"/>
    </row>
    <row r="1495" spans="2:26" x14ac:dyDescent="0.2">
      <c r="B1495" s="3"/>
      <c r="C1495" s="3"/>
      <c r="T1495">
        <v>2400</v>
      </c>
      <c r="U1495" s="15">
        <v>0</v>
      </c>
      <c r="V1495" t="s">
        <v>8221</v>
      </c>
      <c r="W1495" s="8"/>
      <c r="X1495" s="5"/>
      <c r="Z1495" s="6"/>
    </row>
    <row r="1496" spans="2:26" x14ac:dyDescent="0.2">
      <c r="B1496" s="3"/>
      <c r="C1496" s="3"/>
      <c r="T1496">
        <v>5000</v>
      </c>
      <c r="U1496" s="15">
        <v>445</v>
      </c>
      <c r="V1496" t="s">
        <v>8221</v>
      </c>
      <c r="W1496" s="8"/>
      <c r="X1496" s="5"/>
      <c r="Z1496" s="6"/>
    </row>
    <row r="1497" spans="2:26" x14ac:dyDescent="0.2">
      <c r="B1497" s="3"/>
      <c r="C1497" s="3"/>
      <c r="T1497">
        <v>2000</v>
      </c>
      <c r="U1497" s="15">
        <v>0</v>
      </c>
      <c r="V1497" t="s">
        <v>8221</v>
      </c>
      <c r="W1497" s="8"/>
      <c r="X1497" s="5"/>
      <c r="Z1497" s="6"/>
    </row>
    <row r="1498" spans="2:26" x14ac:dyDescent="0.2">
      <c r="B1498" s="3"/>
      <c r="C1498" s="3"/>
      <c r="T1498">
        <v>1500</v>
      </c>
      <c r="U1498" s="15">
        <v>0</v>
      </c>
      <c r="V1498" t="s">
        <v>8221</v>
      </c>
      <c r="W1498" s="8"/>
      <c r="X1498" s="5"/>
      <c r="Z1498" s="6"/>
    </row>
    <row r="1499" spans="2:26" x14ac:dyDescent="0.2">
      <c r="B1499" s="3"/>
      <c r="C1499" s="3"/>
      <c r="T1499">
        <v>15000</v>
      </c>
      <c r="U1499" s="15">
        <v>1</v>
      </c>
      <c r="V1499" t="s">
        <v>8221</v>
      </c>
      <c r="W1499" s="8"/>
      <c r="X1499" s="5"/>
      <c r="Z1499" s="6"/>
    </row>
    <row r="1500" spans="2:26" x14ac:dyDescent="0.2">
      <c r="B1500" s="3"/>
      <c r="C1500" s="3"/>
      <c r="T1500">
        <v>3000</v>
      </c>
      <c r="U1500" s="15">
        <v>57</v>
      </c>
      <c r="V1500" t="s">
        <v>8221</v>
      </c>
      <c r="W1500" s="8"/>
      <c r="X1500" s="5"/>
      <c r="Z1500" s="6"/>
    </row>
    <row r="1501" spans="2:26" x14ac:dyDescent="0.2">
      <c r="B1501" s="3"/>
      <c r="C1501" s="3"/>
      <c r="T1501">
        <v>2000</v>
      </c>
      <c r="U1501" s="15">
        <v>5</v>
      </c>
      <c r="V1501" t="s">
        <v>8221</v>
      </c>
      <c r="W1501" s="8"/>
      <c r="X1501" s="5"/>
      <c r="Z1501" s="6"/>
    </row>
    <row r="1502" spans="2:26" x14ac:dyDescent="0.2">
      <c r="B1502" s="3"/>
      <c r="C1502" s="3"/>
      <c r="T1502">
        <v>2800</v>
      </c>
      <c r="U1502" s="15">
        <v>701</v>
      </c>
      <c r="V1502" t="s">
        <v>8221</v>
      </c>
      <c r="W1502" s="8"/>
      <c r="X1502" s="5"/>
      <c r="Z1502" s="6"/>
    </row>
    <row r="1503" spans="2:26" x14ac:dyDescent="0.2">
      <c r="B1503" s="3"/>
      <c r="C1503" s="3"/>
      <c r="T1503">
        <v>52000</v>
      </c>
      <c r="U1503" s="15">
        <v>86492</v>
      </c>
      <c r="V1503" t="s">
        <v>8219</v>
      </c>
      <c r="W1503" s="8"/>
      <c r="X1503" s="5"/>
      <c r="Z1503" s="6"/>
    </row>
    <row r="1504" spans="2:26" x14ac:dyDescent="0.2">
      <c r="B1504" s="3"/>
      <c r="C1504" s="3"/>
      <c r="T1504">
        <v>22000</v>
      </c>
      <c r="U1504" s="15">
        <v>22318</v>
      </c>
      <c r="V1504" t="s">
        <v>8219</v>
      </c>
      <c r="W1504" s="8"/>
      <c r="X1504" s="5"/>
      <c r="Z1504" s="6"/>
    </row>
    <row r="1505" spans="2:26" x14ac:dyDescent="0.2">
      <c r="B1505" s="3"/>
      <c r="C1505" s="3"/>
      <c r="T1505">
        <v>3750</v>
      </c>
      <c r="U1505" s="15">
        <v>4045.93</v>
      </c>
      <c r="V1505" t="s">
        <v>8219</v>
      </c>
      <c r="W1505" s="8"/>
      <c r="X1505" s="5"/>
      <c r="Z1505" s="6"/>
    </row>
    <row r="1506" spans="2:26" x14ac:dyDescent="0.2">
      <c r="B1506" s="3"/>
      <c r="C1506" s="3"/>
      <c r="T1506">
        <v>6500</v>
      </c>
      <c r="U1506" s="15">
        <v>18066</v>
      </c>
      <c r="V1506" t="s">
        <v>8219</v>
      </c>
      <c r="W1506" s="8"/>
      <c r="X1506" s="5"/>
      <c r="Z1506" s="6"/>
    </row>
    <row r="1507" spans="2:26" x14ac:dyDescent="0.2">
      <c r="B1507" s="3"/>
      <c r="C1507" s="3"/>
      <c r="T1507">
        <v>16000</v>
      </c>
      <c r="U1507" s="15">
        <v>16573</v>
      </c>
      <c r="V1507" t="s">
        <v>8219</v>
      </c>
      <c r="W1507" s="8"/>
      <c r="X1507" s="5"/>
      <c r="Z1507" s="6"/>
    </row>
    <row r="1508" spans="2:26" x14ac:dyDescent="0.2">
      <c r="B1508" s="3"/>
      <c r="C1508" s="3"/>
      <c r="T1508">
        <v>1500</v>
      </c>
      <c r="U1508" s="15">
        <v>1671</v>
      </c>
      <c r="V1508" t="s">
        <v>8219</v>
      </c>
      <c r="W1508" s="8"/>
      <c r="X1508" s="5"/>
      <c r="Z1508" s="6"/>
    </row>
    <row r="1509" spans="2:26" x14ac:dyDescent="0.2">
      <c r="B1509" s="3"/>
      <c r="C1509" s="3"/>
      <c r="T1509">
        <v>1200</v>
      </c>
      <c r="U1509" s="15">
        <v>2580</v>
      </c>
      <c r="V1509" t="s">
        <v>8219</v>
      </c>
      <c r="W1509" s="8"/>
      <c r="X1509" s="5"/>
      <c r="Z1509" s="6"/>
    </row>
    <row r="1510" spans="2:26" x14ac:dyDescent="0.2">
      <c r="B1510" s="3"/>
      <c r="C1510" s="3"/>
      <c r="T1510">
        <v>18500</v>
      </c>
      <c r="U1510" s="15">
        <v>20491</v>
      </c>
      <c r="V1510" t="s">
        <v>8219</v>
      </c>
      <c r="W1510" s="8"/>
      <c r="X1510" s="5"/>
      <c r="Z1510" s="6"/>
    </row>
    <row r="1511" spans="2:26" x14ac:dyDescent="0.2">
      <c r="B1511" s="3"/>
      <c r="C1511" s="3"/>
      <c r="T1511">
        <v>17500</v>
      </c>
      <c r="U1511" s="15">
        <v>21637.22</v>
      </c>
      <c r="V1511" t="s">
        <v>8219</v>
      </c>
      <c r="W1511" s="8"/>
      <c r="X1511" s="5"/>
      <c r="Z1511" s="6"/>
    </row>
    <row r="1512" spans="2:26" x14ac:dyDescent="0.2">
      <c r="B1512" s="3"/>
      <c r="C1512" s="3"/>
      <c r="T1512">
        <v>16000</v>
      </c>
      <c r="U1512" s="15">
        <v>16165.6</v>
      </c>
      <c r="V1512" t="s">
        <v>8219</v>
      </c>
      <c r="W1512" s="8"/>
      <c r="X1512" s="5"/>
      <c r="Z1512" s="6"/>
    </row>
    <row r="1513" spans="2:26" x14ac:dyDescent="0.2">
      <c r="B1513" s="3"/>
      <c r="C1513" s="3"/>
      <c r="T1513">
        <v>14000</v>
      </c>
      <c r="U1513" s="15">
        <v>15651</v>
      </c>
      <c r="V1513" t="s">
        <v>8219</v>
      </c>
      <c r="W1513" s="8"/>
      <c r="X1513" s="5"/>
      <c r="Z1513" s="6"/>
    </row>
    <row r="1514" spans="2:26" x14ac:dyDescent="0.2">
      <c r="B1514" s="3"/>
      <c r="C1514" s="3"/>
      <c r="T1514">
        <v>3500</v>
      </c>
      <c r="U1514" s="15">
        <v>19557</v>
      </c>
      <c r="V1514" t="s">
        <v>8219</v>
      </c>
      <c r="W1514" s="8"/>
      <c r="X1514" s="5"/>
      <c r="Z1514" s="6"/>
    </row>
    <row r="1515" spans="2:26" x14ac:dyDescent="0.2">
      <c r="B1515" s="3"/>
      <c r="C1515" s="3"/>
      <c r="T1515">
        <v>8000</v>
      </c>
      <c r="U1515" s="15">
        <v>12001.5</v>
      </c>
      <c r="V1515" t="s">
        <v>8219</v>
      </c>
      <c r="W1515" s="8"/>
      <c r="X1515" s="5"/>
      <c r="Z1515" s="6"/>
    </row>
    <row r="1516" spans="2:26" x14ac:dyDescent="0.2">
      <c r="B1516" s="3"/>
      <c r="C1516" s="3"/>
      <c r="T1516">
        <v>25000</v>
      </c>
      <c r="U1516" s="15">
        <v>26619</v>
      </c>
      <c r="V1516" t="s">
        <v>8219</v>
      </c>
      <c r="W1516" s="8"/>
      <c r="X1516" s="5"/>
      <c r="Z1516" s="6"/>
    </row>
    <row r="1517" spans="2:26" x14ac:dyDescent="0.2">
      <c r="B1517" s="3"/>
      <c r="C1517" s="3"/>
      <c r="T1517">
        <v>300000</v>
      </c>
      <c r="U1517" s="15">
        <v>471567</v>
      </c>
      <c r="V1517" t="s">
        <v>8219</v>
      </c>
      <c r="W1517" s="8"/>
      <c r="X1517" s="5"/>
      <c r="Z1517" s="6"/>
    </row>
    <row r="1518" spans="2:26" x14ac:dyDescent="0.2">
      <c r="B1518" s="3"/>
      <c r="C1518" s="3"/>
      <c r="T1518">
        <v>17000</v>
      </c>
      <c r="U1518" s="15">
        <v>18472</v>
      </c>
      <c r="V1518" t="s">
        <v>8219</v>
      </c>
      <c r="W1518" s="8"/>
      <c r="X1518" s="5"/>
      <c r="Z1518" s="6"/>
    </row>
    <row r="1519" spans="2:26" x14ac:dyDescent="0.2">
      <c r="B1519" s="3"/>
      <c r="C1519" s="3"/>
      <c r="T1519">
        <v>15000</v>
      </c>
      <c r="U1519" s="15">
        <v>24297</v>
      </c>
      <c r="V1519" t="s">
        <v>8219</v>
      </c>
      <c r="W1519" s="8"/>
      <c r="X1519" s="5"/>
      <c r="Z1519" s="6"/>
    </row>
    <row r="1520" spans="2:26" x14ac:dyDescent="0.2">
      <c r="B1520" s="3"/>
      <c r="C1520" s="3"/>
      <c r="T1520">
        <v>15000</v>
      </c>
      <c r="U1520" s="15">
        <v>30805</v>
      </c>
      <c r="V1520" t="s">
        <v>8219</v>
      </c>
      <c r="W1520" s="8"/>
      <c r="X1520" s="5"/>
      <c r="Z1520" s="6"/>
    </row>
    <row r="1521" spans="2:26" x14ac:dyDescent="0.2">
      <c r="B1521" s="3"/>
      <c r="C1521" s="3"/>
      <c r="T1521">
        <v>9000</v>
      </c>
      <c r="U1521" s="15">
        <v>9302.75</v>
      </c>
      <c r="V1521" t="s">
        <v>8219</v>
      </c>
      <c r="W1521" s="8"/>
      <c r="X1521" s="5"/>
      <c r="Z1521" s="6"/>
    </row>
    <row r="1522" spans="2:26" x14ac:dyDescent="0.2">
      <c r="B1522" s="3"/>
      <c r="C1522" s="3"/>
      <c r="T1522">
        <v>18000</v>
      </c>
      <c r="U1522" s="15">
        <v>18625</v>
      </c>
      <c r="V1522" t="s">
        <v>8219</v>
      </c>
      <c r="W1522" s="8"/>
      <c r="X1522" s="5"/>
      <c r="Z1522" s="6"/>
    </row>
    <row r="1523" spans="2:26" x14ac:dyDescent="0.2">
      <c r="B1523" s="3"/>
      <c r="C1523" s="3"/>
      <c r="T1523">
        <v>37500</v>
      </c>
      <c r="U1523" s="15">
        <v>40055</v>
      </c>
      <c r="V1523" t="s">
        <v>8219</v>
      </c>
      <c r="W1523" s="8"/>
      <c r="X1523" s="5"/>
      <c r="Z1523" s="6"/>
    </row>
    <row r="1524" spans="2:26" x14ac:dyDescent="0.2">
      <c r="B1524" s="3"/>
      <c r="C1524" s="3"/>
      <c r="T1524">
        <v>43500</v>
      </c>
      <c r="U1524" s="15">
        <v>60450.1</v>
      </c>
      <c r="V1524" t="s">
        <v>8219</v>
      </c>
      <c r="W1524" s="8"/>
      <c r="X1524" s="5"/>
      <c r="Z1524" s="6"/>
    </row>
    <row r="1525" spans="2:26" x14ac:dyDescent="0.2">
      <c r="B1525" s="3"/>
      <c r="C1525" s="3"/>
      <c r="T1525">
        <v>18500</v>
      </c>
      <c r="U1525" s="15">
        <v>23096</v>
      </c>
      <c r="V1525" t="s">
        <v>8219</v>
      </c>
      <c r="W1525" s="8"/>
      <c r="X1525" s="5"/>
      <c r="Z1525" s="6"/>
    </row>
    <row r="1526" spans="2:26" x14ac:dyDescent="0.2">
      <c r="B1526" s="3"/>
      <c r="C1526" s="3"/>
      <c r="T1526">
        <v>3000</v>
      </c>
      <c r="U1526" s="15">
        <v>6210</v>
      </c>
      <c r="V1526" t="s">
        <v>8219</v>
      </c>
      <c r="W1526" s="8"/>
      <c r="X1526" s="5"/>
      <c r="Z1526" s="6"/>
    </row>
    <row r="1527" spans="2:26" x14ac:dyDescent="0.2">
      <c r="B1527" s="3"/>
      <c r="C1527" s="3"/>
      <c r="T1527">
        <v>2600</v>
      </c>
      <c r="U1527" s="15">
        <v>4524.1499999999996</v>
      </c>
      <c r="V1527" t="s">
        <v>8219</v>
      </c>
      <c r="W1527" s="8"/>
      <c r="X1527" s="5"/>
      <c r="Z1527" s="6"/>
    </row>
    <row r="1528" spans="2:26" x14ac:dyDescent="0.2">
      <c r="B1528" s="3"/>
      <c r="C1528" s="3"/>
      <c r="T1528">
        <v>23000</v>
      </c>
      <c r="U1528" s="15">
        <v>27675</v>
      </c>
      <c r="V1528" t="s">
        <v>8219</v>
      </c>
      <c r="W1528" s="8"/>
      <c r="X1528" s="5"/>
      <c r="Z1528" s="6"/>
    </row>
    <row r="1529" spans="2:26" x14ac:dyDescent="0.2">
      <c r="B1529" s="3"/>
      <c r="C1529" s="3"/>
      <c r="T1529">
        <v>3500</v>
      </c>
      <c r="U1529" s="15">
        <v>3865.55</v>
      </c>
      <c r="V1529" t="s">
        <v>8219</v>
      </c>
      <c r="W1529" s="8"/>
      <c r="X1529" s="5"/>
      <c r="Z1529" s="6"/>
    </row>
    <row r="1530" spans="2:26" x14ac:dyDescent="0.2">
      <c r="B1530" s="3"/>
      <c r="C1530" s="3"/>
      <c r="T1530">
        <v>3000</v>
      </c>
      <c r="U1530" s="15">
        <v>8447</v>
      </c>
      <c r="V1530" t="s">
        <v>8219</v>
      </c>
      <c r="W1530" s="8"/>
      <c r="X1530" s="5"/>
      <c r="Z1530" s="6"/>
    </row>
    <row r="1531" spans="2:26" x14ac:dyDescent="0.2">
      <c r="B1531" s="3"/>
      <c r="C1531" s="3"/>
      <c r="T1531">
        <v>19000</v>
      </c>
      <c r="U1531" s="15">
        <v>19129</v>
      </c>
      <c r="V1531" t="s">
        <v>8219</v>
      </c>
      <c r="W1531" s="8"/>
      <c r="X1531" s="5"/>
      <c r="Z1531" s="6"/>
    </row>
    <row r="1532" spans="2:26" x14ac:dyDescent="0.2">
      <c r="B1532" s="3"/>
      <c r="C1532" s="3"/>
      <c r="T1532">
        <v>35000</v>
      </c>
      <c r="U1532" s="15">
        <v>47189</v>
      </c>
      <c r="V1532" t="s">
        <v>8219</v>
      </c>
      <c r="W1532" s="8"/>
      <c r="X1532" s="5"/>
      <c r="Z1532" s="6"/>
    </row>
    <row r="1533" spans="2:26" x14ac:dyDescent="0.2">
      <c r="B1533" s="3"/>
      <c r="C1533" s="3"/>
      <c r="T1533">
        <v>2350</v>
      </c>
      <c r="U1533" s="15">
        <v>4135</v>
      </c>
      <c r="V1533" t="s">
        <v>8219</v>
      </c>
      <c r="W1533" s="8"/>
      <c r="X1533" s="5"/>
      <c r="Z1533" s="6"/>
    </row>
    <row r="1534" spans="2:26" x14ac:dyDescent="0.2">
      <c r="B1534" s="3"/>
      <c r="C1534" s="3"/>
      <c r="T1534">
        <v>5000</v>
      </c>
      <c r="U1534" s="15">
        <v>24201</v>
      </c>
      <c r="V1534" t="s">
        <v>8219</v>
      </c>
      <c r="W1534" s="8"/>
      <c r="X1534" s="5"/>
      <c r="Z1534" s="6"/>
    </row>
    <row r="1535" spans="2:26" x14ac:dyDescent="0.2">
      <c r="B1535" s="3"/>
      <c r="C1535" s="3"/>
      <c r="T1535">
        <v>45000</v>
      </c>
      <c r="U1535" s="15">
        <v>65313</v>
      </c>
      <c r="V1535" t="s">
        <v>8219</v>
      </c>
      <c r="W1535" s="8"/>
      <c r="X1535" s="5"/>
      <c r="Z1535" s="6"/>
    </row>
    <row r="1536" spans="2:26" x14ac:dyDescent="0.2">
      <c r="B1536" s="3"/>
      <c r="C1536" s="3"/>
      <c r="T1536">
        <v>7500</v>
      </c>
      <c r="U1536" s="15">
        <v>31330</v>
      </c>
      <c r="V1536" t="s">
        <v>8219</v>
      </c>
      <c r="W1536" s="8"/>
      <c r="X1536" s="5"/>
      <c r="Z1536" s="6"/>
    </row>
    <row r="1537" spans="2:26" x14ac:dyDescent="0.2">
      <c r="B1537" s="3"/>
      <c r="C1537" s="3"/>
      <c r="T1537">
        <v>4000</v>
      </c>
      <c r="U1537" s="15">
        <v>5297</v>
      </c>
      <c r="V1537" t="s">
        <v>8219</v>
      </c>
      <c r="W1537" s="8"/>
      <c r="X1537" s="5"/>
      <c r="Z1537" s="6"/>
    </row>
    <row r="1538" spans="2:26" x14ac:dyDescent="0.2">
      <c r="B1538" s="3"/>
      <c r="C1538" s="3"/>
      <c r="T1538">
        <v>12000</v>
      </c>
      <c r="U1538" s="15">
        <v>30037.01</v>
      </c>
      <c r="V1538" t="s">
        <v>8219</v>
      </c>
      <c r="W1538" s="8"/>
      <c r="X1538" s="5"/>
      <c r="Z1538" s="6"/>
    </row>
    <row r="1539" spans="2:26" x14ac:dyDescent="0.2">
      <c r="B1539" s="3"/>
      <c r="C1539" s="3"/>
      <c r="T1539">
        <v>12000</v>
      </c>
      <c r="U1539" s="15">
        <v>21588</v>
      </c>
      <c r="V1539" t="s">
        <v>8219</v>
      </c>
      <c r="W1539" s="8"/>
      <c r="X1539" s="5"/>
      <c r="Z1539" s="6"/>
    </row>
    <row r="1540" spans="2:26" x14ac:dyDescent="0.2">
      <c r="B1540" s="3"/>
      <c r="C1540" s="3"/>
      <c r="T1540">
        <v>7000</v>
      </c>
      <c r="U1540" s="15">
        <v>7184</v>
      </c>
      <c r="V1540" t="s">
        <v>8219</v>
      </c>
      <c r="W1540" s="8"/>
      <c r="X1540" s="5"/>
      <c r="Z1540" s="6"/>
    </row>
    <row r="1541" spans="2:26" x14ac:dyDescent="0.2">
      <c r="B1541" s="3"/>
      <c r="C1541" s="3"/>
      <c r="T1541">
        <v>20000</v>
      </c>
      <c r="U1541" s="15">
        <v>27197.22</v>
      </c>
      <c r="V1541" t="s">
        <v>8219</v>
      </c>
      <c r="W1541" s="8"/>
      <c r="X1541" s="5"/>
      <c r="Z1541" s="6"/>
    </row>
    <row r="1542" spans="2:26" x14ac:dyDescent="0.2">
      <c r="B1542" s="3"/>
      <c r="C1542" s="3"/>
      <c r="T1542">
        <v>15000</v>
      </c>
      <c r="U1542" s="15">
        <v>17680</v>
      </c>
      <c r="V1542" t="s">
        <v>8219</v>
      </c>
      <c r="W1542" s="8"/>
      <c r="X1542" s="5"/>
      <c r="Z1542" s="6"/>
    </row>
    <row r="1543" spans="2:26" x14ac:dyDescent="0.2">
      <c r="B1543" s="3"/>
      <c r="C1543" s="3"/>
      <c r="T1543">
        <v>18000</v>
      </c>
      <c r="U1543" s="15">
        <v>6</v>
      </c>
      <c r="V1543" t="s">
        <v>8221</v>
      </c>
      <c r="W1543" s="8"/>
      <c r="X1543" s="5"/>
      <c r="Z1543" s="6"/>
    </row>
    <row r="1544" spans="2:26" x14ac:dyDescent="0.2">
      <c r="B1544" s="3"/>
      <c r="C1544" s="3"/>
      <c r="T1544">
        <v>500</v>
      </c>
      <c r="U1544" s="15">
        <v>20</v>
      </c>
      <c r="V1544" t="s">
        <v>8221</v>
      </c>
      <c r="W1544" s="8"/>
      <c r="X1544" s="5"/>
      <c r="Z1544" s="6"/>
    </row>
    <row r="1545" spans="2:26" x14ac:dyDescent="0.2">
      <c r="B1545" s="3"/>
      <c r="C1545" s="3"/>
      <c r="T1545">
        <v>2250</v>
      </c>
      <c r="U1545" s="15">
        <v>10</v>
      </c>
      <c r="V1545" t="s">
        <v>8221</v>
      </c>
      <c r="W1545" s="8"/>
      <c r="X1545" s="5"/>
      <c r="Z1545" s="6"/>
    </row>
    <row r="1546" spans="2:26" x14ac:dyDescent="0.2">
      <c r="B1546" s="3"/>
      <c r="C1546" s="3"/>
      <c r="T1546">
        <v>1000</v>
      </c>
      <c r="U1546" s="15">
        <v>0</v>
      </c>
      <c r="V1546" t="s">
        <v>8221</v>
      </c>
      <c r="W1546" s="8"/>
      <c r="X1546" s="5"/>
      <c r="Z1546" s="6"/>
    </row>
    <row r="1547" spans="2:26" x14ac:dyDescent="0.2">
      <c r="B1547" s="3"/>
      <c r="C1547" s="3"/>
      <c r="T1547">
        <v>3000</v>
      </c>
      <c r="U1547" s="15">
        <v>1</v>
      </c>
      <c r="V1547" t="s">
        <v>8221</v>
      </c>
      <c r="W1547" s="8"/>
      <c r="X1547" s="5"/>
      <c r="Z1547" s="6"/>
    </row>
    <row r="1548" spans="2:26" x14ac:dyDescent="0.2">
      <c r="B1548" s="3"/>
      <c r="C1548" s="3"/>
      <c r="T1548">
        <v>1000</v>
      </c>
      <c r="U1548" s="15">
        <v>289</v>
      </c>
      <c r="V1548" t="s">
        <v>8221</v>
      </c>
      <c r="W1548" s="8"/>
      <c r="X1548" s="5"/>
      <c r="Z1548" s="6"/>
    </row>
    <row r="1549" spans="2:26" x14ac:dyDescent="0.2">
      <c r="B1549" s="3"/>
      <c r="C1549" s="3"/>
      <c r="T1549">
        <v>20</v>
      </c>
      <c r="U1549" s="15">
        <v>0</v>
      </c>
      <c r="V1549" t="s">
        <v>8221</v>
      </c>
      <c r="W1549" s="8"/>
      <c r="X1549" s="5"/>
      <c r="Z1549" s="6"/>
    </row>
    <row r="1550" spans="2:26" x14ac:dyDescent="0.2">
      <c r="B1550" s="3"/>
      <c r="C1550" s="3"/>
      <c r="T1550">
        <v>700</v>
      </c>
      <c r="U1550" s="15">
        <v>60</v>
      </c>
      <c r="V1550" t="s">
        <v>8221</v>
      </c>
      <c r="W1550" s="8"/>
      <c r="X1550" s="5"/>
      <c r="Z1550" s="6"/>
    </row>
    <row r="1551" spans="2:26" x14ac:dyDescent="0.2">
      <c r="B1551" s="3"/>
      <c r="C1551" s="3"/>
      <c r="T1551">
        <v>500</v>
      </c>
      <c r="U1551" s="15">
        <v>170</v>
      </c>
      <c r="V1551" t="s">
        <v>8221</v>
      </c>
      <c r="W1551" s="8"/>
      <c r="X1551" s="5"/>
      <c r="Z1551" s="6"/>
    </row>
    <row r="1552" spans="2:26" x14ac:dyDescent="0.2">
      <c r="B1552" s="3"/>
      <c r="C1552" s="3"/>
      <c r="T1552">
        <v>750</v>
      </c>
      <c r="U1552" s="15">
        <v>101</v>
      </c>
      <c r="V1552" t="s">
        <v>8221</v>
      </c>
      <c r="W1552" s="8"/>
      <c r="X1552" s="5"/>
      <c r="Z1552" s="6"/>
    </row>
    <row r="1553" spans="2:26" x14ac:dyDescent="0.2">
      <c r="B1553" s="3"/>
      <c r="C1553" s="3"/>
      <c r="T1553">
        <v>3500</v>
      </c>
      <c r="U1553" s="15">
        <v>0</v>
      </c>
      <c r="V1553" t="s">
        <v>8221</v>
      </c>
      <c r="W1553" s="8"/>
      <c r="X1553" s="5"/>
      <c r="Z1553" s="6"/>
    </row>
    <row r="1554" spans="2:26" x14ac:dyDescent="0.2">
      <c r="B1554" s="3"/>
      <c r="C1554" s="3"/>
      <c r="T1554">
        <v>4300</v>
      </c>
      <c r="U1554" s="15">
        <v>2115</v>
      </c>
      <c r="V1554" t="s">
        <v>8221</v>
      </c>
      <c r="W1554" s="8"/>
      <c r="X1554" s="5"/>
      <c r="Z1554" s="6"/>
    </row>
    <row r="1555" spans="2:26" x14ac:dyDescent="0.2">
      <c r="B1555" s="3"/>
      <c r="C1555" s="3"/>
      <c r="T1555">
        <v>6000</v>
      </c>
      <c r="U1555" s="15">
        <v>0</v>
      </c>
      <c r="V1555" t="s">
        <v>8221</v>
      </c>
      <c r="W1555" s="8"/>
      <c r="X1555" s="5"/>
      <c r="Z1555" s="6"/>
    </row>
    <row r="1556" spans="2:26" x14ac:dyDescent="0.2">
      <c r="B1556" s="3"/>
      <c r="C1556" s="3"/>
      <c r="T1556">
        <v>20000</v>
      </c>
      <c r="U1556" s="15">
        <v>0</v>
      </c>
      <c r="V1556" t="s">
        <v>8221</v>
      </c>
      <c r="W1556" s="8"/>
      <c r="X1556" s="5"/>
      <c r="Z1556" s="6"/>
    </row>
    <row r="1557" spans="2:26" x14ac:dyDescent="0.2">
      <c r="B1557" s="3"/>
      <c r="C1557" s="3"/>
      <c r="T1557">
        <v>750</v>
      </c>
      <c r="U1557" s="15">
        <v>0</v>
      </c>
      <c r="V1557" t="s">
        <v>8221</v>
      </c>
      <c r="W1557" s="8"/>
      <c r="X1557" s="5"/>
      <c r="Z1557" s="6"/>
    </row>
    <row r="1558" spans="2:26" x14ac:dyDescent="0.2">
      <c r="B1558" s="3"/>
      <c r="C1558" s="3"/>
      <c r="T1558">
        <v>1500</v>
      </c>
      <c r="U1558" s="15">
        <v>677</v>
      </c>
      <c r="V1558" t="s">
        <v>8221</v>
      </c>
      <c r="W1558" s="8"/>
      <c r="X1558" s="5"/>
      <c r="Z1558" s="6"/>
    </row>
    <row r="1559" spans="2:26" x14ac:dyDescent="0.2">
      <c r="B1559" s="3"/>
      <c r="C1559" s="3"/>
      <c r="T1559">
        <v>2500</v>
      </c>
      <c r="U1559" s="15">
        <v>100</v>
      </c>
      <c r="V1559" t="s">
        <v>8221</v>
      </c>
      <c r="W1559" s="8"/>
      <c r="X1559" s="5"/>
      <c r="Z1559" s="6"/>
    </row>
    <row r="1560" spans="2:26" x14ac:dyDescent="0.2">
      <c r="B1560" s="3"/>
      <c r="C1560" s="3"/>
      <c r="T1560">
        <v>750</v>
      </c>
      <c r="U1560" s="15">
        <v>35</v>
      </c>
      <c r="V1560" t="s">
        <v>8221</v>
      </c>
      <c r="W1560" s="8"/>
      <c r="X1560" s="5"/>
      <c r="Z1560" s="6"/>
    </row>
    <row r="1561" spans="2:26" x14ac:dyDescent="0.2">
      <c r="B1561" s="3"/>
      <c r="C1561" s="3"/>
      <c r="T1561">
        <v>15000</v>
      </c>
      <c r="U1561" s="15">
        <v>50</v>
      </c>
      <c r="V1561" t="s">
        <v>8221</v>
      </c>
      <c r="W1561" s="8"/>
      <c r="X1561" s="5"/>
      <c r="Z1561" s="6"/>
    </row>
    <row r="1562" spans="2:26" x14ac:dyDescent="0.2">
      <c r="B1562" s="3"/>
      <c r="C1562" s="3"/>
      <c r="T1562">
        <v>2500</v>
      </c>
      <c r="U1562" s="15">
        <v>94</v>
      </c>
      <c r="V1562" t="s">
        <v>8221</v>
      </c>
      <c r="W1562" s="8"/>
      <c r="X1562" s="5"/>
      <c r="Z1562" s="6"/>
    </row>
    <row r="1563" spans="2:26" x14ac:dyDescent="0.2">
      <c r="B1563" s="3"/>
      <c r="C1563" s="3"/>
      <c r="T1563">
        <v>10000</v>
      </c>
      <c r="U1563" s="15">
        <v>67</v>
      </c>
      <c r="V1563" t="s">
        <v>8220</v>
      </c>
      <c r="W1563" s="8"/>
      <c r="X1563" s="5"/>
      <c r="Z1563" s="6"/>
    </row>
    <row r="1564" spans="2:26" x14ac:dyDescent="0.2">
      <c r="B1564" s="3"/>
      <c r="C1564" s="3"/>
      <c r="T1564">
        <v>4000</v>
      </c>
      <c r="U1564" s="15">
        <v>0</v>
      </c>
      <c r="V1564" t="s">
        <v>8220</v>
      </c>
      <c r="W1564" s="8"/>
      <c r="X1564" s="5"/>
      <c r="Z1564" s="6"/>
    </row>
    <row r="1565" spans="2:26" x14ac:dyDescent="0.2">
      <c r="B1565" s="3"/>
      <c r="C1565" s="3"/>
      <c r="T1565">
        <v>6000</v>
      </c>
      <c r="U1565" s="15">
        <v>85</v>
      </c>
      <c r="V1565" t="s">
        <v>8220</v>
      </c>
      <c r="W1565" s="8"/>
      <c r="X1565" s="5"/>
      <c r="Z1565" s="6"/>
    </row>
    <row r="1566" spans="2:26" x14ac:dyDescent="0.2">
      <c r="B1566" s="3"/>
      <c r="C1566" s="3"/>
      <c r="T1566">
        <v>10000</v>
      </c>
      <c r="U1566" s="15">
        <v>10</v>
      </c>
      <c r="V1566" t="s">
        <v>8220</v>
      </c>
      <c r="W1566" s="8"/>
      <c r="X1566" s="5"/>
      <c r="Z1566" s="6"/>
    </row>
    <row r="1567" spans="2:26" x14ac:dyDescent="0.2">
      <c r="B1567" s="3"/>
      <c r="C1567" s="3"/>
      <c r="T1567">
        <v>4000</v>
      </c>
      <c r="U1567" s="15">
        <v>100</v>
      </c>
      <c r="V1567" t="s">
        <v>8220</v>
      </c>
      <c r="W1567" s="8"/>
      <c r="X1567" s="5"/>
      <c r="Z1567" s="6"/>
    </row>
    <row r="1568" spans="2:26" x14ac:dyDescent="0.2">
      <c r="B1568" s="3"/>
      <c r="C1568" s="3"/>
      <c r="T1568">
        <v>30000</v>
      </c>
      <c r="U1568" s="15">
        <v>6375</v>
      </c>
      <c r="V1568" t="s">
        <v>8220</v>
      </c>
      <c r="W1568" s="8"/>
      <c r="X1568" s="5"/>
      <c r="Z1568" s="6"/>
    </row>
    <row r="1569" spans="2:26" x14ac:dyDescent="0.2">
      <c r="B1569" s="3"/>
      <c r="C1569" s="3"/>
      <c r="T1569">
        <v>8500</v>
      </c>
      <c r="U1569" s="15">
        <v>350</v>
      </c>
      <c r="V1569" t="s">
        <v>8220</v>
      </c>
      <c r="W1569" s="8"/>
      <c r="X1569" s="5"/>
      <c r="Z1569" s="6"/>
    </row>
    <row r="1570" spans="2:26" x14ac:dyDescent="0.2">
      <c r="B1570" s="3"/>
      <c r="C1570" s="3"/>
      <c r="T1570">
        <v>25000</v>
      </c>
      <c r="U1570" s="15">
        <v>3410</v>
      </c>
      <c r="V1570" t="s">
        <v>8220</v>
      </c>
      <c r="W1570" s="8"/>
      <c r="X1570" s="5"/>
      <c r="Z1570" s="6"/>
    </row>
    <row r="1571" spans="2:26" x14ac:dyDescent="0.2">
      <c r="B1571" s="3"/>
      <c r="C1571" s="3"/>
      <c r="T1571">
        <v>30000</v>
      </c>
      <c r="U1571" s="15">
        <v>0</v>
      </c>
      <c r="V1571" t="s">
        <v>8220</v>
      </c>
      <c r="W1571" s="8"/>
      <c r="X1571" s="5"/>
      <c r="Z1571" s="6"/>
    </row>
    <row r="1572" spans="2:26" x14ac:dyDescent="0.2">
      <c r="B1572" s="3"/>
      <c r="C1572" s="3"/>
      <c r="T1572">
        <v>6000</v>
      </c>
      <c r="U1572" s="15">
        <v>2484</v>
      </c>
      <c r="V1572" t="s">
        <v>8220</v>
      </c>
      <c r="W1572" s="8"/>
      <c r="X1572" s="5"/>
      <c r="Z1572" s="6"/>
    </row>
    <row r="1573" spans="2:26" x14ac:dyDescent="0.2">
      <c r="B1573" s="3"/>
      <c r="C1573" s="3"/>
      <c r="T1573">
        <v>12100</v>
      </c>
      <c r="U1573" s="15">
        <v>80</v>
      </c>
      <c r="V1573" t="s">
        <v>8220</v>
      </c>
      <c r="W1573" s="8"/>
      <c r="X1573" s="5"/>
      <c r="Z1573" s="6"/>
    </row>
    <row r="1574" spans="2:26" x14ac:dyDescent="0.2">
      <c r="B1574" s="3"/>
      <c r="C1574" s="3"/>
      <c r="T1574">
        <v>2500</v>
      </c>
      <c r="U1574" s="15">
        <v>125</v>
      </c>
      <c r="V1574" t="s">
        <v>8220</v>
      </c>
      <c r="W1574" s="8"/>
      <c r="X1574" s="5"/>
      <c r="Z1574" s="6"/>
    </row>
    <row r="1575" spans="2:26" x14ac:dyDescent="0.2">
      <c r="B1575" s="3"/>
      <c r="C1575" s="3"/>
      <c r="T1575">
        <v>9000</v>
      </c>
      <c r="U1575" s="15">
        <v>223</v>
      </c>
      <c r="V1575" t="s">
        <v>8220</v>
      </c>
      <c r="W1575" s="8"/>
      <c r="X1575" s="5"/>
      <c r="Z1575" s="6"/>
    </row>
    <row r="1576" spans="2:26" x14ac:dyDescent="0.2">
      <c r="B1576" s="3"/>
      <c r="C1576" s="3"/>
      <c r="T1576">
        <v>10000</v>
      </c>
      <c r="U1576" s="15">
        <v>506</v>
      </c>
      <c r="V1576" t="s">
        <v>8220</v>
      </c>
      <c r="W1576" s="8"/>
      <c r="X1576" s="5"/>
      <c r="Z1576" s="6"/>
    </row>
    <row r="1577" spans="2:26" x14ac:dyDescent="0.2">
      <c r="B1577" s="3"/>
      <c r="C1577" s="3"/>
      <c r="T1577">
        <v>10000</v>
      </c>
      <c r="U1577" s="15">
        <v>2291</v>
      </c>
      <c r="V1577" t="s">
        <v>8220</v>
      </c>
      <c r="W1577" s="8"/>
      <c r="X1577" s="5"/>
      <c r="Z1577" s="6"/>
    </row>
    <row r="1578" spans="2:26" x14ac:dyDescent="0.2">
      <c r="B1578" s="3"/>
      <c r="C1578" s="3"/>
      <c r="T1578">
        <v>5000</v>
      </c>
      <c r="U1578" s="15">
        <v>650</v>
      </c>
      <c r="V1578" t="s">
        <v>8220</v>
      </c>
      <c r="W1578" s="8"/>
      <c r="X1578" s="5"/>
      <c r="Z1578" s="6"/>
    </row>
    <row r="1579" spans="2:26" x14ac:dyDescent="0.2">
      <c r="B1579" s="3"/>
      <c r="C1579" s="3"/>
      <c r="T1579">
        <v>10000</v>
      </c>
      <c r="U1579" s="15">
        <v>55</v>
      </c>
      <c r="V1579" t="s">
        <v>8220</v>
      </c>
      <c r="W1579" s="8"/>
      <c r="X1579" s="5"/>
      <c r="Z1579" s="6"/>
    </row>
    <row r="1580" spans="2:26" x14ac:dyDescent="0.2">
      <c r="B1580" s="3"/>
      <c r="C1580" s="3"/>
      <c r="T1580">
        <v>1897</v>
      </c>
      <c r="U1580" s="15">
        <v>205</v>
      </c>
      <c r="V1580" t="s">
        <v>8220</v>
      </c>
      <c r="W1580" s="8"/>
      <c r="X1580" s="5"/>
      <c r="Z1580" s="6"/>
    </row>
    <row r="1581" spans="2:26" x14ac:dyDescent="0.2">
      <c r="B1581" s="3"/>
      <c r="C1581" s="3"/>
      <c r="T1581">
        <v>3333</v>
      </c>
      <c r="U1581" s="15">
        <v>28</v>
      </c>
      <c r="V1581" t="s">
        <v>8220</v>
      </c>
      <c r="W1581" s="8"/>
      <c r="X1581" s="5"/>
      <c r="Z1581" s="6"/>
    </row>
    <row r="1582" spans="2:26" x14ac:dyDescent="0.2">
      <c r="B1582" s="3"/>
      <c r="C1582" s="3"/>
      <c r="T1582">
        <v>1750</v>
      </c>
      <c r="U1582" s="15">
        <v>0</v>
      </c>
      <c r="V1582" t="s">
        <v>8220</v>
      </c>
      <c r="W1582" s="8"/>
      <c r="X1582" s="5"/>
      <c r="Z1582" s="6"/>
    </row>
    <row r="1583" spans="2:26" x14ac:dyDescent="0.2">
      <c r="B1583" s="3"/>
      <c r="C1583" s="3"/>
      <c r="T1583">
        <v>1000</v>
      </c>
      <c r="U1583" s="15">
        <v>5</v>
      </c>
      <c r="V1583" t="s">
        <v>8221</v>
      </c>
      <c r="W1583" s="8"/>
      <c r="X1583" s="5"/>
      <c r="Z1583" s="6"/>
    </row>
    <row r="1584" spans="2:26" x14ac:dyDescent="0.2">
      <c r="B1584" s="3"/>
      <c r="C1584" s="3"/>
      <c r="T1584">
        <v>1000</v>
      </c>
      <c r="U1584" s="15">
        <v>93</v>
      </c>
      <c r="V1584" t="s">
        <v>8221</v>
      </c>
      <c r="W1584" s="8"/>
      <c r="X1584" s="5"/>
      <c r="Z1584" s="6"/>
    </row>
    <row r="1585" spans="2:26" x14ac:dyDescent="0.2">
      <c r="B1585" s="3"/>
      <c r="C1585" s="3"/>
      <c r="T1585">
        <v>20000</v>
      </c>
      <c r="U1585" s="15">
        <v>15</v>
      </c>
      <c r="V1585" t="s">
        <v>8221</v>
      </c>
      <c r="W1585" s="8"/>
      <c r="X1585" s="5"/>
      <c r="Z1585" s="6"/>
    </row>
    <row r="1586" spans="2:26" x14ac:dyDescent="0.2">
      <c r="B1586" s="3"/>
      <c r="C1586" s="3"/>
      <c r="T1586">
        <v>1200</v>
      </c>
      <c r="U1586" s="15">
        <v>0</v>
      </c>
      <c r="V1586" t="s">
        <v>8221</v>
      </c>
      <c r="W1586" s="8"/>
      <c r="X1586" s="5"/>
      <c r="Z1586" s="6"/>
    </row>
    <row r="1587" spans="2:26" x14ac:dyDescent="0.2">
      <c r="B1587" s="3"/>
      <c r="C1587" s="3"/>
      <c r="T1587">
        <v>2000</v>
      </c>
      <c r="U1587" s="15">
        <v>1580</v>
      </c>
      <c r="V1587" t="s">
        <v>8221</v>
      </c>
      <c r="W1587" s="8"/>
      <c r="X1587" s="5"/>
      <c r="Z1587" s="6"/>
    </row>
    <row r="1588" spans="2:26" x14ac:dyDescent="0.2">
      <c r="B1588" s="3"/>
      <c r="C1588" s="3"/>
      <c r="T1588">
        <v>1500</v>
      </c>
      <c r="U1588" s="15">
        <v>0</v>
      </c>
      <c r="V1588" t="s">
        <v>8221</v>
      </c>
      <c r="W1588" s="8"/>
      <c r="X1588" s="5"/>
      <c r="Z1588" s="6"/>
    </row>
    <row r="1589" spans="2:26" x14ac:dyDescent="0.2">
      <c r="B1589" s="3"/>
      <c r="C1589" s="3"/>
      <c r="T1589">
        <v>7500</v>
      </c>
      <c r="U1589" s="15">
        <v>1</v>
      </c>
      <c r="V1589" t="s">
        <v>8221</v>
      </c>
      <c r="W1589" s="8"/>
      <c r="X1589" s="5"/>
      <c r="Z1589" s="6"/>
    </row>
    <row r="1590" spans="2:26" x14ac:dyDescent="0.2">
      <c r="B1590" s="3"/>
      <c r="C1590" s="3"/>
      <c r="T1590">
        <v>516</v>
      </c>
      <c r="U1590" s="15">
        <v>0</v>
      </c>
      <c r="V1590" t="s">
        <v>8221</v>
      </c>
      <c r="W1590" s="8"/>
      <c r="X1590" s="5"/>
      <c r="Z1590" s="6"/>
    </row>
    <row r="1591" spans="2:26" x14ac:dyDescent="0.2">
      <c r="B1591" s="3"/>
      <c r="C1591" s="3"/>
      <c r="T1591">
        <v>1200</v>
      </c>
      <c r="U1591" s="15">
        <v>0</v>
      </c>
      <c r="V1591" t="s">
        <v>8221</v>
      </c>
      <c r="W1591" s="8"/>
      <c r="X1591" s="5"/>
      <c r="Z1591" s="6"/>
    </row>
    <row r="1592" spans="2:26" x14ac:dyDescent="0.2">
      <c r="B1592" s="3"/>
      <c r="C1592" s="3"/>
      <c r="T1592">
        <v>60000</v>
      </c>
      <c r="U1592" s="15">
        <v>1020</v>
      </c>
      <c r="V1592" t="s">
        <v>8221</v>
      </c>
      <c r="W1592" s="8"/>
      <c r="X1592" s="5"/>
      <c r="Z1592" s="6"/>
    </row>
    <row r="1593" spans="2:26" x14ac:dyDescent="0.2">
      <c r="B1593" s="3"/>
      <c r="C1593" s="3"/>
      <c r="T1593">
        <v>14000</v>
      </c>
      <c r="U1593" s="15">
        <v>4092</v>
      </c>
      <c r="V1593" t="s">
        <v>8221</v>
      </c>
      <c r="W1593" s="8"/>
      <c r="X1593" s="5"/>
      <c r="Z1593" s="6"/>
    </row>
    <row r="1594" spans="2:26" x14ac:dyDescent="0.2">
      <c r="B1594" s="3"/>
      <c r="C1594" s="3"/>
      <c r="T1594">
        <v>25</v>
      </c>
      <c r="U1594" s="15">
        <v>0</v>
      </c>
      <c r="V1594" t="s">
        <v>8221</v>
      </c>
      <c r="W1594" s="8"/>
      <c r="X1594" s="5"/>
      <c r="Z1594" s="6"/>
    </row>
    <row r="1595" spans="2:26" x14ac:dyDescent="0.2">
      <c r="B1595" s="3"/>
      <c r="C1595" s="3"/>
      <c r="T1595">
        <v>22000</v>
      </c>
      <c r="U1595" s="15">
        <v>3</v>
      </c>
      <c r="V1595" t="s">
        <v>8221</v>
      </c>
      <c r="W1595" s="8"/>
      <c r="X1595" s="5"/>
      <c r="Z1595" s="6"/>
    </row>
    <row r="1596" spans="2:26" x14ac:dyDescent="0.2">
      <c r="B1596" s="3"/>
      <c r="C1596" s="3"/>
      <c r="T1596">
        <v>1000</v>
      </c>
      <c r="U1596" s="15">
        <v>205</v>
      </c>
      <c r="V1596" t="s">
        <v>8221</v>
      </c>
      <c r="W1596" s="8"/>
      <c r="X1596" s="5"/>
      <c r="Z1596" s="6"/>
    </row>
    <row r="1597" spans="2:26" x14ac:dyDescent="0.2">
      <c r="B1597" s="3"/>
      <c r="C1597" s="3"/>
      <c r="T1597">
        <v>100000</v>
      </c>
      <c r="U1597" s="15">
        <v>280</v>
      </c>
      <c r="V1597" t="s">
        <v>8221</v>
      </c>
      <c r="W1597" s="8"/>
      <c r="X1597" s="5"/>
      <c r="Z1597" s="6"/>
    </row>
    <row r="1598" spans="2:26" x14ac:dyDescent="0.2">
      <c r="B1598" s="3"/>
      <c r="C1598" s="3"/>
      <c r="T1598">
        <v>3250</v>
      </c>
      <c r="U1598" s="15">
        <v>75</v>
      </c>
      <c r="V1598" t="s">
        <v>8221</v>
      </c>
      <c r="W1598" s="8"/>
      <c r="X1598" s="5"/>
      <c r="Z1598" s="6"/>
    </row>
    <row r="1599" spans="2:26" x14ac:dyDescent="0.2">
      <c r="B1599" s="3"/>
      <c r="C1599" s="3"/>
      <c r="T1599">
        <v>15000</v>
      </c>
      <c r="U1599" s="15">
        <v>0</v>
      </c>
      <c r="V1599" t="s">
        <v>8221</v>
      </c>
      <c r="W1599" s="8"/>
      <c r="X1599" s="5"/>
      <c r="Z1599" s="6"/>
    </row>
    <row r="1600" spans="2:26" x14ac:dyDescent="0.2">
      <c r="B1600" s="3"/>
      <c r="C1600" s="3"/>
      <c r="T1600">
        <v>800</v>
      </c>
      <c r="U1600" s="15">
        <v>1</v>
      </c>
      <c r="V1600" t="s">
        <v>8221</v>
      </c>
      <c r="W1600" s="8"/>
      <c r="X1600" s="5"/>
      <c r="Z1600" s="6"/>
    </row>
    <row r="1601" spans="2:26" x14ac:dyDescent="0.2">
      <c r="B1601" s="3"/>
      <c r="C1601" s="3"/>
      <c r="T1601">
        <v>500</v>
      </c>
      <c r="U1601" s="15">
        <v>0</v>
      </c>
      <c r="V1601" t="s">
        <v>8221</v>
      </c>
      <c r="W1601" s="8"/>
      <c r="X1601" s="5"/>
      <c r="Z1601" s="6"/>
    </row>
    <row r="1602" spans="2:26" x14ac:dyDescent="0.2">
      <c r="B1602" s="3"/>
      <c r="C1602" s="3"/>
      <c r="T1602">
        <v>5000</v>
      </c>
      <c r="U1602" s="15">
        <v>367</v>
      </c>
      <c r="V1602" t="s">
        <v>8221</v>
      </c>
      <c r="W1602" s="8"/>
      <c r="X1602" s="5"/>
      <c r="Z1602" s="6"/>
    </row>
    <row r="1603" spans="2:26" x14ac:dyDescent="0.2">
      <c r="B1603" s="3"/>
      <c r="C1603" s="3"/>
      <c r="T1603">
        <v>2500</v>
      </c>
      <c r="U1603" s="15">
        <v>2706.23</v>
      </c>
      <c r="V1603" t="s">
        <v>8219</v>
      </c>
      <c r="W1603" s="8"/>
      <c r="X1603" s="5"/>
      <c r="Z1603" s="6"/>
    </row>
    <row r="1604" spans="2:26" x14ac:dyDescent="0.2">
      <c r="B1604" s="3"/>
      <c r="C1604" s="3"/>
      <c r="T1604">
        <v>1500</v>
      </c>
      <c r="U1604" s="15">
        <v>1502.5</v>
      </c>
      <c r="V1604" t="s">
        <v>8219</v>
      </c>
      <c r="W1604" s="8"/>
      <c r="X1604" s="5"/>
      <c r="Z1604" s="6"/>
    </row>
    <row r="1605" spans="2:26" x14ac:dyDescent="0.2">
      <c r="B1605" s="3"/>
      <c r="C1605" s="3"/>
      <c r="T1605">
        <v>2000</v>
      </c>
      <c r="U1605" s="15">
        <v>2000.66</v>
      </c>
      <c r="V1605" t="s">
        <v>8219</v>
      </c>
      <c r="W1605" s="8"/>
      <c r="X1605" s="5"/>
      <c r="Z1605" s="6"/>
    </row>
    <row r="1606" spans="2:26" x14ac:dyDescent="0.2">
      <c r="B1606" s="3"/>
      <c r="C1606" s="3"/>
      <c r="T1606">
        <v>2800</v>
      </c>
      <c r="U1606" s="15">
        <v>3419</v>
      </c>
      <c r="V1606" t="s">
        <v>8219</v>
      </c>
      <c r="W1606" s="8"/>
      <c r="X1606" s="5"/>
      <c r="Z1606" s="6"/>
    </row>
    <row r="1607" spans="2:26" x14ac:dyDescent="0.2">
      <c r="B1607" s="3"/>
      <c r="C1607" s="3"/>
      <c r="T1607">
        <v>6000</v>
      </c>
      <c r="U1607" s="15">
        <v>6041.6</v>
      </c>
      <c r="V1607" t="s">
        <v>8219</v>
      </c>
      <c r="W1607" s="8"/>
      <c r="X1607" s="5"/>
      <c r="Z1607" s="6"/>
    </row>
    <row r="1608" spans="2:26" x14ac:dyDescent="0.2">
      <c r="B1608" s="3"/>
      <c r="C1608" s="3"/>
      <c r="T1608">
        <v>8000</v>
      </c>
      <c r="U1608" s="15">
        <v>8080.33</v>
      </c>
      <c r="V1608" t="s">
        <v>8219</v>
      </c>
      <c r="W1608" s="8"/>
      <c r="X1608" s="5"/>
      <c r="Z1608" s="6"/>
    </row>
    <row r="1609" spans="2:26" x14ac:dyDescent="0.2">
      <c r="B1609" s="3"/>
      <c r="C1609" s="3"/>
      <c r="T1609">
        <v>10000</v>
      </c>
      <c r="U1609" s="15">
        <v>14511</v>
      </c>
      <c r="V1609" t="s">
        <v>8219</v>
      </c>
      <c r="W1609" s="8"/>
      <c r="X1609" s="5"/>
      <c r="Z1609" s="6"/>
    </row>
    <row r="1610" spans="2:26" x14ac:dyDescent="0.2">
      <c r="B1610" s="3"/>
      <c r="C1610" s="3"/>
      <c r="T1610">
        <v>1200</v>
      </c>
      <c r="U1610" s="15">
        <v>1215</v>
      </c>
      <c r="V1610" t="s">
        <v>8219</v>
      </c>
      <c r="W1610" s="8"/>
      <c r="X1610" s="5"/>
      <c r="Z1610" s="6"/>
    </row>
    <row r="1611" spans="2:26" x14ac:dyDescent="0.2">
      <c r="B1611" s="3"/>
      <c r="C1611" s="3"/>
      <c r="T1611">
        <v>1500</v>
      </c>
      <c r="U1611" s="15">
        <v>1775</v>
      </c>
      <c r="V1611" t="s">
        <v>8219</v>
      </c>
      <c r="W1611" s="8"/>
      <c r="X1611" s="5"/>
      <c r="Z1611" s="6"/>
    </row>
    <row r="1612" spans="2:26" x14ac:dyDescent="0.2">
      <c r="B1612" s="3"/>
      <c r="C1612" s="3"/>
      <c r="T1612">
        <v>2000</v>
      </c>
      <c r="U1612" s="15">
        <v>5437</v>
      </c>
      <c r="V1612" t="s">
        <v>8219</v>
      </c>
      <c r="W1612" s="8"/>
      <c r="X1612" s="5"/>
      <c r="Z1612" s="6"/>
    </row>
    <row r="1613" spans="2:26" x14ac:dyDescent="0.2">
      <c r="B1613" s="3"/>
      <c r="C1613" s="3"/>
      <c r="T1613">
        <v>800</v>
      </c>
      <c r="U1613" s="15">
        <v>1001</v>
      </c>
      <c r="V1613" t="s">
        <v>8219</v>
      </c>
      <c r="W1613" s="8"/>
      <c r="X1613" s="5"/>
      <c r="Z1613" s="6"/>
    </row>
    <row r="1614" spans="2:26" x14ac:dyDescent="0.2">
      <c r="B1614" s="3"/>
      <c r="C1614" s="3"/>
      <c r="T1614">
        <v>500</v>
      </c>
      <c r="U1614" s="15">
        <v>550</v>
      </c>
      <c r="V1614" t="s">
        <v>8219</v>
      </c>
      <c r="W1614" s="8"/>
      <c r="X1614" s="5"/>
      <c r="Z1614" s="6"/>
    </row>
    <row r="1615" spans="2:26" x14ac:dyDescent="0.2">
      <c r="B1615" s="3"/>
      <c r="C1615" s="3"/>
      <c r="T1615">
        <v>1000</v>
      </c>
      <c r="U1615" s="15">
        <v>1015</v>
      </c>
      <c r="V1615" t="s">
        <v>8219</v>
      </c>
      <c r="W1615" s="8"/>
      <c r="X1615" s="5"/>
      <c r="Z1615" s="6"/>
    </row>
    <row r="1616" spans="2:26" x14ac:dyDescent="0.2">
      <c r="B1616" s="3"/>
      <c r="C1616" s="3"/>
      <c r="T1616">
        <v>5000</v>
      </c>
      <c r="U1616" s="15">
        <v>5135</v>
      </c>
      <c r="V1616" t="s">
        <v>8219</v>
      </c>
      <c r="W1616" s="8"/>
      <c r="X1616" s="5"/>
      <c r="Z1616" s="6"/>
    </row>
    <row r="1617" spans="2:26" x14ac:dyDescent="0.2">
      <c r="B1617" s="3"/>
      <c r="C1617" s="3"/>
      <c r="T1617">
        <v>8000</v>
      </c>
      <c r="U1617" s="15">
        <v>9130</v>
      </c>
      <c r="V1617" t="s">
        <v>8219</v>
      </c>
      <c r="W1617" s="8"/>
      <c r="X1617" s="5"/>
      <c r="Z1617" s="6"/>
    </row>
    <row r="1618" spans="2:26" x14ac:dyDescent="0.2">
      <c r="B1618" s="3"/>
      <c r="C1618" s="3"/>
      <c r="T1618">
        <v>10000</v>
      </c>
      <c r="U1618" s="15">
        <v>10420</v>
      </c>
      <c r="V1618" t="s">
        <v>8219</v>
      </c>
      <c r="W1618" s="8"/>
      <c r="X1618" s="5"/>
      <c r="Z1618" s="6"/>
    </row>
    <row r="1619" spans="2:26" x14ac:dyDescent="0.2">
      <c r="B1619" s="3"/>
      <c r="C1619" s="3"/>
      <c r="T1619">
        <v>7000</v>
      </c>
      <c r="U1619" s="15">
        <v>10210</v>
      </c>
      <c r="V1619" t="s">
        <v>8219</v>
      </c>
      <c r="W1619" s="8"/>
      <c r="X1619" s="5"/>
      <c r="Z1619" s="6"/>
    </row>
    <row r="1620" spans="2:26" x14ac:dyDescent="0.2">
      <c r="B1620" s="3"/>
      <c r="C1620" s="3"/>
      <c r="T1620">
        <v>1500</v>
      </c>
      <c r="U1620" s="15">
        <v>1576</v>
      </c>
      <c r="V1620" t="s">
        <v>8219</v>
      </c>
      <c r="W1620" s="8"/>
      <c r="X1620" s="5"/>
      <c r="Z1620" s="6"/>
    </row>
    <row r="1621" spans="2:26" x14ac:dyDescent="0.2">
      <c r="B1621" s="3"/>
      <c r="C1621" s="3"/>
      <c r="T1621">
        <v>1500</v>
      </c>
      <c r="U1621" s="15">
        <v>2000</v>
      </c>
      <c r="V1621" t="s">
        <v>8219</v>
      </c>
      <c r="W1621" s="8"/>
      <c r="X1621" s="5"/>
      <c r="Z1621" s="6"/>
    </row>
    <row r="1622" spans="2:26" x14ac:dyDescent="0.2">
      <c r="B1622" s="3"/>
      <c r="C1622" s="3"/>
      <c r="T1622">
        <v>1000</v>
      </c>
      <c r="U1622" s="15">
        <v>1130</v>
      </c>
      <c r="V1622" t="s">
        <v>8219</v>
      </c>
      <c r="W1622" s="8"/>
      <c r="X1622" s="5"/>
      <c r="Z1622" s="6"/>
    </row>
    <row r="1623" spans="2:26" x14ac:dyDescent="0.2">
      <c r="B1623" s="3"/>
      <c r="C1623" s="3"/>
      <c r="T1623">
        <v>5000</v>
      </c>
      <c r="U1623" s="15">
        <v>6060</v>
      </c>
      <c r="V1623" t="s">
        <v>8219</v>
      </c>
      <c r="W1623" s="8"/>
      <c r="X1623" s="5"/>
      <c r="Z1623" s="6"/>
    </row>
    <row r="1624" spans="2:26" x14ac:dyDescent="0.2">
      <c r="B1624" s="3"/>
      <c r="C1624" s="3"/>
      <c r="T1624">
        <v>6900</v>
      </c>
      <c r="U1624" s="15">
        <v>7019</v>
      </c>
      <c r="V1624" t="s">
        <v>8219</v>
      </c>
      <c r="W1624" s="8"/>
      <c r="X1624" s="5"/>
      <c r="Z1624" s="6"/>
    </row>
    <row r="1625" spans="2:26" x14ac:dyDescent="0.2">
      <c r="B1625" s="3"/>
      <c r="C1625" s="3"/>
      <c r="T1625">
        <v>750</v>
      </c>
      <c r="U1625" s="15">
        <v>758</v>
      </c>
      <c r="V1625" t="s">
        <v>8219</v>
      </c>
      <c r="W1625" s="8"/>
      <c r="X1625" s="5"/>
      <c r="Z1625" s="6"/>
    </row>
    <row r="1626" spans="2:26" x14ac:dyDescent="0.2">
      <c r="B1626" s="3"/>
      <c r="C1626" s="3"/>
      <c r="T1626">
        <v>1000</v>
      </c>
      <c r="U1626" s="15">
        <v>1180</v>
      </c>
      <c r="V1626" t="s">
        <v>8219</v>
      </c>
      <c r="W1626" s="8"/>
      <c r="X1626" s="5"/>
      <c r="Z1626" s="6"/>
    </row>
    <row r="1627" spans="2:26" x14ac:dyDescent="0.2">
      <c r="B1627" s="3"/>
      <c r="C1627" s="3"/>
      <c r="T1627">
        <v>7500</v>
      </c>
      <c r="U1627" s="15">
        <v>11650</v>
      </c>
      <c r="V1627" t="s">
        <v>8219</v>
      </c>
      <c r="W1627" s="8"/>
      <c r="X1627" s="5"/>
      <c r="Z1627" s="6"/>
    </row>
    <row r="1628" spans="2:26" x14ac:dyDescent="0.2">
      <c r="B1628" s="3"/>
      <c r="C1628" s="3"/>
      <c r="T1628">
        <v>8000</v>
      </c>
      <c r="U1628" s="15">
        <v>8095</v>
      </c>
      <c r="V1628" t="s">
        <v>8219</v>
      </c>
      <c r="W1628" s="8"/>
      <c r="X1628" s="5"/>
      <c r="Z1628" s="6"/>
    </row>
    <row r="1629" spans="2:26" x14ac:dyDescent="0.2">
      <c r="B1629" s="3"/>
      <c r="C1629" s="3"/>
      <c r="T1629">
        <v>2000</v>
      </c>
      <c r="U1629" s="15">
        <v>2340</v>
      </c>
      <c r="V1629" t="s">
        <v>8219</v>
      </c>
      <c r="W1629" s="8"/>
      <c r="X1629" s="5"/>
      <c r="Z1629" s="6"/>
    </row>
    <row r="1630" spans="2:26" x14ac:dyDescent="0.2">
      <c r="B1630" s="3"/>
      <c r="C1630" s="3"/>
      <c r="T1630">
        <v>4000</v>
      </c>
      <c r="U1630" s="15">
        <v>4037</v>
      </c>
      <c r="V1630" t="s">
        <v>8219</v>
      </c>
      <c r="W1630" s="8"/>
      <c r="X1630" s="5"/>
      <c r="Z1630" s="6"/>
    </row>
    <row r="1631" spans="2:26" x14ac:dyDescent="0.2">
      <c r="B1631" s="3"/>
      <c r="C1631" s="3"/>
      <c r="T1631">
        <v>6000</v>
      </c>
      <c r="U1631" s="15">
        <v>6220</v>
      </c>
      <c r="V1631" t="s">
        <v>8219</v>
      </c>
      <c r="W1631" s="8"/>
      <c r="X1631" s="5"/>
      <c r="Z1631" s="6"/>
    </row>
    <row r="1632" spans="2:26" x14ac:dyDescent="0.2">
      <c r="B1632" s="3"/>
      <c r="C1632" s="3"/>
      <c r="T1632">
        <v>4000</v>
      </c>
      <c r="U1632" s="15">
        <v>10610</v>
      </c>
      <c r="V1632" t="s">
        <v>8219</v>
      </c>
      <c r="W1632" s="8"/>
      <c r="X1632" s="5"/>
      <c r="Z1632" s="6"/>
    </row>
    <row r="1633" spans="2:26" x14ac:dyDescent="0.2">
      <c r="B1633" s="3"/>
      <c r="C1633" s="3"/>
      <c r="T1633">
        <v>10000</v>
      </c>
      <c r="U1633" s="15">
        <v>15591</v>
      </c>
      <c r="V1633" t="s">
        <v>8219</v>
      </c>
      <c r="W1633" s="8"/>
      <c r="X1633" s="5"/>
      <c r="Z1633" s="6"/>
    </row>
    <row r="1634" spans="2:26" x14ac:dyDescent="0.2">
      <c r="B1634" s="3"/>
      <c r="C1634" s="3"/>
      <c r="T1634">
        <v>4000</v>
      </c>
      <c r="U1634" s="15">
        <v>4065</v>
      </c>
      <c r="V1634" t="s">
        <v>8219</v>
      </c>
      <c r="W1634" s="8"/>
      <c r="X1634" s="5"/>
      <c r="Z1634" s="6"/>
    </row>
    <row r="1635" spans="2:26" x14ac:dyDescent="0.2">
      <c r="B1635" s="3"/>
      <c r="C1635" s="3"/>
      <c r="T1635">
        <v>10000</v>
      </c>
      <c r="U1635" s="15">
        <v>10000</v>
      </c>
      <c r="V1635" t="s">
        <v>8219</v>
      </c>
      <c r="W1635" s="8"/>
      <c r="X1635" s="5"/>
      <c r="Z1635" s="6"/>
    </row>
    <row r="1636" spans="2:26" x14ac:dyDescent="0.2">
      <c r="B1636" s="3"/>
      <c r="C1636" s="3"/>
      <c r="T1636">
        <v>2000</v>
      </c>
      <c r="U1636" s="15">
        <v>2010</v>
      </c>
      <c r="V1636" t="s">
        <v>8219</v>
      </c>
      <c r="W1636" s="8"/>
      <c r="X1636" s="5"/>
      <c r="Z1636" s="6"/>
    </row>
    <row r="1637" spans="2:26" x14ac:dyDescent="0.2">
      <c r="B1637" s="3"/>
      <c r="C1637" s="3"/>
      <c r="T1637">
        <v>2000</v>
      </c>
      <c r="U1637" s="15">
        <v>2506</v>
      </c>
      <c r="V1637" t="s">
        <v>8219</v>
      </c>
      <c r="W1637" s="8"/>
      <c r="X1637" s="5"/>
      <c r="Z1637" s="6"/>
    </row>
    <row r="1638" spans="2:26" x14ac:dyDescent="0.2">
      <c r="B1638" s="3"/>
      <c r="C1638" s="3"/>
      <c r="T1638">
        <v>4500</v>
      </c>
      <c r="U1638" s="15">
        <v>4660</v>
      </c>
      <c r="V1638" t="s">
        <v>8219</v>
      </c>
      <c r="W1638" s="8"/>
      <c r="X1638" s="5"/>
      <c r="Z1638" s="6"/>
    </row>
    <row r="1639" spans="2:26" x14ac:dyDescent="0.2">
      <c r="B1639" s="3"/>
      <c r="C1639" s="3"/>
      <c r="T1639">
        <v>500</v>
      </c>
      <c r="U1639" s="15">
        <v>519</v>
      </c>
      <c r="V1639" t="s">
        <v>8219</v>
      </c>
      <c r="W1639" s="8"/>
      <c r="X1639" s="5"/>
      <c r="Z1639" s="6"/>
    </row>
    <row r="1640" spans="2:26" x14ac:dyDescent="0.2">
      <c r="B1640" s="3"/>
      <c r="C1640" s="3"/>
      <c r="T1640">
        <v>1000</v>
      </c>
      <c r="U1640" s="15">
        <v>1050</v>
      </c>
      <c r="V1640" t="s">
        <v>8219</v>
      </c>
      <c r="W1640" s="8"/>
      <c r="X1640" s="5"/>
      <c r="Z1640" s="6"/>
    </row>
    <row r="1641" spans="2:26" x14ac:dyDescent="0.2">
      <c r="B1641" s="3"/>
      <c r="C1641" s="3"/>
      <c r="T1641">
        <v>1800</v>
      </c>
      <c r="U1641" s="15">
        <v>1800</v>
      </c>
      <c r="V1641" t="s">
        <v>8219</v>
      </c>
      <c r="W1641" s="8"/>
      <c r="X1641" s="5"/>
      <c r="Z1641" s="6"/>
    </row>
    <row r="1642" spans="2:26" x14ac:dyDescent="0.2">
      <c r="B1642" s="3"/>
      <c r="C1642" s="3"/>
      <c r="T1642">
        <v>400</v>
      </c>
      <c r="U1642" s="15">
        <v>679.44</v>
      </c>
      <c r="V1642" t="s">
        <v>8219</v>
      </c>
      <c r="W1642" s="8"/>
      <c r="X1642" s="5"/>
      <c r="Z1642" s="6"/>
    </row>
    <row r="1643" spans="2:26" x14ac:dyDescent="0.2">
      <c r="B1643" s="3"/>
      <c r="C1643" s="3"/>
      <c r="T1643">
        <v>2500</v>
      </c>
      <c r="U1643" s="15">
        <v>2535</v>
      </c>
      <c r="V1643" t="s">
        <v>8219</v>
      </c>
      <c r="W1643" s="8"/>
      <c r="X1643" s="5"/>
      <c r="Z1643" s="6"/>
    </row>
    <row r="1644" spans="2:26" x14ac:dyDescent="0.2">
      <c r="B1644" s="3"/>
      <c r="C1644" s="3"/>
      <c r="T1644">
        <v>1200</v>
      </c>
      <c r="U1644" s="15">
        <v>1200</v>
      </c>
      <c r="V1644" t="s">
        <v>8219</v>
      </c>
      <c r="W1644" s="8"/>
      <c r="X1644" s="5"/>
      <c r="Z1644" s="6"/>
    </row>
    <row r="1645" spans="2:26" x14ac:dyDescent="0.2">
      <c r="B1645" s="3"/>
      <c r="C1645" s="3"/>
      <c r="T1645">
        <v>5000</v>
      </c>
      <c r="U1645" s="15">
        <v>6235</v>
      </c>
      <c r="V1645" t="s">
        <v>8219</v>
      </c>
      <c r="W1645" s="8"/>
      <c r="X1645" s="5"/>
      <c r="Z1645" s="6"/>
    </row>
    <row r="1646" spans="2:26" x14ac:dyDescent="0.2">
      <c r="B1646" s="3"/>
      <c r="C1646" s="3"/>
      <c r="T1646">
        <v>10000</v>
      </c>
      <c r="U1646" s="15">
        <v>10950</v>
      </c>
      <c r="V1646" t="s">
        <v>8219</v>
      </c>
      <c r="W1646" s="8"/>
      <c r="X1646" s="5"/>
      <c r="Z1646" s="6"/>
    </row>
    <row r="1647" spans="2:26" x14ac:dyDescent="0.2">
      <c r="B1647" s="3"/>
      <c r="C1647" s="3"/>
      <c r="T1647">
        <v>5000</v>
      </c>
      <c r="U1647" s="15">
        <v>5540</v>
      </c>
      <c r="V1647" t="s">
        <v>8219</v>
      </c>
      <c r="W1647" s="8"/>
      <c r="X1647" s="5"/>
      <c r="Z1647" s="6"/>
    </row>
    <row r="1648" spans="2:26" x14ac:dyDescent="0.2">
      <c r="B1648" s="3"/>
      <c r="C1648" s="3"/>
      <c r="T1648">
        <v>2000</v>
      </c>
      <c r="U1648" s="15">
        <v>2204</v>
      </c>
      <c r="V1648" t="s">
        <v>8219</v>
      </c>
      <c r="W1648" s="8"/>
      <c r="X1648" s="5"/>
      <c r="Z1648" s="6"/>
    </row>
    <row r="1649" spans="2:26" x14ac:dyDescent="0.2">
      <c r="B1649" s="3"/>
      <c r="C1649" s="3"/>
      <c r="T1649">
        <v>5000</v>
      </c>
      <c r="U1649" s="15">
        <v>5236</v>
      </c>
      <c r="V1649" t="s">
        <v>8219</v>
      </c>
      <c r="W1649" s="8"/>
      <c r="X1649" s="5"/>
      <c r="Z1649" s="6"/>
    </row>
    <row r="1650" spans="2:26" x14ac:dyDescent="0.2">
      <c r="B1650" s="3"/>
      <c r="C1650" s="3"/>
      <c r="T1650">
        <v>2300</v>
      </c>
      <c r="U1650" s="15">
        <v>2881</v>
      </c>
      <c r="V1650" t="s">
        <v>8219</v>
      </c>
      <c r="W1650" s="8"/>
      <c r="X1650" s="5"/>
      <c r="Z1650" s="6"/>
    </row>
    <row r="1651" spans="2:26" x14ac:dyDescent="0.2">
      <c r="B1651" s="3"/>
      <c r="C1651" s="3"/>
      <c r="T1651">
        <v>3800</v>
      </c>
      <c r="U1651" s="15">
        <v>3822.33</v>
      </c>
      <c r="V1651" t="s">
        <v>8219</v>
      </c>
      <c r="W1651" s="8"/>
      <c r="X1651" s="5"/>
      <c r="Z1651" s="6"/>
    </row>
    <row r="1652" spans="2:26" x14ac:dyDescent="0.2">
      <c r="B1652" s="3"/>
      <c r="C1652" s="3"/>
      <c r="T1652">
        <v>2000</v>
      </c>
      <c r="U1652" s="15">
        <v>2831</v>
      </c>
      <c r="V1652" t="s">
        <v>8219</v>
      </c>
      <c r="W1652" s="8"/>
      <c r="X1652" s="5"/>
      <c r="Z1652" s="6"/>
    </row>
    <row r="1653" spans="2:26" x14ac:dyDescent="0.2">
      <c r="B1653" s="3"/>
      <c r="C1653" s="3"/>
      <c r="T1653">
        <v>2000</v>
      </c>
      <c r="U1653" s="15">
        <v>2015</v>
      </c>
      <c r="V1653" t="s">
        <v>8219</v>
      </c>
      <c r="W1653" s="8"/>
      <c r="X1653" s="5"/>
      <c r="Z1653" s="6"/>
    </row>
    <row r="1654" spans="2:26" x14ac:dyDescent="0.2">
      <c r="B1654" s="3"/>
      <c r="C1654" s="3"/>
      <c r="T1654">
        <v>4500</v>
      </c>
      <c r="U1654" s="15">
        <v>4530</v>
      </c>
      <c r="V1654" t="s">
        <v>8219</v>
      </c>
      <c r="W1654" s="8"/>
      <c r="X1654" s="5"/>
      <c r="Z1654" s="6"/>
    </row>
    <row r="1655" spans="2:26" x14ac:dyDescent="0.2">
      <c r="B1655" s="3"/>
      <c r="C1655" s="3"/>
      <c r="T1655">
        <v>5000</v>
      </c>
      <c r="U1655" s="15">
        <v>8711.52</v>
      </c>
      <c r="V1655" t="s">
        <v>8219</v>
      </c>
      <c r="W1655" s="8"/>
      <c r="X1655" s="5"/>
      <c r="Z1655" s="6"/>
    </row>
    <row r="1656" spans="2:26" x14ac:dyDescent="0.2">
      <c r="B1656" s="3"/>
      <c r="C1656" s="3"/>
      <c r="T1656">
        <v>1100</v>
      </c>
      <c r="U1656" s="15">
        <v>1319</v>
      </c>
      <c r="V1656" t="s">
        <v>8219</v>
      </c>
      <c r="W1656" s="8"/>
      <c r="X1656" s="5"/>
      <c r="Z1656" s="6"/>
    </row>
    <row r="1657" spans="2:26" x14ac:dyDescent="0.2">
      <c r="B1657" s="3"/>
      <c r="C1657" s="3"/>
      <c r="T1657">
        <v>1500</v>
      </c>
      <c r="U1657" s="15">
        <v>2143</v>
      </c>
      <c r="V1657" t="s">
        <v>8219</v>
      </c>
      <c r="W1657" s="8"/>
      <c r="X1657" s="5"/>
      <c r="Z1657" s="6"/>
    </row>
    <row r="1658" spans="2:26" x14ac:dyDescent="0.2">
      <c r="B1658" s="3"/>
      <c r="C1658" s="3"/>
      <c r="T1658">
        <v>7500</v>
      </c>
      <c r="U1658" s="15">
        <v>7525.12</v>
      </c>
      <c r="V1658" t="s">
        <v>8219</v>
      </c>
      <c r="W1658" s="8"/>
      <c r="X1658" s="5"/>
      <c r="Z1658" s="6"/>
    </row>
    <row r="1659" spans="2:26" x14ac:dyDescent="0.2">
      <c r="B1659" s="3"/>
      <c r="C1659" s="3"/>
      <c r="T1659">
        <v>25000</v>
      </c>
      <c r="U1659" s="15">
        <v>26233.45</v>
      </c>
      <c r="V1659" t="s">
        <v>8219</v>
      </c>
      <c r="W1659" s="8"/>
      <c r="X1659" s="5"/>
      <c r="Z1659" s="6"/>
    </row>
    <row r="1660" spans="2:26" x14ac:dyDescent="0.2">
      <c r="B1660" s="3"/>
      <c r="C1660" s="3"/>
      <c r="T1660">
        <v>6000</v>
      </c>
      <c r="U1660" s="15">
        <v>7934</v>
      </c>
      <c r="V1660" t="s">
        <v>8219</v>
      </c>
      <c r="W1660" s="8"/>
      <c r="X1660" s="5"/>
      <c r="Z1660" s="6"/>
    </row>
    <row r="1661" spans="2:26" x14ac:dyDescent="0.2">
      <c r="B1661" s="3"/>
      <c r="C1661" s="3"/>
      <c r="T1661">
        <v>500</v>
      </c>
      <c r="U1661" s="15">
        <v>564</v>
      </c>
      <c r="V1661" t="s">
        <v>8219</v>
      </c>
      <c r="W1661" s="8"/>
      <c r="X1661" s="5"/>
      <c r="Z1661" s="6"/>
    </row>
    <row r="1662" spans="2:26" x14ac:dyDescent="0.2">
      <c r="B1662" s="3"/>
      <c r="C1662" s="3"/>
      <c r="T1662">
        <v>80</v>
      </c>
      <c r="U1662" s="15">
        <v>1003</v>
      </c>
      <c r="V1662" t="s">
        <v>8219</v>
      </c>
      <c r="W1662" s="8"/>
      <c r="X1662" s="5"/>
      <c r="Z1662" s="6"/>
    </row>
    <row r="1663" spans="2:26" x14ac:dyDescent="0.2">
      <c r="B1663" s="3"/>
      <c r="C1663" s="3"/>
      <c r="T1663">
        <v>7900</v>
      </c>
      <c r="U1663" s="15">
        <v>8098</v>
      </c>
      <c r="V1663" t="s">
        <v>8219</v>
      </c>
      <c r="W1663" s="8"/>
      <c r="X1663" s="5"/>
      <c r="Z1663" s="6"/>
    </row>
    <row r="1664" spans="2:26" x14ac:dyDescent="0.2">
      <c r="B1664" s="3"/>
      <c r="C1664" s="3"/>
      <c r="T1664">
        <v>8000</v>
      </c>
      <c r="U1664" s="15">
        <v>8211</v>
      </c>
      <c r="V1664" t="s">
        <v>8219</v>
      </c>
      <c r="W1664" s="8"/>
      <c r="X1664" s="5"/>
      <c r="Z1664" s="6"/>
    </row>
    <row r="1665" spans="2:26" x14ac:dyDescent="0.2">
      <c r="B1665" s="3"/>
      <c r="C1665" s="3"/>
      <c r="T1665">
        <v>1000</v>
      </c>
      <c r="U1665" s="15">
        <v>1080</v>
      </c>
      <c r="V1665" t="s">
        <v>8219</v>
      </c>
      <c r="W1665" s="8"/>
      <c r="X1665" s="5"/>
      <c r="Z1665" s="6"/>
    </row>
    <row r="1666" spans="2:26" x14ac:dyDescent="0.2">
      <c r="B1666" s="3"/>
      <c r="C1666" s="3"/>
      <c r="T1666">
        <v>2500</v>
      </c>
      <c r="U1666" s="15">
        <v>3060.22</v>
      </c>
      <c r="V1666" t="s">
        <v>8219</v>
      </c>
      <c r="W1666" s="8"/>
      <c r="X1666" s="5"/>
      <c r="Z1666" s="6"/>
    </row>
    <row r="1667" spans="2:26" x14ac:dyDescent="0.2">
      <c r="B1667" s="3"/>
      <c r="C1667" s="3"/>
      <c r="T1667">
        <v>3500</v>
      </c>
      <c r="U1667" s="15">
        <v>4181</v>
      </c>
      <c r="V1667" t="s">
        <v>8219</v>
      </c>
      <c r="W1667" s="8"/>
      <c r="X1667" s="5"/>
      <c r="Z1667" s="6"/>
    </row>
    <row r="1668" spans="2:26" x14ac:dyDescent="0.2">
      <c r="B1668" s="3"/>
      <c r="C1668" s="3"/>
      <c r="T1668">
        <v>2500</v>
      </c>
      <c r="U1668" s="15">
        <v>4022</v>
      </c>
      <c r="V1668" t="s">
        <v>8219</v>
      </c>
      <c r="W1668" s="8"/>
      <c r="X1668" s="5"/>
      <c r="Z1668" s="6"/>
    </row>
    <row r="1669" spans="2:26" x14ac:dyDescent="0.2">
      <c r="B1669" s="3"/>
      <c r="C1669" s="3"/>
      <c r="T1669">
        <v>3400</v>
      </c>
      <c r="U1669" s="15">
        <v>4313</v>
      </c>
      <c r="V1669" t="s">
        <v>8219</v>
      </c>
      <c r="W1669" s="8"/>
      <c r="X1669" s="5"/>
      <c r="Z1669" s="6"/>
    </row>
    <row r="1670" spans="2:26" x14ac:dyDescent="0.2">
      <c r="B1670" s="3"/>
      <c r="C1670" s="3"/>
      <c r="T1670">
        <v>8000</v>
      </c>
      <c r="U1670" s="15">
        <v>8211</v>
      </c>
      <c r="V1670" t="s">
        <v>8219</v>
      </c>
      <c r="W1670" s="8"/>
      <c r="X1670" s="5"/>
      <c r="Z1670" s="6"/>
    </row>
    <row r="1671" spans="2:26" x14ac:dyDescent="0.2">
      <c r="B1671" s="3"/>
      <c r="C1671" s="3"/>
      <c r="T1671">
        <v>2000</v>
      </c>
      <c r="U1671" s="15">
        <v>2795</v>
      </c>
      <c r="V1671" t="s">
        <v>8219</v>
      </c>
      <c r="W1671" s="8"/>
      <c r="X1671" s="5"/>
      <c r="Z1671" s="6"/>
    </row>
    <row r="1672" spans="2:26" x14ac:dyDescent="0.2">
      <c r="B1672" s="3"/>
      <c r="C1672" s="3"/>
      <c r="T1672">
        <v>1000</v>
      </c>
      <c r="U1672" s="15">
        <v>1026</v>
      </c>
      <c r="V1672" t="s">
        <v>8219</v>
      </c>
      <c r="W1672" s="8"/>
      <c r="X1672" s="5"/>
      <c r="Z1672" s="6"/>
    </row>
    <row r="1673" spans="2:26" x14ac:dyDescent="0.2">
      <c r="B1673" s="3"/>
      <c r="C1673" s="3"/>
      <c r="T1673">
        <v>2000</v>
      </c>
      <c r="U1673" s="15">
        <v>2013.47</v>
      </c>
      <c r="V1673" t="s">
        <v>8219</v>
      </c>
      <c r="W1673" s="8"/>
      <c r="X1673" s="5"/>
      <c r="Z1673" s="6"/>
    </row>
    <row r="1674" spans="2:26" x14ac:dyDescent="0.2">
      <c r="B1674" s="3"/>
      <c r="C1674" s="3"/>
      <c r="T1674">
        <v>1700</v>
      </c>
      <c r="U1674" s="15">
        <v>1920</v>
      </c>
      <c r="V1674" t="s">
        <v>8219</v>
      </c>
      <c r="W1674" s="8"/>
      <c r="X1674" s="5"/>
      <c r="Z1674" s="6"/>
    </row>
    <row r="1675" spans="2:26" x14ac:dyDescent="0.2">
      <c r="B1675" s="3"/>
      <c r="C1675" s="3"/>
      <c r="T1675">
        <v>2100</v>
      </c>
      <c r="U1675" s="15">
        <v>2690</v>
      </c>
      <c r="V1675" t="s">
        <v>8219</v>
      </c>
      <c r="W1675" s="8"/>
      <c r="X1675" s="5"/>
      <c r="Z1675" s="6"/>
    </row>
    <row r="1676" spans="2:26" x14ac:dyDescent="0.2">
      <c r="B1676" s="3"/>
      <c r="C1676" s="3"/>
      <c r="T1676">
        <v>5000</v>
      </c>
      <c r="U1676" s="15">
        <v>10085</v>
      </c>
      <c r="V1676" t="s">
        <v>8219</v>
      </c>
      <c r="W1676" s="8"/>
      <c r="X1676" s="5"/>
      <c r="Z1676" s="6"/>
    </row>
    <row r="1677" spans="2:26" x14ac:dyDescent="0.2">
      <c r="B1677" s="3"/>
      <c r="C1677" s="3"/>
      <c r="T1677">
        <v>1000</v>
      </c>
      <c r="U1677" s="15">
        <v>1374.16</v>
      </c>
      <c r="V1677" t="s">
        <v>8219</v>
      </c>
      <c r="W1677" s="8"/>
      <c r="X1677" s="5"/>
      <c r="Z1677" s="6"/>
    </row>
    <row r="1678" spans="2:26" x14ac:dyDescent="0.2">
      <c r="B1678" s="3"/>
      <c r="C1678" s="3"/>
      <c r="T1678">
        <v>3000</v>
      </c>
      <c r="U1678" s="15">
        <v>3460</v>
      </c>
      <c r="V1678" t="s">
        <v>8219</v>
      </c>
      <c r="W1678" s="8"/>
      <c r="X1678" s="5"/>
      <c r="Z1678" s="6"/>
    </row>
    <row r="1679" spans="2:26" x14ac:dyDescent="0.2">
      <c r="B1679" s="3"/>
      <c r="C1679" s="3"/>
      <c r="T1679">
        <v>6000</v>
      </c>
      <c r="U1679" s="15">
        <v>6700</v>
      </c>
      <c r="V1679" t="s">
        <v>8219</v>
      </c>
      <c r="W1679" s="8"/>
      <c r="X1679" s="5"/>
      <c r="Z1679" s="6"/>
    </row>
    <row r="1680" spans="2:26" x14ac:dyDescent="0.2">
      <c r="B1680" s="3"/>
      <c r="C1680" s="3"/>
      <c r="T1680">
        <v>1500</v>
      </c>
      <c r="U1680" s="15">
        <v>1776</v>
      </c>
      <c r="V1680" t="s">
        <v>8219</v>
      </c>
      <c r="W1680" s="8"/>
      <c r="X1680" s="5"/>
      <c r="Z1680" s="6"/>
    </row>
    <row r="1681" spans="2:26" x14ac:dyDescent="0.2">
      <c r="B1681" s="3"/>
      <c r="C1681" s="3"/>
      <c r="T1681">
        <v>2000</v>
      </c>
      <c r="U1681" s="15">
        <v>3500</v>
      </c>
      <c r="V1681" t="s">
        <v>8219</v>
      </c>
      <c r="W1681" s="8"/>
      <c r="X1681" s="5"/>
      <c r="Z1681" s="6"/>
    </row>
    <row r="1682" spans="2:26" x14ac:dyDescent="0.2">
      <c r="B1682" s="3"/>
      <c r="C1682" s="3"/>
      <c r="T1682">
        <v>1000</v>
      </c>
      <c r="U1682" s="15">
        <v>1175</v>
      </c>
      <c r="V1682" t="s">
        <v>8219</v>
      </c>
      <c r="W1682" s="8"/>
      <c r="X1682" s="5"/>
      <c r="Z1682" s="6"/>
    </row>
    <row r="1683" spans="2:26" x14ac:dyDescent="0.2">
      <c r="B1683" s="3"/>
      <c r="C1683" s="3"/>
      <c r="T1683">
        <v>65000</v>
      </c>
      <c r="U1683" s="15">
        <v>65924.38</v>
      </c>
      <c r="V1683" t="s">
        <v>8222</v>
      </c>
      <c r="W1683" s="8"/>
      <c r="X1683" s="5"/>
      <c r="Z1683" s="6"/>
    </row>
    <row r="1684" spans="2:26" x14ac:dyDescent="0.2">
      <c r="B1684" s="3"/>
      <c r="C1684" s="3"/>
      <c r="T1684">
        <v>6000</v>
      </c>
      <c r="U1684" s="15">
        <v>0</v>
      </c>
      <c r="V1684" t="s">
        <v>8222</v>
      </c>
      <c r="W1684" s="8"/>
      <c r="X1684" s="5"/>
      <c r="Z1684" s="6"/>
    </row>
    <row r="1685" spans="2:26" x14ac:dyDescent="0.2">
      <c r="B1685" s="3"/>
      <c r="C1685" s="3"/>
      <c r="T1685">
        <v>3500</v>
      </c>
      <c r="U1685" s="15">
        <v>760</v>
      </c>
      <c r="V1685" t="s">
        <v>8222</v>
      </c>
      <c r="W1685" s="8"/>
      <c r="X1685" s="5"/>
      <c r="Z1685" s="6"/>
    </row>
    <row r="1686" spans="2:26" x14ac:dyDescent="0.2">
      <c r="B1686" s="3"/>
      <c r="C1686" s="3"/>
      <c r="T1686">
        <v>8000</v>
      </c>
      <c r="U1686" s="15">
        <v>8730</v>
      </c>
      <c r="V1686" t="s">
        <v>8222</v>
      </c>
      <c r="W1686" s="8"/>
      <c r="X1686" s="5"/>
      <c r="Z1686" s="6"/>
    </row>
    <row r="1687" spans="2:26" x14ac:dyDescent="0.2">
      <c r="B1687" s="3"/>
      <c r="C1687" s="3"/>
      <c r="T1687">
        <v>350</v>
      </c>
      <c r="U1687" s="15">
        <v>360</v>
      </c>
      <c r="V1687" t="s">
        <v>8222</v>
      </c>
      <c r="W1687" s="8"/>
      <c r="X1687" s="5"/>
      <c r="Z1687" s="6"/>
    </row>
    <row r="1688" spans="2:26" x14ac:dyDescent="0.2">
      <c r="B1688" s="3"/>
      <c r="C1688" s="3"/>
      <c r="T1688">
        <v>5000</v>
      </c>
      <c r="U1688" s="15">
        <v>18</v>
      </c>
      <c r="V1688" t="s">
        <v>8222</v>
      </c>
      <c r="W1688" s="8"/>
      <c r="X1688" s="5"/>
      <c r="Z1688" s="6"/>
    </row>
    <row r="1689" spans="2:26" x14ac:dyDescent="0.2">
      <c r="B1689" s="3"/>
      <c r="C1689" s="3"/>
      <c r="T1689">
        <v>10000</v>
      </c>
      <c r="U1689" s="15">
        <v>3125</v>
      </c>
      <c r="V1689" t="s">
        <v>8222</v>
      </c>
      <c r="W1689" s="8"/>
      <c r="X1689" s="5"/>
      <c r="Z1689" s="6"/>
    </row>
    <row r="1690" spans="2:26" x14ac:dyDescent="0.2">
      <c r="B1690" s="3"/>
      <c r="C1690" s="3"/>
      <c r="T1690">
        <v>4000</v>
      </c>
      <c r="U1690" s="15">
        <v>1772</v>
      </c>
      <c r="V1690" t="s">
        <v>8222</v>
      </c>
      <c r="W1690" s="8"/>
      <c r="X1690" s="5"/>
      <c r="Z1690" s="6"/>
    </row>
    <row r="1691" spans="2:26" x14ac:dyDescent="0.2">
      <c r="B1691" s="3"/>
      <c r="C1691" s="3"/>
      <c r="T1691">
        <v>2400</v>
      </c>
      <c r="U1691" s="15">
        <v>2400</v>
      </c>
      <c r="V1691" t="s">
        <v>8222</v>
      </c>
      <c r="W1691" s="8"/>
      <c r="X1691" s="5"/>
      <c r="Z1691" s="6"/>
    </row>
    <row r="1692" spans="2:26" x14ac:dyDescent="0.2">
      <c r="B1692" s="3"/>
      <c r="C1692" s="3"/>
      <c r="T1692">
        <v>2500</v>
      </c>
      <c r="U1692" s="15">
        <v>635</v>
      </c>
      <c r="V1692" t="s">
        <v>8222</v>
      </c>
      <c r="W1692" s="8"/>
      <c r="X1692" s="5"/>
      <c r="Z1692" s="6"/>
    </row>
    <row r="1693" spans="2:26" x14ac:dyDescent="0.2">
      <c r="B1693" s="3"/>
      <c r="C1693" s="3"/>
      <c r="T1693">
        <v>30000</v>
      </c>
      <c r="U1693" s="15">
        <v>10042</v>
      </c>
      <c r="V1693" t="s">
        <v>8222</v>
      </c>
      <c r="W1693" s="8"/>
      <c r="X1693" s="5"/>
      <c r="Z1693" s="6"/>
    </row>
    <row r="1694" spans="2:26" x14ac:dyDescent="0.2">
      <c r="B1694" s="3"/>
      <c r="C1694" s="3"/>
      <c r="T1694">
        <v>5000</v>
      </c>
      <c r="U1694" s="15">
        <v>2390</v>
      </c>
      <c r="V1694" t="s">
        <v>8222</v>
      </c>
      <c r="W1694" s="8"/>
      <c r="X1694" s="5"/>
      <c r="Z1694" s="6"/>
    </row>
    <row r="1695" spans="2:26" x14ac:dyDescent="0.2">
      <c r="B1695" s="3"/>
      <c r="C1695" s="3"/>
      <c r="T1695">
        <v>3000</v>
      </c>
      <c r="U1695" s="15">
        <v>280</v>
      </c>
      <c r="V1695" t="s">
        <v>8222</v>
      </c>
      <c r="W1695" s="8"/>
      <c r="X1695" s="5"/>
      <c r="Z1695" s="6"/>
    </row>
    <row r="1696" spans="2:26" x14ac:dyDescent="0.2">
      <c r="B1696" s="3"/>
      <c r="C1696" s="3"/>
      <c r="T1696">
        <v>10000</v>
      </c>
      <c r="U1696" s="15">
        <v>5</v>
      </c>
      <c r="V1696" t="s">
        <v>8222</v>
      </c>
      <c r="W1696" s="8"/>
      <c r="X1696" s="5"/>
      <c r="Z1696" s="6"/>
    </row>
    <row r="1697" spans="2:26" x14ac:dyDescent="0.2">
      <c r="B1697" s="3"/>
      <c r="C1697" s="3"/>
      <c r="T1697">
        <v>12000</v>
      </c>
      <c r="U1697" s="15">
        <v>1405</v>
      </c>
      <c r="V1697" t="s">
        <v>8222</v>
      </c>
      <c r="W1697" s="8"/>
      <c r="X1697" s="5"/>
      <c r="Z1697" s="6"/>
    </row>
    <row r="1698" spans="2:26" x14ac:dyDescent="0.2">
      <c r="B1698" s="3"/>
      <c r="C1698" s="3"/>
      <c r="T1698">
        <v>300000</v>
      </c>
      <c r="U1698" s="15">
        <v>0</v>
      </c>
      <c r="V1698" t="s">
        <v>8222</v>
      </c>
      <c r="W1698" s="8"/>
      <c r="X1698" s="5"/>
      <c r="Z1698" s="6"/>
    </row>
    <row r="1699" spans="2:26" x14ac:dyDescent="0.2">
      <c r="B1699" s="3"/>
      <c r="C1699" s="3"/>
      <c r="T1699">
        <v>12500</v>
      </c>
      <c r="U1699" s="15">
        <v>2526</v>
      </c>
      <c r="V1699" t="s">
        <v>8222</v>
      </c>
      <c r="W1699" s="8"/>
      <c r="X1699" s="5"/>
      <c r="Z1699" s="6"/>
    </row>
    <row r="1700" spans="2:26" x14ac:dyDescent="0.2">
      <c r="B1700" s="3"/>
      <c r="C1700" s="3"/>
      <c r="T1700">
        <v>125000</v>
      </c>
      <c r="U1700" s="15">
        <v>0</v>
      </c>
      <c r="V1700" t="s">
        <v>8222</v>
      </c>
      <c r="W1700" s="8"/>
      <c r="X1700" s="5"/>
      <c r="Z1700" s="6"/>
    </row>
    <row r="1701" spans="2:26" x14ac:dyDescent="0.2">
      <c r="B1701" s="3"/>
      <c r="C1701" s="3"/>
      <c r="T1701">
        <v>5105</v>
      </c>
      <c r="U1701" s="15">
        <v>216</v>
      </c>
      <c r="V1701" t="s">
        <v>8222</v>
      </c>
      <c r="W1701" s="8"/>
      <c r="X1701" s="5"/>
      <c r="Z1701" s="6"/>
    </row>
    <row r="1702" spans="2:26" x14ac:dyDescent="0.2">
      <c r="B1702" s="3"/>
      <c r="C1702" s="3"/>
      <c r="T1702">
        <v>20000</v>
      </c>
      <c r="U1702" s="15">
        <v>5212</v>
      </c>
      <c r="V1702" t="s">
        <v>8222</v>
      </c>
      <c r="W1702" s="8"/>
      <c r="X1702" s="5"/>
      <c r="Z1702" s="6"/>
    </row>
    <row r="1703" spans="2:26" x14ac:dyDescent="0.2">
      <c r="B1703" s="3"/>
      <c r="C1703" s="3"/>
      <c r="T1703">
        <v>5050</v>
      </c>
      <c r="U1703" s="15">
        <v>10</v>
      </c>
      <c r="V1703" t="s">
        <v>8221</v>
      </c>
      <c r="W1703" s="8"/>
      <c r="X1703" s="5"/>
      <c r="Z1703" s="6"/>
    </row>
    <row r="1704" spans="2:26" x14ac:dyDescent="0.2">
      <c r="B1704" s="3"/>
      <c r="C1704" s="3"/>
      <c r="T1704">
        <v>16500</v>
      </c>
      <c r="U1704" s="15">
        <v>1</v>
      </c>
      <c r="V1704" t="s">
        <v>8221</v>
      </c>
      <c r="W1704" s="8"/>
      <c r="X1704" s="5"/>
      <c r="Z1704" s="6"/>
    </row>
    <row r="1705" spans="2:26" x14ac:dyDescent="0.2">
      <c r="B1705" s="3"/>
      <c r="C1705" s="3"/>
      <c r="T1705">
        <v>5000</v>
      </c>
      <c r="U1705" s="15">
        <v>51</v>
      </c>
      <c r="V1705" t="s">
        <v>8221</v>
      </c>
      <c r="W1705" s="8"/>
      <c r="X1705" s="5"/>
      <c r="Z1705" s="6"/>
    </row>
    <row r="1706" spans="2:26" x14ac:dyDescent="0.2">
      <c r="B1706" s="3"/>
      <c r="C1706" s="3"/>
      <c r="T1706">
        <v>2000</v>
      </c>
      <c r="U1706" s="15">
        <v>1302</v>
      </c>
      <c r="V1706" t="s">
        <v>8221</v>
      </c>
      <c r="W1706" s="8"/>
      <c r="X1706" s="5"/>
      <c r="Z1706" s="6"/>
    </row>
    <row r="1707" spans="2:26" x14ac:dyDescent="0.2">
      <c r="B1707" s="3"/>
      <c r="C1707" s="3"/>
      <c r="T1707">
        <v>2000</v>
      </c>
      <c r="U1707" s="15">
        <v>0</v>
      </c>
      <c r="V1707" t="s">
        <v>8221</v>
      </c>
      <c r="W1707" s="8"/>
      <c r="X1707" s="5"/>
      <c r="Z1707" s="6"/>
    </row>
    <row r="1708" spans="2:26" x14ac:dyDescent="0.2">
      <c r="B1708" s="3"/>
      <c r="C1708" s="3"/>
      <c r="T1708">
        <v>5500</v>
      </c>
      <c r="U1708" s="15">
        <v>0</v>
      </c>
      <c r="V1708" t="s">
        <v>8221</v>
      </c>
      <c r="W1708" s="8"/>
      <c r="X1708" s="5"/>
      <c r="Z1708" s="6"/>
    </row>
    <row r="1709" spans="2:26" x14ac:dyDescent="0.2">
      <c r="B1709" s="3"/>
      <c r="C1709" s="3"/>
      <c r="T1709">
        <v>5000</v>
      </c>
      <c r="U1709" s="15">
        <v>487</v>
      </c>
      <c r="V1709" t="s">
        <v>8221</v>
      </c>
      <c r="W1709" s="8"/>
      <c r="X1709" s="5"/>
      <c r="Z1709" s="6"/>
    </row>
    <row r="1710" spans="2:26" x14ac:dyDescent="0.2">
      <c r="B1710" s="3"/>
      <c r="C1710" s="3"/>
      <c r="T1710">
        <v>7000</v>
      </c>
      <c r="U1710" s="15">
        <v>0</v>
      </c>
      <c r="V1710" t="s">
        <v>8221</v>
      </c>
      <c r="W1710" s="8"/>
      <c r="X1710" s="5"/>
      <c r="Z1710" s="6"/>
    </row>
    <row r="1711" spans="2:26" x14ac:dyDescent="0.2">
      <c r="B1711" s="3"/>
      <c r="C1711" s="3"/>
      <c r="T1711">
        <v>1750</v>
      </c>
      <c r="U1711" s="15">
        <v>85</v>
      </c>
      <c r="V1711" t="s">
        <v>8221</v>
      </c>
      <c r="W1711" s="8"/>
      <c r="X1711" s="5"/>
      <c r="Z1711" s="6"/>
    </row>
    <row r="1712" spans="2:26" x14ac:dyDescent="0.2">
      <c r="B1712" s="3"/>
      <c r="C1712" s="3"/>
      <c r="T1712">
        <v>5000</v>
      </c>
      <c r="U1712" s="15">
        <v>34</v>
      </c>
      <c r="V1712" t="s">
        <v>8221</v>
      </c>
      <c r="W1712" s="8"/>
      <c r="X1712" s="5"/>
      <c r="Z1712" s="6"/>
    </row>
    <row r="1713" spans="2:26" x14ac:dyDescent="0.2">
      <c r="B1713" s="3"/>
      <c r="C1713" s="3"/>
      <c r="T1713">
        <v>10000</v>
      </c>
      <c r="U1713" s="15">
        <v>1050</v>
      </c>
      <c r="V1713" t="s">
        <v>8221</v>
      </c>
      <c r="W1713" s="8"/>
      <c r="X1713" s="5"/>
      <c r="Z1713" s="6"/>
    </row>
    <row r="1714" spans="2:26" x14ac:dyDescent="0.2">
      <c r="B1714" s="3"/>
      <c r="C1714" s="3"/>
      <c r="T1714">
        <v>5000</v>
      </c>
      <c r="U1714" s="15">
        <v>0</v>
      </c>
      <c r="V1714" t="s">
        <v>8221</v>
      </c>
      <c r="W1714" s="8"/>
      <c r="X1714" s="5"/>
      <c r="Z1714" s="6"/>
    </row>
    <row r="1715" spans="2:26" x14ac:dyDescent="0.2">
      <c r="B1715" s="3"/>
      <c r="C1715" s="3"/>
      <c r="T1715">
        <v>3000</v>
      </c>
      <c r="U1715" s="15">
        <v>50</v>
      </c>
      <c r="V1715" t="s">
        <v>8221</v>
      </c>
      <c r="W1715" s="8"/>
      <c r="X1715" s="5"/>
      <c r="Z1715" s="6"/>
    </row>
    <row r="1716" spans="2:26" x14ac:dyDescent="0.2">
      <c r="B1716" s="3"/>
      <c r="C1716" s="3"/>
      <c r="T1716">
        <v>25000</v>
      </c>
      <c r="U1716" s="15">
        <v>1967</v>
      </c>
      <c r="V1716" t="s">
        <v>8221</v>
      </c>
      <c r="W1716" s="8"/>
      <c r="X1716" s="5"/>
      <c r="Z1716" s="6"/>
    </row>
    <row r="1717" spans="2:26" x14ac:dyDescent="0.2">
      <c r="B1717" s="3"/>
      <c r="C1717" s="3"/>
      <c r="T1717">
        <v>5000</v>
      </c>
      <c r="U1717" s="15">
        <v>11</v>
      </c>
      <c r="V1717" t="s">
        <v>8221</v>
      </c>
      <c r="W1717" s="8"/>
      <c r="X1717" s="5"/>
      <c r="Z1717" s="6"/>
    </row>
    <row r="1718" spans="2:26" x14ac:dyDescent="0.2">
      <c r="B1718" s="3"/>
      <c r="C1718" s="3"/>
      <c r="T1718">
        <v>2000</v>
      </c>
      <c r="U1718" s="15">
        <v>150</v>
      </c>
      <c r="V1718" t="s">
        <v>8221</v>
      </c>
      <c r="W1718" s="8"/>
      <c r="X1718" s="5"/>
      <c r="Z1718" s="6"/>
    </row>
    <row r="1719" spans="2:26" x14ac:dyDescent="0.2">
      <c r="B1719" s="3"/>
      <c r="C1719" s="3"/>
      <c r="T1719">
        <v>3265</v>
      </c>
      <c r="U1719" s="15">
        <v>1395</v>
      </c>
      <c r="V1719" t="s">
        <v>8221</v>
      </c>
      <c r="W1719" s="8"/>
      <c r="X1719" s="5"/>
      <c r="Z1719" s="6"/>
    </row>
    <row r="1720" spans="2:26" x14ac:dyDescent="0.2">
      <c r="B1720" s="3"/>
      <c r="C1720" s="3"/>
      <c r="T1720">
        <v>35000</v>
      </c>
      <c r="U1720" s="15">
        <v>75</v>
      </c>
      <c r="V1720" t="s">
        <v>8221</v>
      </c>
      <c r="W1720" s="8"/>
      <c r="X1720" s="5"/>
      <c r="Z1720" s="6"/>
    </row>
    <row r="1721" spans="2:26" x14ac:dyDescent="0.2">
      <c r="B1721" s="3"/>
      <c r="C1721" s="3"/>
      <c r="T1721">
        <v>4000</v>
      </c>
      <c r="U1721" s="15">
        <v>35</v>
      </c>
      <c r="V1721" t="s">
        <v>8221</v>
      </c>
      <c r="W1721" s="8"/>
      <c r="X1721" s="5"/>
      <c r="Z1721" s="6"/>
    </row>
    <row r="1722" spans="2:26" x14ac:dyDescent="0.2">
      <c r="B1722" s="3"/>
      <c r="C1722" s="3"/>
      <c r="T1722">
        <v>4000</v>
      </c>
      <c r="U1722" s="15">
        <v>225</v>
      </c>
      <c r="V1722" t="s">
        <v>8221</v>
      </c>
      <c r="W1722" s="8"/>
      <c r="X1722" s="5"/>
      <c r="Z1722" s="6"/>
    </row>
    <row r="1723" spans="2:26" x14ac:dyDescent="0.2">
      <c r="B1723" s="3"/>
      <c r="C1723" s="3"/>
      <c r="T1723">
        <v>5000</v>
      </c>
      <c r="U1723" s="15">
        <v>0</v>
      </c>
      <c r="V1723" t="s">
        <v>8221</v>
      </c>
      <c r="W1723" s="8"/>
      <c r="X1723" s="5"/>
      <c r="Z1723" s="6"/>
    </row>
    <row r="1724" spans="2:26" x14ac:dyDescent="0.2">
      <c r="B1724" s="3"/>
      <c r="C1724" s="3"/>
      <c r="T1724">
        <v>2880</v>
      </c>
      <c r="U1724" s="15">
        <v>1</v>
      </c>
      <c r="V1724" t="s">
        <v>8221</v>
      </c>
      <c r="W1724" s="8"/>
      <c r="X1724" s="5"/>
      <c r="Z1724" s="6"/>
    </row>
    <row r="1725" spans="2:26" x14ac:dyDescent="0.2">
      <c r="B1725" s="3"/>
      <c r="C1725" s="3"/>
      <c r="T1725">
        <v>10000</v>
      </c>
      <c r="U1725" s="15">
        <v>650</v>
      </c>
      <c r="V1725" t="s">
        <v>8221</v>
      </c>
      <c r="W1725" s="8"/>
      <c r="X1725" s="5"/>
      <c r="Z1725" s="6"/>
    </row>
    <row r="1726" spans="2:26" x14ac:dyDescent="0.2">
      <c r="B1726" s="3"/>
      <c r="C1726" s="3"/>
      <c r="T1726">
        <v>6000</v>
      </c>
      <c r="U1726" s="15">
        <v>35</v>
      </c>
      <c r="V1726" t="s">
        <v>8221</v>
      </c>
      <c r="W1726" s="8"/>
      <c r="X1726" s="5"/>
      <c r="Z1726" s="6"/>
    </row>
    <row r="1727" spans="2:26" x14ac:dyDescent="0.2">
      <c r="B1727" s="3"/>
      <c r="C1727" s="3"/>
      <c r="T1727">
        <v>5500</v>
      </c>
      <c r="U1727" s="15">
        <v>560</v>
      </c>
      <c r="V1727" t="s">
        <v>8221</v>
      </c>
      <c r="W1727" s="8"/>
      <c r="X1727" s="5"/>
      <c r="Z1727" s="6"/>
    </row>
    <row r="1728" spans="2:26" x14ac:dyDescent="0.2">
      <c r="B1728" s="3"/>
      <c r="C1728" s="3"/>
      <c r="T1728">
        <v>6500</v>
      </c>
      <c r="U1728" s="15">
        <v>2196</v>
      </c>
      <c r="V1728" t="s">
        <v>8221</v>
      </c>
      <c r="W1728" s="8"/>
      <c r="X1728" s="5"/>
      <c r="Z1728" s="6"/>
    </row>
    <row r="1729" spans="2:26" x14ac:dyDescent="0.2">
      <c r="B1729" s="3"/>
      <c r="C1729" s="3"/>
      <c r="T1729">
        <v>3000</v>
      </c>
      <c r="U1729" s="15">
        <v>1</v>
      </c>
      <c r="V1729" t="s">
        <v>8221</v>
      </c>
      <c r="W1729" s="8"/>
      <c r="X1729" s="5"/>
      <c r="Z1729" s="6"/>
    </row>
    <row r="1730" spans="2:26" x14ac:dyDescent="0.2">
      <c r="B1730" s="3"/>
      <c r="C1730" s="3"/>
      <c r="T1730">
        <v>1250</v>
      </c>
      <c r="U1730" s="15">
        <v>855</v>
      </c>
      <c r="V1730" t="s">
        <v>8221</v>
      </c>
      <c r="W1730" s="8"/>
      <c r="X1730" s="5"/>
      <c r="Z1730" s="6"/>
    </row>
    <row r="1731" spans="2:26" x14ac:dyDescent="0.2">
      <c r="B1731" s="3"/>
      <c r="C1731" s="3"/>
      <c r="T1731">
        <v>10000</v>
      </c>
      <c r="U1731" s="15">
        <v>0</v>
      </c>
      <c r="V1731" t="s">
        <v>8221</v>
      </c>
      <c r="W1731" s="8"/>
      <c r="X1731" s="5"/>
      <c r="Z1731" s="6"/>
    </row>
    <row r="1732" spans="2:26" x14ac:dyDescent="0.2">
      <c r="B1732" s="3"/>
      <c r="C1732" s="3"/>
      <c r="T1732">
        <v>3000</v>
      </c>
      <c r="U1732" s="15">
        <v>0</v>
      </c>
      <c r="V1732" t="s">
        <v>8221</v>
      </c>
      <c r="W1732" s="8"/>
      <c r="X1732" s="5"/>
      <c r="Z1732" s="6"/>
    </row>
    <row r="1733" spans="2:26" x14ac:dyDescent="0.2">
      <c r="B1733" s="3"/>
      <c r="C1733" s="3"/>
      <c r="T1733">
        <v>1000</v>
      </c>
      <c r="U1733" s="15">
        <v>0</v>
      </c>
      <c r="V1733" t="s">
        <v>8221</v>
      </c>
      <c r="W1733" s="8"/>
      <c r="X1733" s="5"/>
      <c r="Z1733" s="6"/>
    </row>
    <row r="1734" spans="2:26" x14ac:dyDescent="0.2">
      <c r="B1734" s="3"/>
      <c r="C1734" s="3"/>
      <c r="T1734">
        <v>4000</v>
      </c>
      <c r="U1734" s="15">
        <v>0</v>
      </c>
      <c r="V1734" t="s">
        <v>8221</v>
      </c>
      <c r="W1734" s="8"/>
      <c r="X1734" s="5"/>
      <c r="Z1734" s="6"/>
    </row>
    <row r="1735" spans="2:26" x14ac:dyDescent="0.2">
      <c r="B1735" s="3"/>
      <c r="C1735" s="3"/>
      <c r="T1735">
        <v>10000</v>
      </c>
      <c r="U1735" s="15">
        <v>0</v>
      </c>
      <c r="V1735" t="s">
        <v>8221</v>
      </c>
      <c r="W1735" s="8"/>
      <c r="X1735" s="5"/>
      <c r="Z1735" s="6"/>
    </row>
    <row r="1736" spans="2:26" x14ac:dyDescent="0.2">
      <c r="B1736" s="3"/>
      <c r="C1736" s="3"/>
      <c r="T1736">
        <v>4500</v>
      </c>
      <c r="U1736" s="15">
        <v>1</v>
      </c>
      <c r="V1736" t="s">
        <v>8221</v>
      </c>
      <c r="W1736" s="8"/>
      <c r="X1736" s="5"/>
      <c r="Z1736" s="6"/>
    </row>
    <row r="1737" spans="2:26" x14ac:dyDescent="0.2">
      <c r="B1737" s="3"/>
      <c r="C1737" s="3"/>
      <c r="T1737">
        <v>1000</v>
      </c>
      <c r="U1737" s="15">
        <v>110</v>
      </c>
      <c r="V1737" t="s">
        <v>8221</v>
      </c>
      <c r="W1737" s="8"/>
      <c r="X1737" s="5"/>
      <c r="Z1737" s="6"/>
    </row>
    <row r="1738" spans="2:26" x14ac:dyDescent="0.2">
      <c r="B1738" s="3"/>
      <c r="C1738" s="3"/>
      <c r="T1738">
        <v>3000</v>
      </c>
      <c r="U1738" s="15">
        <v>22</v>
      </c>
      <c r="V1738" t="s">
        <v>8221</v>
      </c>
      <c r="W1738" s="8"/>
      <c r="X1738" s="5"/>
      <c r="Z1738" s="6"/>
    </row>
    <row r="1739" spans="2:26" x14ac:dyDescent="0.2">
      <c r="B1739" s="3"/>
      <c r="C1739" s="3"/>
      <c r="T1739">
        <v>4000</v>
      </c>
      <c r="U1739" s="15">
        <v>850</v>
      </c>
      <c r="V1739" t="s">
        <v>8221</v>
      </c>
      <c r="W1739" s="8"/>
      <c r="X1739" s="5"/>
      <c r="Z1739" s="6"/>
    </row>
    <row r="1740" spans="2:26" x14ac:dyDescent="0.2">
      <c r="B1740" s="3"/>
      <c r="C1740" s="3"/>
      <c r="T1740">
        <v>5000</v>
      </c>
      <c r="U1740" s="15">
        <v>20</v>
      </c>
      <c r="V1740" t="s">
        <v>8221</v>
      </c>
      <c r="W1740" s="8"/>
      <c r="X1740" s="5"/>
      <c r="Z1740" s="6"/>
    </row>
    <row r="1741" spans="2:26" x14ac:dyDescent="0.2">
      <c r="B1741" s="3"/>
      <c r="C1741" s="3"/>
      <c r="T1741">
        <v>1000</v>
      </c>
      <c r="U1741" s="15">
        <v>1</v>
      </c>
      <c r="V1741" t="s">
        <v>8221</v>
      </c>
      <c r="W1741" s="8"/>
      <c r="X1741" s="5"/>
      <c r="Z1741" s="6"/>
    </row>
    <row r="1742" spans="2:26" x14ac:dyDescent="0.2">
      <c r="B1742" s="3"/>
      <c r="C1742" s="3"/>
      <c r="T1742">
        <v>3000</v>
      </c>
      <c r="U1742" s="15">
        <v>0</v>
      </c>
      <c r="V1742" t="s">
        <v>8221</v>
      </c>
      <c r="W1742" s="8"/>
      <c r="X1742" s="5"/>
      <c r="Z1742" s="6"/>
    </row>
    <row r="1743" spans="2:26" x14ac:dyDescent="0.2">
      <c r="B1743" s="3"/>
      <c r="C1743" s="3"/>
      <c r="T1743">
        <v>1200</v>
      </c>
      <c r="U1743" s="15">
        <v>1330</v>
      </c>
      <c r="V1743" t="s">
        <v>8219</v>
      </c>
      <c r="W1743" s="8"/>
      <c r="X1743" s="5"/>
      <c r="Z1743" s="6"/>
    </row>
    <row r="1744" spans="2:26" x14ac:dyDescent="0.2">
      <c r="B1744" s="3"/>
      <c r="C1744" s="3"/>
      <c r="T1744">
        <v>2000</v>
      </c>
      <c r="U1744" s="15">
        <v>2175</v>
      </c>
      <c r="V1744" t="s">
        <v>8219</v>
      </c>
      <c r="W1744" s="8"/>
      <c r="X1744" s="5"/>
      <c r="Z1744" s="6"/>
    </row>
    <row r="1745" spans="2:26" x14ac:dyDescent="0.2">
      <c r="B1745" s="3"/>
      <c r="C1745" s="3"/>
      <c r="T1745">
        <v>6000</v>
      </c>
      <c r="U1745" s="15">
        <v>6025</v>
      </c>
      <c r="V1745" t="s">
        <v>8219</v>
      </c>
      <c r="W1745" s="8"/>
      <c r="X1745" s="5"/>
      <c r="Z1745" s="6"/>
    </row>
    <row r="1746" spans="2:26" x14ac:dyDescent="0.2">
      <c r="B1746" s="3"/>
      <c r="C1746" s="3"/>
      <c r="T1746">
        <v>5500</v>
      </c>
      <c r="U1746" s="15">
        <v>6515</v>
      </c>
      <c r="V1746" t="s">
        <v>8219</v>
      </c>
      <c r="W1746" s="8"/>
      <c r="X1746" s="5"/>
      <c r="Z1746" s="6"/>
    </row>
    <row r="1747" spans="2:26" x14ac:dyDescent="0.2">
      <c r="B1747" s="3"/>
      <c r="C1747" s="3"/>
      <c r="T1747">
        <v>7000</v>
      </c>
      <c r="U1747" s="15">
        <v>7981</v>
      </c>
      <c r="V1747" t="s">
        <v>8219</v>
      </c>
      <c r="W1747" s="8"/>
      <c r="X1747" s="5"/>
      <c r="Z1747" s="6"/>
    </row>
    <row r="1748" spans="2:26" x14ac:dyDescent="0.2">
      <c r="B1748" s="3"/>
      <c r="C1748" s="3"/>
      <c r="T1748">
        <v>15000</v>
      </c>
      <c r="U1748" s="15">
        <v>22215</v>
      </c>
      <c r="V1748" t="s">
        <v>8219</v>
      </c>
      <c r="W1748" s="8"/>
      <c r="X1748" s="5"/>
      <c r="Z1748" s="6"/>
    </row>
    <row r="1749" spans="2:26" x14ac:dyDescent="0.2">
      <c r="B1749" s="3"/>
      <c r="C1749" s="3"/>
      <c r="T1749">
        <v>9000</v>
      </c>
      <c r="U1749" s="15">
        <v>9446</v>
      </c>
      <c r="V1749" t="s">
        <v>8219</v>
      </c>
      <c r="W1749" s="8"/>
      <c r="X1749" s="5"/>
      <c r="Z1749" s="6"/>
    </row>
    <row r="1750" spans="2:26" x14ac:dyDescent="0.2">
      <c r="B1750" s="3"/>
      <c r="C1750" s="3"/>
      <c r="T1750">
        <v>50000</v>
      </c>
      <c r="U1750" s="15">
        <v>64974</v>
      </c>
      <c r="V1750" t="s">
        <v>8219</v>
      </c>
      <c r="W1750" s="8"/>
      <c r="X1750" s="5"/>
      <c r="Z1750" s="6"/>
    </row>
    <row r="1751" spans="2:26" x14ac:dyDescent="0.2">
      <c r="B1751" s="3"/>
      <c r="C1751" s="3"/>
      <c r="T1751">
        <v>10050</v>
      </c>
      <c r="U1751" s="15">
        <v>12410.5</v>
      </c>
      <c r="V1751" t="s">
        <v>8219</v>
      </c>
      <c r="W1751" s="8"/>
      <c r="X1751" s="5"/>
      <c r="Z1751" s="6"/>
    </row>
    <row r="1752" spans="2:26" x14ac:dyDescent="0.2">
      <c r="B1752" s="3"/>
      <c r="C1752" s="3"/>
      <c r="T1752">
        <v>5000</v>
      </c>
      <c r="U1752" s="15">
        <v>10081</v>
      </c>
      <c r="V1752" t="s">
        <v>8219</v>
      </c>
      <c r="W1752" s="8"/>
      <c r="X1752" s="5"/>
      <c r="Z1752" s="6"/>
    </row>
    <row r="1753" spans="2:26" x14ac:dyDescent="0.2">
      <c r="B1753" s="3"/>
      <c r="C1753" s="3"/>
      <c r="T1753">
        <v>10000</v>
      </c>
      <c r="U1753" s="15">
        <v>10290</v>
      </c>
      <c r="V1753" t="s">
        <v>8219</v>
      </c>
      <c r="W1753" s="8"/>
      <c r="X1753" s="5"/>
      <c r="Z1753" s="6"/>
    </row>
    <row r="1754" spans="2:26" x14ac:dyDescent="0.2">
      <c r="B1754" s="3"/>
      <c r="C1754" s="3"/>
      <c r="T1754">
        <v>1200</v>
      </c>
      <c r="U1754" s="15">
        <v>3122</v>
      </c>
      <c r="V1754" t="s">
        <v>8219</v>
      </c>
      <c r="W1754" s="8"/>
      <c r="X1754" s="5"/>
      <c r="Z1754" s="6"/>
    </row>
    <row r="1755" spans="2:26" x14ac:dyDescent="0.2">
      <c r="B1755" s="3"/>
      <c r="C1755" s="3"/>
      <c r="T1755">
        <v>15000</v>
      </c>
      <c r="U1755" s="15">
        <v>16200</v>
      </c>
      <c r="V1755" t="s">
        <v>8219</v>
      </c>
      <c r="W1755" s="8"/>
      <c r="X1755" s="5"/>
      <c r="Z1755" s="6"/>
    </row>
    <row r="1756" spans="2:26" x14ac:dyDescent="0.2">
      <c r="B1756" s="3"/>
      <c r="C1756" s="3"/>
      <c r="T1756">
        <v>8500</v>
      </c>
      <c r="U1756" s="15">
        <v>9395</v>
      </c>
      <c r="V1756" t="s">
        <v>8219</v>
      </c>
      <c r="W1756" s="8"/>
      <c r="X1756" s="5"/>
      <c r="Z1756" s="6"/>
    </row>
    <row r="1757" spans="2:26" x14ac:dyDescent="0.2">
      <c r="B1757" s="3"/>
      <c r="C1757" s="3"/>
      <c r="T1757">
        <v>25</v>
      </c>
      <c r="U1757" s="15">
        <v>30</v>
      </c>
      <c r="V1757" t="s">
        <v>8219</v>
      </c>
      <c r="W1757" s="8"/>
      <c r="X1757" s="5"/>
      <c r="Z1757" s="6"/>
    </row>
    <row r="1758" spans="2:26" x14ac:dyDescent="0.2">
      <c r="B1758" s="3"/>
      <c r="C1758" s="3"/>
      <c r="T1758">
        <v>5500</v>
      </c>
      <c r="U1758" s="15">
        <v>5655.6</v>
      </c>
      <c r="V1758" t="s">
        <v>8219</v>
      </c>
      <c r="W1758" s="8"/>
      <c r="X1758" s="5"/>
      <c r="Z1758" s="6"/>
    </row>
    <row r="1759" spans="2:26" x14ac:dyDescent="0.2">
      <c r="B1759" s="3"/>
      <c r="C1759" s="3"/>
      <c r="T1759">
        <v>5000</v>
      </c>
      <c r="U1759" s="15">
        <v>5800</v>
      </c>
      <c r="V1759" t="s">
        <v>8219</v>
      </c>
      <c r="W1759" s="8"/>
      <c r="X1759" s="5"/>
      <c r="Z1759" s="6"/>
    </row>
    <row r="1760" spans="2:26" x14ac:dyDescent="0.2">
      <c r="B1760" s="3"/>
      <c r="C1760" s="3"/>
      <c r="T1760">
        <v>1000</v>
      </c>
      <c r="U1760" s="15">
        <v>1147</v>
      </c>
      <c r="V1760" t="s">
        <v>8219</v>
      </c>
      <c r="W1760" s="8"/>
      <c r="X1760" s="5"/>
      <c r="Z1760" s="6"/>
    </row>
    <row r="1761" spans="2:26" x14ac:dyDescent="0.2">
      <c r="B1761" s="3"/>
      <c r="C1761" s="3"/>
      <c r="T1761">
        <v>5000</v>
      </c>
      <c r="U1761" s="15">
        <v>5330</v>
      </c>
      <c r="V1761" t="s">
        <v>8219</v>
      </c>
      <c r="W1761" s="8"/>
      <c r="X1761" s="5"/>
      <c r="Z1761" s="6"/>
    </row>
    <row r="1762" spans="2:26" x14ac:dyDescent="0.2">
      <c r="B1762" s="3"/>
      <c r="C1762" s="3"/>
      <c r="T1762">
        <v>5000</v>
      </c>
      <c r="U1762" s="15">
        <v>8272</v>
      </c>
      <c r="V1762" t="s">
        <v>8219</v>
      </c>
      <c r="W1762" s="8"/>
      <c r="X1762" s="5"/>
      <c r="Z1762" s="6"/>
    </row>
    <row r="1763" spans="2:26" x14ac:dyDescent="0.2">
      <c r="B1763" s="3"/>
      <c r="C1763" s="3"/>
      <c r="T1763">
        <v>100</v>
      </c>
      <c r="U1763" s="15">
        <v>155</v>
      </c>
      <c r="V1763" t="s">
        <v>8219</v>
      </c>
      <c r="W1763" s="8"/>
      <c r="X1763" s="5"/>
      <c r="Z1763" s="6"/>
    </row>
    <row r="1764" spans="2:26" x14ac:dyDescent="0.2">
      <c r="B1764" s="3"/>
      <c r="C1764" s="3"/>
      <c r="T1764">
        <v>100</v>
      </c>
      <c r="U1764" s="15">
        <v>885</v>
      </c>
      <c r="V1764" t="s">
        <v>8219</v>
      </c>
      <c r="W1764" s="8"/>
      <c r="X1764" s="5"/>
      <c r="Z1764" s="6"/>
    </row>
    <row r="1765" spans="2:26" x14ac:dyDescent="0.2">
      <c r="B1765" s="3"/>
      <c r="C1765" s="3"/>
      <c r="T1765">
        <v>12000</v>
      </c>
      <c r="U1765" s="15">
        <v>12229</v>
      </c>
      <c r="V1765" t="s">
        <v>8219</v>
      </c>
      <c r="W1765" s="8"/>
      <c r="X1765" s="5"/>
      <c r="Z1765" s="6"/>
    </row>
    <row r="1766" spans="2:26" x14ac:dyDescent="0.2">
      <c r="B1766" s="3"/>
      <c r="C1766" s="3"/>
      <c r="T1766">
        <v>11000</v>
      </c>
      <c r="U1766" s="15">
        <v>2156</v>
      </c>
      <c r="V1766" t="s">
        <v>8221</v>
      </c>
      <c r="W1766" s="8"/>
      <c r="X1766" s="5"/>
      <c r="Z1766" s="6"/>
    </row>
    <row r="1767" spans="2:26" x14ac:dyDescent="0.2">
      <c r="B1767" s="3"/>
      <c r="C1767" s="3"/>
      <c r="T1767">
        <v>12500</v>
      </c>
      <c r="U1767" s="15">
        <v>7433.48</v>
      </c>
      <c r="V1767" t="s">
        <v>8221</v>
      </c>
      <c r="W1767" s="8"/>
      <c r="X1767" s="5"/>
      <c r="Z1767" s="6"/>
    </row>
    <row r="1768" spans="2:26" x14ac:dyDescent="0.2">
      <c r="B1768" s="3"/>
      <c r="C1768" s="3"/>
      <c r="T1768">
        <v>1500</v>
      </c>
      <c r="U1768" s="15">
        <v>0</v>
      </c>
      <c r="V1768" t="s">
        <v>8221</v>
      </c>
      <c r="W1768" s="8"/>
      <c r="X1768" s="5"/>
      <c r="Z1768" s="6"/>
    </row>
    <row r="1769" spans="2:26" x14ac:dyDescent="0.2">
      <c r="B1769" s="3"/>
      <c r="C1769" s="3"/>
      <c r="T1769">
        <v>5000</v>
      </c>
      <c r="U1769" s="15">
        <v>2286</v>
      </c>
      <c r="V1769" t="s">
        <v>8221</v>
      </c>
      <c r="W1769" s="8"/>
      <c r="X1769" s="5"/>
      <c r="Z1769" s="6"/>
    </row>
    <row r="1770" spans="2:26" x14ac:dyDescent="0.2">
      <c r="B1770" s="3"/>
      <c r="C1770" s="3"/>
      <c r="T1770">
        <v>5000</v>
      </c>
      <c r="U1770" s="15">
        <v>187</v>
      </c>
      <c r="V1770" t="s">
        <v>8221</v>
      </c>
      <c r="W1770" s="8"/>
      <c r="X1770" s="5"/>
      <c r="Z1770" s="6"/>
    </row>
    <row r="1771" spans="2:26" x14ac:dyDescent="0.2">
      <c r="B1771" s="3"/>
      <c r="C1771" s="3"/>
      <c r="T1771">
        <v>40000</v>
      </c>
      <c r="U1771" s="15">
        <v>1081</v>
      </c>
      <c r="V1771" t="s">
        <v>8221</v>
      </c>
      <c r="W1771" s="8"/>
      <c r="X1771" s="5"/>
      <c r="Z1771" s="6"/>
    </row>
    <row r="1772" spans="2:26" x14ac:dyDescent="0.2">
      <c r="B1772" s="3"/>
      <c r="C1772" s="3"/>
      <c r="T1772">
        <v>24500</v>
      </c>
      <c r="U1772" s="15">
        <v>13846</v>
      </c>
      <c r="V1772" t="s">
        <v>8221</v>
      </c>
      <c r="W1772" s="8"/>
      <c r="X1772" s="5"/>
      <c r="Z1772" s="6"/>
    </row>
    <row r="1773" spans="2:26" x14ac:dyDescent="0.2">
      <c r="B1773" s="3"/>
      <c r="C1773" s="3"/>
      <c r="T1773">
        <v>4200</v>
      </c>
      <c r="U1773" s="15">
        <v>895</v>
      </c>
      <c r="V1773" t="s">
        <v>8221</v>
      </c>
      <c r="W1773" s="8"/>
      <c r="X1773" s="5"/>
      <c r="Z1773" s="6"/>
    </row>
    <row r="1774" spans="2:26" x14ac:dyDescent="0.2">
      <c r="B1774" s="3"/>
      <c r="C1774" s="3"/>
      <c r="T1774">
        <v>5500</v>
      </c>
      <c r="U1774" s="15">
        <v>858</v>
      </c>
      <c r="V1774" t="s">
        <v>8221</v>
      </c>
      <c r="W1774" s="8"/>
      <c r="X1774" s="5"/>
      <c r="Z1774" s="6"/>
    </row>
    <row r="1775" spans="2:26" x14ac:dyDescent="0.2">
      <c r="B1775" s="3"/>
      <c r="C1775" s="3"/>
      <c r="T1775">
        <v>30000</v>
      </c>
      <c r="U1775" s="15">
        <v>1877</v>
      </c>
      <c r="V1775" t="s">
        <v>8221</v>
      </c>
      <c r="W1775" s="8"/>
      <c r="X1775" s="5"/>
      <c r="Z1775" s="6"/>
    </row>
    <row r="1776" spans="2:26" x14ac:dyDescent="0.2">
      <c r="B1776" s="3"/>
      <c r="C1776" s="3"/>
      <c r="T1776">
        <v>2500</v>
      </c>
      <c r="U1776" s="15">
        <v>1148</v>
      </c>
      <c r="V1776" t="s">
        <v>8221</v>
      </c>
      <c r="W1776" s="8"/>
      <c r="X1776" s="5"/>
      <c r="Z1776" s="6"/>
    </row>
    <row r="1777" spans="2:26" x14ac:dyDescent="0.2">
      <c r="B1777" s="3"/>
      <c r="C1777" s="3"/>
      <c r="T1777">
        <v>32500</v>
      </c>
      <c r="U1777" s="15">
        <v>21158</v>
      </c>
      <c r="V1777" t="s">
        <v>8221</v>
      </c>
      <c r="W1777" s="8"/>
      <c r="X1777" s="5"/>
      <c r="Z1777" s="6"/>
    </row>
    <row r="1778" spans="2:26" x14ac:dyDescent="0.2">
      <c r="B1778" s="3"/>
      <c r="C1778" s="3"/>
      <c r="T1778">
        <v>5000</v>
      </c>
      <c r="U1778" s="15">
        <v>335</v>
      </c>
      <c r="V1778" t="s">
        <v>8221</v>
      </c>
      <c r="W1778" s="8"/>
      <c r="X1778" s="5"/>
      <c r="Z1778" s="6"/>
    </row>
    <row r="1779" spans="2:26" x14ac:dyDescent="0.2">
      <c r="B1779" s="3"/>
      <c r="C1779" s="3"/>
      <c r="T1779">
        <v>4800</v>
      </c>
      <c r="U1779" s="15">
        <v>651</v>
      </c>
      <c r="V1779" t="s">
        <v>8221</v>
      </c>
      <c r="W1779" s="8"/>
      <c r="X1779" s="5"/>
      <c r="Z1779" s="6"/>
    </row>
    <row r="1780" spans="2:26" x14ac:dyDescent="0.2">
      <c r="B1780" s="3"/>
      <c r="C1780" s="3"/>
      <c r="T1780">
        <v>50000</v>
      </c>
      <c r="U1780" s="15">
        <v>995</v>
      </c>
      <c r="V1780" t="s">
        <v>8221</v>
      </c>
      <c r="W1780" s="8"/>
      <c r="X1780" s="5"/>
      <c r="Z1780" s="6"/>
    </row>
    <row r="1781" spans="2:26" x14ac:dyDescent="0.2">
      <c r="B1781" s="3"/>
      <c r="C1781" s="3"/>
      <c r="T1781">
        <v>11000</v>
      </c>
      <c r="U1781" s="15">
        <v>3986</v>
      </c>
      <c r="V1781" t="s">
        <v>8221</v>
      </c>
      <c r="W1781" s="8"/>
      <c r="X1781" s="5"/>
      <c r="Z1781" s="6"/>
    </row>
    <row r="1782" spans="2:26" x14ac:dyDescent="0.2">
      <c r="B1782" s="3"/>
      <c r="C1782" s="3"/>
      <c r="T1782">
        <v>30000</v>
      </c>
      <c r="U1782" s="15">
        <v>11923</v>
      </c>
      <c r="V1782" t="s">
        <v>8221</v>
      </c>
      <c r="W1782" s="8"/>
      <c r="X1782" s="5"/>
      <c r="Z1782" s="6"/>
    </row>
    <row r="1783" spans="2:26" x14ac:dyDescent="0.2">
      <c r="B1783" s="3"/>
      <c r="C1783" s="3"/>
      <c r="T1783">
        <v>5500</v>
      </c>
      <c r="U1783" s="15">
        <v>1417</v>
      </c>
      <c r="V1783" t="s">
        <v>8221</v>
      </c>
      <c r="W1783" s="8"/>
      <c r="X1783" s="5"/>
      <c r="Z1783" s="6"/>
    </row>
    <row r="1784" spans="2:26" x14ac:dyDescent="0.2">
      <c r="B1784" s="3"/>
      <c r="C1784" s="3"/>
      <c r="T1784">
        <v>35000</v>
      </c>
      <c r="U1784" s="15">
        <v>5422</v>
      </c>
      <c r="V1784" t="s">
        <v>8221</v>
      </c>
      <c r="W1784" s="8"/>
      <c r="X1784" s="5"/>
      <c r="Z1784" s="6"/>
    </row>
    <row r="1785" spans="2:26" x14ac:dyDescent="0.2">
      <c r="B1785" s="3"/>
      <c r="C1785" s="3"/>
      <c r="T1785">
        <v>40000</v>
      </c>
      <c r="U1785" s="15">
        <v>9477</v>
      </c>
      <c r="V1785" t="s">
        <v>8221</v>
      </c>
      <c r="W1785" s="8"/>
      <c r="X1785" s="5"/>
      <c r="Z1785" s="6"/>
    </row>
    <row r="1786" spans="2:26" x14ac:dyDescent="0.2">
      <c r="B1786" s="3"/>
      <c r="C1786" s="3"/>
      <c r="T1786">
        <v>5000</v>
      </c>
      <c r="U1786" s="15">
        <v>1988</v>
      </c>
      <c r="V1786" t="s">
        <v>8221</v>
      </c>
      <c r="W1786" s="8"/>
      <c r="X1786" s="5"/>
      <c r="Z1786" s="6"/>
    </row>
    <row r="1787" spans="2:26" x14ac:dyDescent="0.2">
      <c r="B1787" s="3"/>
      <c r="C1787" s="3"/>
      <c r="T1787">
        <v>24000</v>
      </c>
      <c r="U1787" s="15">
        <v>4853</v>
      </c>
      <c r="V1787" t="s">
        <v>8221</v>
      </c>
      <c r="W1787" s="8"/>
      <c r="X1787" s="5"/>
      <c r="Z1787" s="6"/>
    </row>
    <row r="1788" spans="2:26" x14ac:dyDescent="0.2">
      <c r="B1788" s="3"/>
      <c r="C1788" s="3"/>
      <c r="T1788">
        <v>1900</v>
      </c>
      <c r="U1788" s="15">
        <v>905</v>
      </c>
      <c r="V1788" t="s">
        <v>8221</v>
      </c>
      <c r="W1788" s="8"/>
      <c r="X1788" s="5"/>
      <c r="Z1788" s="6"/>
    </row>
    <row r="1789" spans="2:26" x14ac:dyDescent="0.2">
      <c r="B1789" s="3"/>
      <c r="C1789" s="3"/>
      <c r="T1789">
        <v>10000</v>
      </c>
      <c r="U1789" s="15">
        <v>1533</v>
      </c>
      <c r="V1789" t="s">
        <v>8221</v>
      </c>
      <c r="W1789" s="8"/>
      <c r="X1789" s="5"/>
      <c r="Z1789" s="6"/>
    </row>
    <row r="1790" spans="2:26" x14ac:dyDescent="0.2">
      <c r="B1790" s="3"/>
      <c r="C1790" s="3"/>
      <c r="T1790">
        <v>5500</v>
      </c>
      <c r="U1790" s="15">
        <v>76</v>
      </c>
      <c r="V1790" t="s">
        <v>8221</v>
      </c>
      <c r="W1790" s="8"/>
      <c r="X1790" s="5"/>
      <c r="Z1790" s="6"/>
    </row>
    <row r="1791" spans="2:26" x14ac:dyDescent="0.2">
      <c r="B1791" s="3"/>
      <c r="C1791" s="3"/>
      <c r="T1791">
        <v>8000</v>
      </c>
      <c r="U1791" s="15">
        <v>40</v>
      </c>
      <c r="V1791" t="s">
        <v>8221</v>
      </c>
      <c r="W1791" s="8"/>
      <c r="X1791" s="5"/>
      <c r="Z1791" s="6"/>
    </row>
    <row r="1792" spans="2:26" x14ac:dyDescent="0.2">
      <c r="B1792" s="3"/>
      <c r="C1792" s="3"/>
      <c r="T1792">
        <v>33000</v>
      </c>
      <c r="U1792" s="15">
        <v>1636</v>
      </c>
      <c r="V1792" t="s">
        <v>8221</v>
      </c>
      <c r="W1792" s="8"/>
      <c r="X1792" s="5"/>
      <c r="Z1792" s="6"/>
    </row>
    <row r="1793" spans="2:26" x14ac:dyDescent="0.2">
      <c r="B1793" s="3"/>
      <c r="C1793" s="3"/>
      <c r="T1793">
        <v>3000</v>
      </c>
      <c r="U1793" s="15">
        <v>107</v>
      </c>
      <c r="V1793" t="s">
        <v>8221</v>
      </c>
      <c r="W1793" s="8"/>
      <c r="X1793" s="5"/>
      <c r="Z1793" s="6"/>
    </row>
    <row r="1794" spans="2:26" x14ac:dyDescent="0.2">
      <c r="B1794" s="3"/>
      <c r="C1794" s="3"/>
      <c r="T1794">
        <v>25000</v>
      </c>
      <c r="U1794" s="15">
        <v>15281</v>
      </c>
      <c r="V1794" t="s">
        <v>8221</v>
      </c>
      <c r="W1794" s="8"/>
      <c r="X1794" s="5"/>
      <c r="Z1794" s="6"/>
    </row>
    <row r="1795" spans="2:26" x14ac:dyDescent="0.2">
      <c r="B1795" s="3"/>
      <c r="C1795" s="3"/>
      <c r="T1795">
        <v>3000</v>
      </c>
      <c r="U1795" s="15">
        <v>40</v>
      </c>
      <c r="V1795" t="s">
        <v>8221</v>
      </c>
      <c r="W1795" s="8"/>
      <c r="X1795" s="5"/>
      <c r="Z1795" s="6"/>
    </row>
    <row r="1796" spans="2:26" x14ac:dyDescent="0.2">
      <c r="B1796" s="3"/>
      <c r="C1796" s="3"/>
      <c r="T1796">
        <v>9000</v>
      </c>
      <c r="U1796" s="15">
        <v>997</v>
      </c>
      <c r="V1796" t="s">
        <v>8221</v>
      </c>
      <c r="W1796" s="8"/>
      <c r="X1796" s="5"/>
      <c r="Z1796" s="6"/>
    </row>
    <row r="1797" spans="2:26" x14ac:dyDescent="0.2">
      <c r="B1797" s="3"/>
      <c r="C1797" s="3"/>
      <c r="T1797">
        <v>28000</v>
      </c>
      <c r="U1797" s="15">
        <v>10846</v>
      </c>
      <c r="V1797" t="s">
        <v>8221</v>
      </c>
      <c r="W1797" s="8"/>
      <c r="X1797" s="5"/>
      <c r="Z1797" s="6"/>
    </row>
    <row r="1798" spans="2:26" x14ac:dyDescent="0.2">
      <c r="B1798" s="3"/>
      <c r="C1798" s="3"/>
      <c r="T1798">
        <v>19000</v>
      </c>
      <c r="U1798" s="15">
        <v>4190</v>
      </c>
      <c r="V1798" t="s">
        <v>8221</v>
      </c>
      <c r="W1798" s="8"/>
      <c r="X1798" s="5"/>
      <c r="Z1798" s="6"/>
    </row>
    <row r="1799" spans="2:26" x14ac:dyDescent="0.2">
      <c r="B1799" s="3"/>
      <c r="C1799" s="3"/>
      <c r="T1799">
        <v>10000</v>
      </c>
      <c r="U1799" s="15">
        <v>6755</v>
      </c>
      <c r="V1799" t="s">
        <v>8221</v>
      </c>
      <c r="W1799" s="8"/>
      <c r="X1799" s="5"/>
      <c r="Z1799" s="6"/>
    </row>
    <row r="1800" spans="2:26" x14ac:dyDescent="0.2">
      <c r="B1800" s="3"/>
      <c r="C1800" s="3"/>
      <c r="T1800">
        <v>16000</v>
      </c>
      <c r="U1800" s="15">
        <v>2182</v>
      </c>
      <c r="V1800" t="s">
        <v>8221</v>
      </c>
      <c r="W1800" s="8"/>
      <c r="X1800" s="5"/>
      <c r="Z1800" s="6"/>
    </row>
    <row r="1801" spans="2:26" x14ac:dyDescent="0.2">
      <c r="B1801" s="3"/>
      <c r="C1801" s="3"/>
      <c r="T1801">
        <v>4000</v>
      </c>
      <c r="U1801" s="15">
        <v>69.83</v>
      </c>
      <c r="V1801" t="s">
        <v>8221</v>
      </c>
      <c r="W1801" s="8"/>
      <c r="X1801" s="5"/>
      <c r="Z1801" s="6"/>
    </row>
    <row r="1802" spans="2:26" x14ac:dyDescent="0.2">
      <c r="B1802" s="3"/>
      <c r="C1802" s="3"/>
      <c r="T1802">
        <v>46260</v>
      </c>
      <c r="U1802" s="15">
        <v>9460</v>
      </c>
      <c r="V1802" t="s">
        <v>8221</v>
      </c>
      <c r="W1802" s="8"/>
      <c r="X1802" s="5"/>
      <c r="Z1802" s="6"/>
    </row>
    <row r="1803" spans="2:26" x14ac:dyDescent="0.2">
      <c r="B1803" s="3"/>
      <c r="C1803" s="3"/>
      <c r="T1803">
        <v>17000</v>
      </c>
      <c r="U1803" s="15">
        <v>2355</v>
      </c>
      <c r="V1803" t="s">
        <v>8221</v>
      </c>
      <c r="W1803" s="8"/>
      <c r="X1803" s="5"/>
      <c r="Z1803" s="6"/>
    </row>
    <row r="1804" spans="2:26" x14ac:dyDescent="0.2">
      <c r="B1804" s="3"/>
      <c r="C1804" s="3"/>
      <c r="T1804">
        <v>3500</v>
      </c>
      <c r="U1804" s="15">
        <v>1697</v>
      </c>
      <c r="V1804" t="s">
        <v>8221</v>
      </c>
      <c r="W1804" s="8"/>
      <c r="X1804" s="5"/>
      <c r="Z1804" s="6"/>
    </row>
    <row r="1805" spans="2:26" x14ac:dyDescent="0.2">
      <c r="B1805" s="3"/>
      <c r="C1805" s="3"/>
      <c r="T1805">
        <v>17500</v>
      </c>
      <c r="U1805" s="15">
        <v>5390</v>
      </c>
      <c r="V1805" t="s">
        <v>8221</v>
      </c>
      <c r="W1805" s="8"/>
      <c r="X1805" s="5"/>
      <c r="Z1805" s="6"/>
    </row>
    <row r="1806" spans="2:26" x14ac:dyDescent="0.2">
      <c r="B1806" s="3"/>
      <c r="C1806" s="3"/>
      <c r="T1806">
        <v>15500</v>
      </c>
      <c r="U1806" s="15">
        <v>5452</v>
      </c>
      <c r="V1806" t="s">
        <v>8221</v>
      </c>
      <c r="W1806" s="8"/>
      <c r="X1806" s="5"/>
      <c r="Z1806" s="6"/>
    </row>
    <row r="1807" spans="2:26" x14ac:dyDescent="0.2">
      <c r="B1807" s="3"/>
      <c r="C1807" s="3"/>
      <c r="T1807">
        <v>22500</v>
      </c>
      <c r="U1807" s="15">
        <v>8191</v>
      </c>
      <c r="V1807" t="s">
        <v>8221</v>
      </c>
      <c r="W1807" s="8"/>
      <c r="X1807" s="5"/>
      <c r="Z1807" s="6"/>
    </row>
    <row r="1808" spans="2:26" x14ac:dyDescent="0.2">
      <c r="B1808" s="3"/>
      <c r="C1808" s="3"/>
      <c r="T1808">
        <v>20000</v>
      </c>
      <c r="U1808" s="15">
        <v>591</v>
      </c>
      <c r="V1808" t="s">
        <v>8221</v>
      </c>
      <c r="W1808" s="8"/>
      <c r="X1808" s="5"/>
      <c r="Z1808" s="6"/>
    </row>
    <row r="1809" spans="2:26" x14ac:dyDescent="0.2">
      <c r="B1809" s="3"/>
      <c r="C1809" s="3"/>
      <c r="T1809">
        <v>5000</v>
      </c>
      <c r="U1809" s="15">
        <v>553</v>
      </c>
      <c r="V1809" t="s">
        <v>8221</v>
      </c>
      <c r="W1809" s="8"/>
      <c r="X1809" s="5"/>
      <c r="Z1809" s="6"/>
    </row>
    <row r="1810" spans="2:26" x14ac:dyDescent="0.2">
      <c r="B1810" s="3"/>
      <c r="C1810" s="3"/>
      <c r="T1810">
        <v>28000</v>
      </c>
      <c r="U1810" s="15">
        <v>11594</v>
      </c>
      <c r="V1810" t="s">
        <v>8221</v>
      </c>
      <c r="W1810" s="8"/>
      <c r="X1810" s="5"/>
      <c r="Z1810" s="6"/>
    </row>
    <row r="1811" spans="2:26" x14ac:dyDescent="0.2">
      <c r="B1811" s="3"/>
      <c r="C1811" s="3"/>
      <c r="T1811">
        <v>3500</v>
      </c>
      <c r="U1811" s="15">
        <v>380</v>
      </c>
      <c r="V1811" t="s">
        <v>8221</v>
      </c>
      <c r="W1811" s="8"/>
      <c r="X1811" s="5"/>
      <c r="Z1811" s="6"/>
    </row>
    <row r="1812" spans="2:26" x14ac:dyDescent="0.2">
      <c r="B1812" s="3"/>
      <c r="C1812" s="3"/>
      <c r="T1812">
        <v>450</v>
      </c>
      <c r="U1812" s="15">
        <v>15</v>
      </c>
      <c r="V1812" t="s">
        <v>8221</v>
      </c>
      <c r="W1812" s="8"/>
      <c r="X1812" s="5"/>
      <c r="Z1812" s="6"/>
    </row>
    <row r="1813" spans="2:26" x14ac:dyDescent="0.2">
      <c r="B1813" s="3"/>
      <c r="C1813" s="3"/>
      <c r="T1813">
        <v>54000</v>
      </c>
      <c r="U1813" s="15">
        <v>40</v>
      </c>
      <c r="V1813" t="s">
        <v>8221</v>
      </c>
      <c r="W1813" s="8"/>
      <c r="X1813" s="5"/>
      <c r="Z1813" s="6"/>
    </row>
    <row r="1814" spans="2:26" x14ac:dyDescent="0.2">
      <c r="B1814" s="3"/>
      <c r="C1814" s="3"/>
      <c r="T1814">
        <v>6500</v>
      </c>
      <c r="U1814" s="15">
        <v>865</v>
      </c>
      <c r="V1814" t="s">
        <v>8221</v>
      </c>
      <c r="W1814" s="8"/>
      <c r="X1814" s="5"/>
      <c r="Z1814" s="6"/>
    </row>
    <row r="1815" spans="2:26" x14ac:dyDescent="0.2">
      <c r="B1815" s="3"/>
      <c r="C1815" s="3"/>
      <c r="T1815">
        <v>8750</v>
      </c>
      <c r="U1815" s="15">
        <v>0</v>
      </c>
      <c r="V1815" t="s">
        <v>8221</v>
      </c>
      <c r="W1815" s="8"/>
      <c r="X1815" s="5"/>
      <c r="Z1815" s="6"/>
    </row>
    <row r="1816" spans="2:26" x14ac:dyDescent="0.2">
      <c r="B1816" s="3"/>
      <c r="C1816" s="3"/>
      <c r="T1816">
        <v>12000</v>
      </c>
      <c r="U1816" s="15">
        <v>5902</v>
      </c>
      <c r="V1816" t="s">
        <v>8221</v>
      </c>
      <c r="W1816" s="8"/>
      <c r="X1816" s="5"/>
      <c r="Z1816" s="6"/>
    </row>
    <row r="1817" spans="2:26" x14ac:dyDescent="0.2">
      <c r="B1817" s="3"/>
      <c r="C1817" s="3"/>
      <c r="T1817">
        <v>3000</v>
      </c>
      <c r="U1817" s="15">
        <v>0</v>
      </c>
      <c r="V1817" t="s">
        <v>8221</v>
      </c>
      <c r="W1817" s="8"/>
      <c r="X1817" s="5"/>
      <c r="Z1817" s="6"/>
    </row>
    <row r="1818" spans="2:26" x14ac:dyDescent="0.2">
      <c r="B1818" s="3"/>
      <c r="C1818" s="3"/>
      <c r="T1818">
        <v>25000</v>
      </c>
      <c r="U1818" s="15">
        <v>509</v>
      </c>
      <c r="V1818" t="s">
        <v>8221</v>
      </c>
      <c r="W1818" s="8"/>
      <c r="X1818" s="5"/>
      <c r="Z1818" s="6"/>
    </row>
    <row r="1819" spans="2:26" x14ac:dyDescent="0.2">
      <c r="B1819" s="3"/>
      <c r="C1819" s="3"/>
      <c r="T1819">
        <v>18000</v>
      </c>
      <c r="U1819" s="15">
        <v>9419</v>
      </c>
      <c r="V1819" t="s">
        <v>8221</v>
      </c>
      <c r="W1819" s="8"/>
      <c r="X1819" s="5"/>
      <c r="Z1819" s="6"/>
    </row>
    <row r="1820" spans="2:26" x14ac:dyDescent="0.2">
      <c r="B1820" s="3"/>
      <c r="C1820" s="3"/>
      <c r="T1820">
        <v>15000</v>
      </c>
      <c r="U1820" s="15">
        <v>0</v>
      </c>
      <c r="V1820" t="s">
        <v>8221</v>
      </c>
      <c r="W1820" s="8"/>
      <c r="X1820" s="5"/>
      <c r="Z1820" s="6"/>
    </row>
    <row r="1821" spans="2:26" x14ac:dyDescent="0.2">
      <c r="B1821" s="3"/>
      <c r="C1821" s="3"/>
      <c r="T1821">
        <v>1200</v>
      </c>
      <c r="U1821" s="15">
        <v>25</v>
      </c>
      <c r="V1821" t="s">
        <v>8221</v>
      </c>
      <c r="W1821" s="8"/>
      <c r="X1821" s="5"/>
      <c r="Z1821" s="6"/>
    </row>
    <row r="1822" spans="2:26" x14ac:dyDescent="0.2">
      <c r="B1822" s="3"/>
      <c r="C1822" s="3"/>
      <c r="T1822">
        <v>26000</v>
      </c>
      <c r="U1822" s="15">
        <v>1707</v>
      </c>
      <c r="V1822" t="s">
        <v>8221</v>
      </c>
      <c r="W1822" s="8"/>
      <c r="X1822" s="5"/>
      <c r="Z1822" s="6"/>
    </row>
    <row r="1823" spans="2:26" x14ac:dyDescent="0.2">
      <c r="B1823" s="3"/>
      <c r="C1823" s="3"/>
      <c r="T1823">
        <v>2500</v>
      </c>
      <c r="U1823" s="15">
        <v>3372.25</v>
      </c>
      <c r="V1823" t="s">
        <v>8219</v>
      </c>
      <c r="W1823" s="8"/>
      <c r="X1823" s="5"/>
      <c r="Z1823" s="6"/>
    </row>
    <row r="1824" spans="2:26" x14ac:dyDescent="0.2">
      <c r="B1824" s="3"/>
      <c r="C1824" s="3"/>
      <c r="T1824">
        <v>300</v>
      </c>
      <c r="U1824" s="15">
        <v>300</v>
      </c>
      <c r="V1824" t="s">
        <v>8219</v>
      </c>
      <c r="W1824" s="8"/>
      <c r="X1824" s="5"/>
      <c r="Z1824" s="6"/>
    </row>
    <row r="1825" spans="2:26" x14ac:dyDescent="0.2">
      <c r="B1825" s="3"/>
      <c r="C1825" s="3"/>
      <c r="T1825">
        <v>700</v>
      </c>
      <c r="U1825" s="15">
        <v>811</v>
      </c>
      <c r="V1825" t="s">
        <v>8219</v>
      </c>
      <c r="W1825" s="8"/>
      <c r="X1825" s="5"/>
      <c r="Z1825" s="6"/>
    </row>
    <row r="1826" spans="2:26" x14ac:dyDescent="0.2">
      <c r="B1826" s="3"/>
      <c r="C1826" s="3"/>
      <c r="T1826">
        <v>3000</v>
      </c>
      <c r="U1826" s="15">
        <v>3002</v>
      </c>
      <c r="V1826" t="s">
        <v>8219</v>
      </c>
      <c r="W1826" s="8"/>
      <c r="X1826" s="5"/>
      <c r="Z1826" s="6"/>
    </row>
    <row r="1827" spans="2:26" x14ac:dyDescent="0.2">
      <c r="B1827" s="3"/>
      <c r="C1827" s="3"/>
      <c r="T1827">
        <v>2000</v>
      </c>
      <c r="U1827" s="15">
        <v>2101</v>
      </c>
      <c r="V1827" t="s">
        <v>8219</v>
      </c>
      <c r="W1827" s="8"/>
      <c r="X1827" s="5"/>
      <c r="Z1827" s="6"/>
    </row>
    <row r="1828" spans="2:26" x14ac:dyDescent="0.2">
      <c r="B1828" s="3"/>
      <c r="C1828" s="3"/>
      <c r="T1828">
        <v>2000</v>
      </c>
      <c r="U1828" s="15">
        <v>2020</v>
      </c>
      <c r="V1828" t="s">
        <v>8219</v>
      </c>
      <c r="W1828" s="8"/>
      <c r="X1828" s="5"/>
      <c r="Z1828" s="6"/>
    </row>
    <row r="1829" spans="2:26" x14ac:dyDescent="0.2">
      <c r="B1829" s="3"/>
      <c r="C1829" s="3"/>
      <c r="T1829">
        <v>8000</v>
      </c>
      <c r="U1829" s="15">
        <v>8053</v>
      </c>
      <c r="V1829" t="s">
        <v>8219</v>
      </c>
      <c r="W1829" s="8"/>
      <c r="X1829" s="5"/>
      <c r="Z1829" s="6"/>
    </row>
    <row r="1830" spans="2:26" x14ac:dyDescent="0.2">
      <c r="B1830" s="3"/>
      <c r="C1830" s="3"/>
      <c r="T1830">
        <v>20000</v>
      </c>
      <c r="U1830" s="15">
        <v>20032</v>
      </c>
      <c r="V1830" t="s">
        <v>8219</v>
      </c>
      <c r="W1830" s="8"/>
      <c r="X1830" s="5"/>
      <c r="Z1830" s="6"/>
    </row>
    <row r="1831" spans="2:26" x14ac:dyDescent="0.2">
      <c r="B1831" s="3"/>
      <c r="C1831" s="3"/>
      <c r="T1831">
        <v>1500</v>
      </c>
      <c r="U1831" s="15">
        <v>2500.25</v>
      </c>
      <c r="V1831" t="s">
        <v>8219</v>
      </c>
      <c r="W1831" s="8"/>
      <c r="X1831" s="5"/>
      <c r="Z1831" s="6"/>
    </row>
    <row r="1832" spans="2:26" x14ac:dyDescent="0.2">
      <c r="B1832" s="3"/>
      <c r="C1832" s="3"/>
      <c r="T1832">
        <v>15000</v>
      </c>
      <c r="U1832" s="15">
        <v>15230</v>
      </c>
      <c r="V1832" t="s">
        <v>8219</v>
      </c>
      <c r="W1832" s="8"/>
      <c r="X1832" s="5"/>
      <c r="Z1832" s="6"/>
    </row>
    <row r="1833" spans="2:26" x14ac:dyDescent="0.2">
      <c r="B1833" s="3"/>
      <c r="C1833" s="3"/>
      <c r="T1833">
        <v>1000</v>
      </c>
      <c r="U1833" s="15">
        <v>1030</v>
      </c>
      <c r="V1833" t="s">
        <v>8219</v>
      </c>
      <c r="W1833" s="8"/>
      <c r="X1833" s="5"/>
      <c r="Z1833" s="6"/>
    </row>
    <row r="1834" spans="2:26" x14ac:dyDescent="0.2">
      <c r="B1834" s="3"/>
      <c r="C1834" s="3"/>
      <c r="T1834">
        <v>350</v>
      </c>
      <c r="U1834" s="15">
        <v>500</v>
      </c>
      <c r="V1834" t="s">
        <v>8219</v>
      </c>
      <c r="W1834" s="8"/>
      <c r="X1834" s="5"/>
      <c r="Z1834" s="6"/>
    </row>
    <row r="1835" spans="2:26" x14ac:dyDescent="0.2">
      <c r="B1835" s="3"/>
      <c r="C1835" s="3"/>
      <c r="T1835">
        <v>400</v>
      </c>
      <c r="U1835" s="15">
        <v>1050</v>
      </c>
      <c r="V1835" t="s">
        <v>8219</v>
      </c>
      <c r="W1835" s="8"/>
      <c r="X1835" s="5"/>
      <c r="Z1835" s="6"/>
    </row>
    <row r="1836" spans="2:26" x14ac:dyDescent="0.2">
      <c r="B1836" s="3"/>
      <c r="C1836" s="3"/>
      <c r="T1836">
        <v>10000</v>
      </c>
      <c r="U1836" s="15">
        <v>11805</v>
      </c>
      <c r="V1836" t="s">
        <v>8219</v>
      </c>
      <c r="W1836" s="8"/>
      <c r="X1836" s="5"/>
      <c r="Z1836" s="6"/>
    </row>
    <row r="1837" spans="2:26" x14ac:dyDescent="0.2">
      <c r="B1837" s="3"/>
      <c r="C1837" s="3"/>
      <c r="T1837">
        <v>500</v>
      </c>
      <c r="U1837" s="15">
        <v>520</v>
      </c>
      <c r="V1837" t="s">
        <v>8219</v>
      </c>
      <c r="W1837" s="8"/>
      <c r="X1837" s="5"/>
      <c r="Z1837" s="6"/>
    </row>
    <row r="1838" spans="2:26" x14ac:dyDescent="0.2">
      <c r="B1838" s="3"/>
      <c r="C1838" s="3"/>
      <c r="T1838">
        <v>5000</v>
      </c>
      <c r="U1838" s="15">
        <v>10017</v>
      </c>
      <c r="V1838" t="s">
        <v>8219</v>
      </c>
      <c r="W1838" s="8"/>
      <c r="X1838" s="5"/>
      <c r="Z1838" s="6"/>
    </row>
    <row r="1839" spans="2:26" x14ac:dyDescent="0.2">
      <c r="B1839" s="3"/>
      <c r="C1839" s="3"/>
      <c r="T1839">
        <v>600</v>
      </c>
      <c r="U1839" s="15">
        <v>1841</v>
      </c>
      <c r="V1839" t="s">
        <v>8219</v>
      </c>
      <c r="W1839" s="8"/>
      <c r="X1839" s="5"/>
      <c r="Z1839" s="6"/>
    </row>
    <row r="1840" spans="2:26" x14ac:dyDescent="0.2">
      <c r="B1840" s="3"/>
      <c r="C1840" s="3"/>
      <c r="T1840">
        <v>1000</v>
      </c>
      <c r="U1840" s="15">
        <v>1001.49</v>
      </c>
      <c r="V1840" t="s">
        <v>8219</v>
      </c>
      <c r="W1840" s="8"/>
      <c r="X1840" s="5"/>
      <c r="Z1840" s="6"/>
    </row>
    <row r="1841" spans="2:26" x14ac:dyDescent="0.2">
      <c r="B1841" s="3"/>
      <c r="C1841" s="3"/>
      <c r="T1841">
        <v>1000</v>
      </c>
      <c r="U1841" s="15">
        <v>2053</v>
      </c>
      <c r="V1841" t="s">
        <v>8219</v>
      </c>
      <c r="W1841" s="8"/>
      <c r="X1841" s="5"/>
      <c r="Z1841" s="6"/>
    </row>
    <row r="1842" spans="2:26" x14ac:dyDescent="0.2">
      <c r="B1842" s="3"/>
      <c r="C1842" s="3"/>
      <c r="T1842">
        <v>900</v>
      </c>
      <c r="U1842" s="15">
        <v>980</v>
      </c>
      <c r="V1842" t="s">
        <v>8219</v>
      </c>
      <c r="W1842" s="8"/>
      <c r="X1842" s="5"/>
      <c r="Z1842" s="6"/>
    </row>
    <row r="1843" spans="2:26" x14ac:dyDescent="0.2">
      <c r="B1843" s="3"/>
      <c r="C1843" s="3"/>
      <c r="T1843">
        <v>2000</v>
      </c>
      <c r="U1843" s="15">
        <v>2035</v>
      </c>
      <c r="V1843" t="s">
        <v>8219</v>
      </c>
      <c r="W1843" s="8"/>
      <c r="X1843" s="5"/>
      <c r="Z1843" s="6"/>
    </row>
    <row r="1844" spans="2:26" x14ac:dyDescent="0.2">
      <c r="B1844" s="3"/>
      <c r="C1844" s="3"/>
      <c r="T1844">
        <v>2000</v>
      </c>
      <c r="U1844" s="15">
        <v>2505</v>
      </c>
      <c r="V1844" t="s">
        <v>8219</v>
      </c>
      <c r="W1844" s="8"/>
      <c r="X1844" s="5"/>
      <c r="Z1844" s="6"/>
    </row>
    <row r="1845" spans="2:26" x14ac:dyDescent="0.2">
      <c r="B1845" s="3"/>
      <c r="C1845" s="3"/>
      <c r="T1845">
        <v>10000</v>
      </c>
      <c r="U1845" s="15">
        <v>12400.61</v>
      </c>
      <c r="V1845" t="s">
        <v>8219</v>
      </c>
      <c r="W1845" s="8"/>
      <c r="X1845" s="5"/>
      <c r="Z1845" s="6"/>
    </row>
    <row r="1846" spans="2:26" x14ac:dyDescent="0.2">
      <c r="B1846" s="3"/>
      <c r="C1846" s="3"/>
      <c r="T1846">
        <v>1500</v>
      </c>
      <c r="U1846" s="15">
        <v>1521</v>
      </c>
      <c r="V1846" t="s">
        <v>8219</v>
      </c>
      <c r="W1846" s="8"/>
      <c r="X1846" s="5"/>
      <c r="Z1846" s="6"/>
    </row>
    <row r="1847" spans="2:26" x14ac:dyDescent="0.2">
      <c r="B1847" s="3"/>
      <c r="C1847" s="3"/>
      <c r="T1847">
        <v>1000</v>
      </c>
      <c r="U1847" s="15">
        <v>1000</v>
      </c>
      <c r="V1847" t="s">
        <v>8219</v>
      </c>
      <c r="W1847" s="8"/>
      <c r="X1847" s="5"/>
      <c r="Z1847" s="6"/>
    </row>
    <row r="1848" spans="2:26" x14ac:dyDescent="0.2">
      <c r="B1848" s="3"/>
      <c r="C1848" s="3"/>
      <c r="T1848">
        <v>15000</v>
      </c>
      <c r="U1848" s="15">
        <v>20689</v>
      </c>
      <c r="V1848" t="s">
        <v>8219</v>
      </c>
      <c r="W1848" s="8"/>
      <c r="X1848" s="5"/>
      <c r="Z1848" s="6"/>
    </row>
    <row r="1849" spans="2:26" x14ac:dyDescent="0.2">
      <c r="B1849" s="3"/>
      <c r="C1849" s="3"/>
      <c r="T1849">
        <v>2500</v>
      </c>
      <c r="U1849" s="15">
        <v>3022</v>
      </c>
      <c r="V1849" t="s">
        <v>8219</v>
      </c>
      <c r="W1849" s="8"/>
      <c r="X1849" s="5"/>
      <c r="Z1849" s="6"/>
    </row>
    <row r="1850" spans="2:26" x14ac:dyDescent="0.2">
      <c r="B1850" s="3"/>
      <c r="C1850" s="3"/>
      <c r="T1850">
        <v>3000</v>
      </c>
      <c r="U1850" s="15">
        <v>3221</v>
      </c>
      <c r="V1850" t="s">
        <v>8219</v>
      </c>
      <c r="W1850" s="8"/>
      <c r="X1850" s="5"/>
      <c r="Z1850" s="6"/>
    </row>
    <row r="1851" spans="2:26" x14ac:dyDescent="0.2">
      <c r="B1851" s="3"/>
      <c r="C1851" s="3"/>
      <c r="T1851">
        <v>300</v>
      </c>
      <c r="U1851" s="15">
        <v>301</v>
      </c>
      <c r="V1851" t="s">
        <v>8219</v>
      </c>
      <c r="W1851" s="8"/>
      <c r="X1851" s="5"/>
      <c r="Z1851" s="6"/>
    </row>
    <row r="1852" spans="2:26" x14ac:dyDescent="0.2">
      <c r="B1852" s="3"/>
      <c r="C1852" s="3"/>
      <c r="T1852">
        <v>9000</v>
      </c>
      <c r="U1852" s="15">
        <v>9137</v>
      </c>
      <c r="V1852" t="s">
        <v>8219</v>
      </c>
      <c r="W1852" s="8"/>
      <c r="X1852" s="5"/>
      <c r="Z1852" s="6"/>
    </row>
    <row r="1853" spans="2:26" x14ac:dyDescent="0.2">
      <c r="B1853" s="3"/>
      <c r="C1853" s="3"/>
      <c r="T1853">
        <v>1300</v>
      </c>
      <c r="U1853" s="15">
        <v>1301</v>
      </c>
      <c r="V1853" t="s">
        <v>8219</v>
      </c>
      <c r="W1853" s="8"/>
      <c r="X1853" s="5"/>
      <c r="Z1853" s="6"/>
    </row>
    <row r="1854" spans="2:26" x14ac:dyDescent="0.2">
      <c r="B1854" s="3"/>
      <c r="C1854" s="3"/>
      <c r="T1854">
        <v>15000</v>
      </c>
      <c r="U1854" s="15">
        <v>17545</v>
      </c>
      <c r="V1854" t="s">
        <v>8219</v>
      </c>
      <c r="W1854" s="8"/>
      <c r="X1854" s="5"/>
      <c r="Z1854" s="6"/>
    </row>
    <row r="1855" spans="2:26" x14ac:dyDescent="0.2">
      <c r="B1855" s="3"/>
      <c r="C1855" s="3"/>
      <c r="T1855">
        <v>800</v>
      </c>
      <c r="U1855" s="15">
        <v>815</v>
      </c>
      <c r="V1855" t="s">
        <v>8219</v>
      </c>
      <c r="W1855" s="8"/>
      <c r="X1855" s="5"/>
      <c r="Z1855" s="6"/>
    </row>
    <row r="1856" spans="2:26" x14ac:dyDescent="0.2">
      <c r="B1856" s="3"/>
      <c r="C1856" s="3"/>
      <c r="T1856">
        <v>15000</v>
      </c>
      <c r="U1856" s="15">
        <v>15318.55</v>
      </c>
      <c r="V1856" t="s">
        <v>8219</v>
      </c>
      <c r="W1856" s="8"/>
      <c r="X1856" s="5"/>
      <c r="Z1856" s="6"/>
    </row>
    <row r="1857" spans="2:26" x14ac:dyDescent="0.2">
      <c r="B1857" s="3"/>
      <c r="C1857" s="3"/>
      <c r="T1857">
        <v>8750</v>
      </c>
      <c r="U1857" s="15">
        <v>13480.16</v>
      </c>
      <c r="V1857" t="s">
        <v>8219</v>
      </c>
      <c r="W1857" s="8"/>
      <c r="X1857" s="5"/>
      <c r="Z1857" s="6"/>
    </row>
    <row r="1858" spans="2:26" x14ac:dyDescent="0.2">
      <c r="B1858" s="3"/>
      <c r="C1858" s="3"/>
      <c r="T1858">
        <v>2000</v>
      </c>
      <c r="U1858" s="15">
        <v>2025</v>
      </c>
      <c r="V1858" t="s">
        <v>8219</v>
      </c>
      <c r="W1858" s="8"/>
      <c r="X1858" s="5"/>
      <c r="Z1858" s="6"/>
    </row>
    <row r="1859" spans="2:26" x14ac:dyDescent="0.2">
      <c r="B1859" s="3"/>
      <c r="C1859" s="3"/>
      <c r="T1859">
        <v>3000</v>
      </c>
      <c r="U1859" s="15">
        <v>3000</v>
      </c>
      <c r="V1859" t="s">
        <v>8219</v>
      </c>
      <c r="W1859" s="8"/>
      <c r="X1859" s="5"/>
      <c r="Z1859" s="6"/>
    </row>
    <row r="1860" spans="2:26" x14ac:dyDescent="0.2">
      <c r="B1860" s="3"/>
      <c r="C1860" s="3"/>
      <c r="T1860">
        <v>5555.55</v>
      </c>
      <c r="U1860" s="15">
        <v>6041.55</v>
      </c>
      <c r="V1860" t="s">
        <v>8219</v>
      </c>
      <c r="W1860" s="8"/>
      <c r="X1860" s="5"/>
      <c r="Z1860" s="6"/>
    </row>
    <row r="1861" spans="2:26" x14ac:dyDescent="0.2">
      <c r="B1861" s="3"/>
      <c r="C1861" s="3"/>
      <c r="T1861">
        <v>3000</v>
      </c>
      <c r="U1861" s="15">
        <v>3955</v>
      </c>
      <c r="V1861" t="s">
        <v>8219</v>
      </c>
      <c r="W1861" s="8"/>
      <c r="X1861" s="5"/>
      <c r="Z1861" s="6"/>
    </row>
    <row r="1862" spans="2:26" x14ac:dyDescent="0.2">
      <c r="B1862" s="3"/>
      <c r="C1862" s="3"/>
      <c r="T1862">
        <v>750</v>
      </c>
      <c r="U1862" s="15">
        <v>1001</v>
      </c>
      <c r="V1862" t="s">
        <v>8219</v>
      </c>
      <c r="W1862" s="8"/>
      <c r="X1862" s="5"/>
      <c r="Z1862" s="6"/>
    </row>
    <row r="1863" spans="2:26" x14ac:dyDescent="0.2">
      <c r="B1863" s="3"/>
      <c r="C1863" s="3"/>
      <c r="T1863">
        <v>250000</v>
      </c>
      <c r="U1863" s="15">
        <v>0</v>
      </c>
      <c r="V1863" t="s">
        <v>8221</v>
      </c>
      <c r="W1863" s="8"/>
      <c r="X1863" s="5"/>
      <c r="Z1863" s="6"/>
    </row>
    <row r="1864" spans="2:26" x14ac:dyDescent="0.2">
      <c r="B1864" s="3"/>
      <c r="C1864" s="3"/>
      <c r="T1864">
        <v>18000</v>
      </c>
      <c r="U1864" s="15">
        <v>1455</v>
      </c>
      <c r="V1864" t="s">
        <v>8221</v>
      </c>
      <c r="W1864" s="8"/>
      <c r="X1864" s="5"/>
      <c r="Z1864" s="6"/>
    </row>
    <row r="1865" spans="2:26" x14ac:dyDescent="0.2">
      <c r="B1865" s="3"/>
      <c r="C1865" s="3"/>
      <c r="T1865">
        <v>2500</v>
      </c>
      <c r="U1865" s="15">
        <v>10</v>
      </c>
      <c r="V1865" t="s">
        <v>8221</v>
      </c>
      <c r="W1865" s="8"/>
      <c r="X1865" s="5"/>
      <c r="Z1865" s="6"/>
    </row>
    <row r="1866" spans="2:26" x14ac:dyDescent="0.2">
      <c r="B1866" s="3"/>
      <c r="C1866" s="3"/>
      <c r="T1866">
        <v>6500</v>
      </c>
      <c r="U1866" s="15">
        <v>2788</v>
      </c>
      <c r="V1866" t="s">
        <v>8221</v>
      </c>
      <c r="W1866" s="8"/>
      <c r="X1866" s="5"/>
      <c r="Z1866" s="6"/>
    </row>
    <row r="1867" spans="2:26" x14ac:dyDescent="0.2">
      <c r="B1867" s="3"/>
      <c r="C1867" s="3"/>
      <c r="T1867">
        <v>110000</v>
      </c>
      <c r="U1867" s="15">
        <v>4</v>
      </c>
      <c r="V1867" t="s">
        <v>8221</v>
      </c>
      <c r="W1867" s="8"/>
      <c r="X1867" s="5"/>
      <c r="Z1867" s="6"/>
    </row>
    <row r="1868" spans="2:26" x14ac:dyDescent="0.2">
      <c r="B1868" s="3"/>
      <c r="C1868" s="3"/>
      <c r="T1868">
        <v>25000</v>
      </c>
      <c r="U1868" s="15">
        <v>125</v>
      </c>
      <c r="V1868" t="s">
        <v>8221</v>
      </c>
      <c r="W1868" s="8"/>
      <c r="X1868" s="5"/>
      <c r="Z1868" s="6"/>
    </row>
    <row r="1869" spans="2:26" x14ac:dyDescent="0.2">
      <c r="B1869" s="3"/>
      <c r="C1869" s="3"/>
      <c r="T1869">
        <v>20000</v>
      </c>
      <c r="U1869" s="15">
        <v>10</v>
      </c>
      <c r="V1869" t="s">
        <v>8221</v>
      </c>
      <c r="W1869" s="8"/>
      <c r="X1869" s="5"/>
      <c r="Z1869" s="6"/>
    </row>
    <row r="1870" spans="2:26" x14ac:dyDescent="0.2">
      <c r="B1870" s="3"/>
      <c r="C1870" s="3"/>
      <c r="T1870">
        <v>25000</v>
      </c>
      <c r="U1870" s="15">
        <v>1217</v>
      </c>
      <c r="V1870" t="s">
        <v>8221</v>
      </c>
      <c r="W1870" s="8"/>
      <c r="X1870" s="5"/>
      <c r="Z1870" s="6"/>
    </row>
    <row r="1871" spans="2:26" x14ac:dyDescent="0.2">
      <c r="B1871" s="3"/>
      <c r="C1871" s="3"/>
      <c r="T1871">
        <v>10000</v>
      </c>
      <c r="U1871" s="15">
        <v>0</v>
      </c>
      <c r="V1871" t="s">
        <v>8221</v>
      </c>
      <c r="W1871" s="8"/>
      <c r="X1871" s="5"/>
      <c r="Z1871" s="6"/>
    </row>
    <row r="1872" spans="2:26" x14ac:dyDescent="0.2">
      <c r="B1872" s="3"/>
      <c r="C1872" s="3"/>
      <c r="T1872">
        <v>3500</v>
      </c>
      <c r="U1872" s="15">
        <v>361</v>
      </c>
      <c r="V1872" t="s">
        <v>8221</v>
      </c>
      <c r="W1872" s="8"/>
      <c r="X1872" s="5"/>
      <c r="Z1872" s="6"/>
    </row>
    <row r="1873" spans="2:26" x14ac:dyDescent="0.2">
      <c r="B1873" s="3"/>
      <c r="C1873" s="3"/>
      <c r="T1873">
        <v>6500</v>
      </c>
      <c r="U1873" s="15">
        <v>4666</v>
      </c>
      <c r="V1873" t="s">
        <v>8221</v>
      </c>
      <c r="W1873" s="8"/>
      <c r="X1873" s="5"/>
      <c r="Z1873" s="6"/>
    </row>
    <row r="1874" spans="2:26" x14ac:dyDescent="0.2">
      <c r="B1874" s="3"/>
      <c r="C1874" s="3"/>
      <c r="T1874">
        <v>20000</v>
      </c>
      <c r="U1874" s="15">
        <v>212</v>
      </c>
      <c r="V1874" t="s">
        <v>8221</v>
      </c>
      <c r="W1874" s="8"/>
      <c r="X1874" s="5"/>
      <c r="Z1874" s="6"/>
    </row>
    <row r="1875" spans="2:26" x14ac:dyDescent="0.2">
      <c r="B1875" s="3"/>
      <c r="C1875" s="3"/>
      <c r="T1875">
        <v>8000</v>
      </c>
      <c r="U1875" s="15">
        <v>36</v>
      </c>
      <c r="V1875" t="s">
        <v>8221</v>
      </c>
      <c r="W1875" s="8"/>
      <c r="X1875" s="5"/>
      <c r="Z1875" s="6"/>
    </row>
    <row r="1876" spans="2:26" x14ac:dyDescent="0.2">
      <c r="B1876" s="3"/>
      <c r="C1876" s="3"/>
      <c r="T1876">
        <v>160000</v>
      </c>
      <c r="U1876" s="15">
        <v>26</v>
      </c>
      <c r="V1876" t="s">
        <v>8221</v>
      </c>
      <c r="W1876" s="8"/>
      <c r="X1876" s="5"/>
      <c r="Z1876" s="6"/>
    </row>
    <row r="1877" spans="2:26" x14ac:dyDescent="0.2">
      <c r="B1877" s="3"/>
      <c r="C1877" s="3"/>
      <c r="T1877">
        <v>10000</v>
      </c>
      <c r="U1877" s="15">
        <v>51</v>
      </c>
      <c r="V1877" t="s">
        <v>8221</v>
      </c>
      <c r="W1877" s="8"/>
      <c r="X1877" s="5"/>
      <c r="Z1877" s="6"/>
    </row>
    <row r="1878" spans="2:26" x14ac:dyDescent="0.2">
      <c r="B1878" s="3"/>
      <c r="C1878" s="3"/>
      <c r="T1878">
        <v>280</v>
      </c>
      <c r="U1878" s="15">
        <v>0</v>
      </c>
      <c r="V1878" t="s">
        <v>8221</v>
      </c>
      <c r="W1878" s="8"/>
      <c r="X1878" s="5"/>
      <c r="Z1878" s="6"/>
    </row>
    <row r="1879" spans="2:26" x14ac:dyDescent="0.2">
      <c r="B1879" s="3"/>
      <c r="C1879" s="3"/>
      <c r="T1879">
        <v>60</v>
      </c>
      <c r="U1879" s="15">
        <v>0</v>
      </c>
      <c r="V1879" t="s">
        <v>8221</v>
      </c>
      <c r="W1879" s="8"/>
      <c r="X1879" s="5"/>
      <c r="Z1879" s="6"/>
    </row>
    <row r="1880" spans="2:26" x14ac:dyDescent="0.2">
      <c r="B1880" s="3"/>
      <c r="C1880" s="3"/>
      <c r="T1880">
        <v>8000</v>
      </c>
      <c r="U1880" s="15">
        <v>0</v>
      </c>
      <c r="V1880" t="s">
        <v>8221</v>
      </c>
      <c r="W1880" s="8"/>
      <c r="X1880" s="5"/>
      <c r="Z1880" s="6"/>
    </row>
    <row r="1881" spans="2:26" x14ac:dyDescent="0.2">
      <c r="B1881" s="3"/>
      <c r="C1881" s="3"/>
      <c r="T1881">
        <v>5000</v>
      </c>
      <c r="U1881" s="15">
        <v>6</v>
      </c>
      <c r="V1881" t="s">
        <v>8221</v>
      </c>
      <c r="W1881" s="8"/>
      <c r="X1881" s="5"/>
      <c r="Z1881" s="6"/>
    </row>
    <row r="1882" spans="2:26" x14ac:dyDescent="0.2">
      <c r="B1882" s="3"/>
      <c r="C1882" s="3"/>
      <c r="T1882">
        <v>5000</v>
      </c>
      <c r="U1882" s="15">
        <v>1004</v>
      </c>
      <c r="V1882" t="s">
        <v>8221</v>
      </c>
      <c r="W1882" s="8"/>
      <c r="X1882" s="5"/>
      <c r="Z1882" s="6"/>
    </row>
    <row r="1883" spans="2:26" x14ac:dyDescent="0.2">
      <c r="B1883" s="3"/>
      <c r="C1883" s="3"/>
      <c r="T1883">
        <v>2000</v>
      </c>
      <c r="U1883" s="15">
        <v>3453.69</v>
      </c>
      <c r="V1883" t="s">
        <v>8219</v>
      </c>
      <c r="W1883" s="8"/>
      <c r="X1883" s="5"/>
      <c r="Z1883" s="6"/>
    </row>
    <row r="1884" spans="2:26" x14ac:dyDescent="0.2">
      <c r="B1884" s="3"/>
      <c r="C1884" s="3"/>
      <c r="T1884">
        <v>3350</v>
      </c>
      <c r="U1884" s="15">
        <v>3380</v>
      </c>
      <c r="V1884" t="s">
        <v>8219</v>
      </c>
      <c r="W1884" s="8"/>
      <c r="X1884" s="5"/>
      <c r="Z1884" s="6"/>
    </row>
    <row r="1885" spans="2:26" x14ac:dyDescent="0.2">
      <c r="B1885" s="3"/>
      <c r="C1885" s="3"/>
      <c r="T1885">
        <v>999</v>
      </c>
      <c r="U1885" s="15">
        <v>1047</v>
      </c>
      <c r="V1885" t="s">
        <v>8219</v>
      </c>
      <c r="W1885" s="8"/>
      <c r="X1885" s="5"/>
      <c r="Z1885" s="6"/>
    </row>
    <row r="1886" spans="2:26" x14ac:dyDescent="0.2">
      <c r="B1886" s="3"/>
      <c r="C1886" s="3"/>
      <c r="T1886">
        <v>1000</v>
      </c>
      <c r="U1886" s="15">
        <v>1351</v>
      </c>
      <c r="V1886" t="s">
        <v>8219</v>
      </c>
      <c r="W1886" s="8"/>
      <c r="X1886" s="5"/>
      <c r="Z1886" s="6"/>
    </row>
    <row r="1887" spans="2:26" x14ac:dyDescent="0.2">
      <c r="B1887" s="3"/>
      <c r="C1887" s="3"/>
      <c r="T1887">
        <v>4575</v>
      </c>
      <c r="U1887" s="15">
        <v>5322</v>
      </c>
      <c r="V1887" t="s">
        <v>8219</v>
      </c>
      <c r="W1887" s="8"/>
      <c r="X1887" s="5"/>
      <c r="Z1887" s="6"/>
    </row>
    <row r="1888" spans="2:26" x14ac:dyDescent="0.2">
      <c r="B1888" s="3"/>
      <c r="C1888" s="3"/>
      <c r="T1888">
        <v>1200</v>
      </c>
      <c r="U1888" s="15">
        <v>1225</v>
      </c>
      <c r="V1888" t="s">
        <v>8219</v>
      </c>
      <c r="W1888" s="8"/>
      <c r="X1888" s="5"/>
      <c r="Z1888" s="6"/>
    </row>
    <row r="1889" spans="2:26" x14ac:dyDescent="0.2">
      <c r="B1889" s="3"/>
      <c r="C1889" s="3"/>
      <c r="T1889">
        <v>3000</v>
      </c>
      <c r="U1889" s="15">
        <v>3335</v>
      </c>
      <c r="V1889" t="s">
        <v>8219</v>
      </c>
      <c r="W1889" s="8"/>
      <c r="X1889" s="5"/>
      <c r="Z1889" s="6"/>
    </row>
    <row r="1890" spans="2:26" x14ac:dyDescent="0.2">
      <c r="B1890" s="3"/>
      <c r="C1890" s="3"/>
      <c r="T1890">
        <v>2500</v>
      </c>
      <c r="U1890" s="15">
        <v>4152</v>
      </c>
      <c r="V1890" t="s">
        <v>8219</v>
      </c>
      <c r="W1890" s="8"/>
      <c r="X1890" s="5"/>
      <c r="Z1890" s="6"/>
    </row>
    <row r="1891" spans="2:26" x14ac:dyDescent="0.2">
      <c r="B1891" s="3"/>
      <c r="C1891" s="3"/>
      <c r="T1891">
        <v>2000</v>
      </c>
      <c r="U1891" s="15">
        <v>2132</v>
      </c>
      <c r="V1891" t="s">
        <v>8219</v>
      </c>
      <c r="W1891" s="8"/>
      <c r="X1891" s="5"/>
      <c r="Z1891" s="6"/>
    </row>
    <row r="1892" spans="2:26" x14ac:dyDescent="0.2">
      <c r="B1892" s="3"/>
      <c r="C1892" s="3"/>
      <c r="T1892">
        <v>12000</v>
      </c>
      <c r="U1892" s="15">
        <v>17350.13</v>
      </c>
      <c r="V1892" t="s">
        <v>8219</v>
      </c>
      <c r="W1892" s="8"/>
      <c r="X1892" s="5"/>
      <c r="Z1892" s="6"/>
    </row>
    <row r="1893" spans="2:26" x14ac:dyDescent="0.2">
      <c r="B1893" s="3"/>
      <c r="C1893" s="3"/>
      <c r="T1893">
        <v>10000</v>
      </c>
      <c r="U1893" s="15">
        <v>10555</v>
      </c>
      <c r="V1893" t="s">
        <v>8219</v>
      </c>
      <c r="W1893" s="8"/>
      <c r="X1893" s="5"/>
      <c r="Z1893" s="6"/>
    </row>
    <row r="1894" spans="2:26" x14ac:dyDescent="0.2">
      <c r="B1894" s="3"/>
      <c r="C1894" s="3"/>
      <c r="T1894">
        <v>500</v>
      </c>
      <c r="U1894" s="15">
        <v>683</v>
      </c>
      <c r="V1894" t="s">
        <v>8219</v>
      </c>
      <c r="W1894" s="8"/>
      <c r="X1894" s="5"/>
      <c r="Z1894" s="6"/>
    </row>
    <row r="1895" spans="2:26" x14ac:dyDescent="0.2">
      <c r="B1895" s="3"/>
      <c r="C1895" s="3"/>
      <c r="T1895">
        <v>2500</v>
      </c>
      <c r="U1895" s="15">
        <v>2600</v>
      </c>
      <c r="V1895" t="s">
        <v>8219</v>
      </c>
      <c r="W1895" s="8"/>
      <c r="X1895" s="5"/>
      <c r="Z1895" s="6"/>
    </row>
    <row r="1896" spans="2:26" x14ac:dyDescent="0.2">
      <c r="B1896" s="3"/>
      <c r="C1896" s="3"/>
      <c r="T1896">
        <v>1000</v>
      </c>
      <c r="U1896" s="15">
        <v>1145</v>
      </c>
      <c r="V1896" t="s">
        <v>8219</v>
      </c>
      <c r="W1896" s="8"/>
      <c r="X1896" s="5"/>
      <c r="Z1896" s="6"/>
    </row>
    <row r="1897" spans="2:26" x14ac:dyDescent="0.2">
      <c r="B1897" s="3"/>
      <c r="C1897" s="3"/>
      <c r="T1897">
        <v>9072</v>
      </c>
      <c r="U1897" s="15">
        <v>9228</v>
      </c>
      <c r="V1897" t="s">
        <v>8219</v>
      </c>
      <c r="W1897" s="8"/>
      <c r="X1897" s="5"/>
      <c r="Z1897" s="6"/>
    </row>
    <row r="1898" spans="2:26" x14ac:dyDescent="0.2">
      <c r="B1898" s="3"/>
      <c r="C1898" s="3"/>
      <c r="T1898">
        <v>451</v>
      </c>
      <c r="U1898" s="15">
        <v>559</v>
      </c>
      <c r="V1898" t="s">
        <v>8219</v>
      </c>
      <c r="W1898" s="8"/>
      <c r="X1898" s="5"/>
      <c r="Z1898" s="6"/>
    </row>
    <row r="1899" spans="2:26" x14ac:dyDescent="0.2">
      <c r="B1899" s="3"/>
      <c r="C1899" s="3"/>
      <c r="T1899">
        <v>6350</v>
      </c>
      <c r="U1899" s="15">
        <v>6506</v>
      </c>
      <c r="V1899" t="s">
        <v>8219</v>
      </c>
      <c r="W1899" s="8"/>
      <c r="X1899" s="5"/>
      <c r="Z1899" s="6"/>
    </row>
    <row r="1900" spans="2:26" x14ac:dyDescent="0.2">
      <c r="B1900" s="3"/>
      <c r="C1900" s="3"/>
      <c r="T1900">
        <v>1000</v>
      </c>
      <c r="U1900" s="15">
        <v>1445</v>
      </c>
      <c r="V1900" t="s">
        <v>8219</v>
      </c>
      <c r="W1900" s="8"/>
      <c r="X1900" s="5"/>
      <c r="Z1900" s="6"/>
    </row>
    <row r="1901" spans="2:26" x14ac:dyDescent="0.2">
      <c r="B1901" s="3"/>
      <c r="C1901" s="3"/>
      <c r="T1901">
        <v>900</v>
      </c>
      <c r="U1901" s="15">
        <v>1200</v>
      </c>
      <c r="V1901" t="s">
        <v>8219</v>
      </c>
      <c r="W1901" s="8"/>
      <c r="X1901" s="5"/>
      <c r="Z1901" s="6"/>
    </row>
    <row r="1902" spans="2:26" x14ac:dyDescent="0.2">
      <c r="B1902" s="3"/>
      <c r="C1902" s="3"/>
      <c r="T1902">
        <v>2500</v>
      </c>
      <c r="U1902" s="15">
        <v>2734.11</v>
      </c>
      <c r="V1902" t="s">
        <v>8219</v>
      </c>
      <c r="W1902" s="8"/>
      <c r="X1902" s="5"/>
      <c r="Z1902" s="6"/>
    </row>
    <row r="1903" spans="2:26" x14ac:dyDescent="0.2">
      <c r="B1903" s="3"/>
      <c r="C1903" s="3"/>
      <c r="T1903">
        <v>99000</v>
      </c>
      <c r="U1903" s="15">
        <v>2670</v>
      </c>
      <c r="V1903" t="s">
        <v>8221</v>
      </c>
      <c r="W1903" s="8"/>
      <c r="X1903" s="5"/>
      <c r="Z1903" s="6"/>
    </row>
    <row r="1904" spans="2:26" x14ac:dyDescent="0.2">
      <c r="B1904" s="3"/>
      <c r="C1904" s="3"/>
      <c r="T1904">
        <v>1000</v>
      </c>
      <c r="U1904" s="15">
        <v>12</v>
      </c>
      <c r="V1904" t="s">
        <v>8221</v>
      </c>
      <c r="W1904" s="8"/>
      <c r="X1904" s="5"/>
      <c r="Z1904" s="6"/>
    </row>
    <row r="1905" spans="2:26" x14ac:dyDescent="0.2">
      <c r="B1905" s="3"/>
      <c r="C1905" s="3"/>
      <c r="T1905">
        <v>3000</v>
      </c>
      <c r="U1905" s="15">
        <v>1398</v>
      </c>
      <c r="V1905" t="s">
        <v>8221</v>
      </c>
      <c r="W1905" s="8"/>
      <c r="X1905" s="5"/>
      <c r="Z1905" s="6"/>
    </row>
    <row r="1906" spans="2:26" x14ac:dyDescent="0.2">
      <c r="B1906" s="3"/>
      <c r="C1906" s="3"/>
      <c r="T1906">
        <v>50000</v>
      </c>
      <c r="U1906" s="15">
        <v>50</v>
      </c>
      <c r="V1906" t="s">
        <v>8221</v>
      </c>
      <c r="W1906" s="8"/>
      <c r="X1906" s="5"/>
      <c r="Z1906" s="6"/>
    </row>
    <row r="1907" spans="2:26" x14ac:dyDescent="0.2">
      <c r="B1907" s="3"/>
      <c r="C1907" s="3"/>
      <c r="T1907">
        <v>25000</v>
      </c>
      <c r="U1907" s="15">
        <v>42</v>
      </c>
      <c r="V1907" t="s">
        <v>8221</v>
      </c>
      <c r="W1907" s="8"/>
      <c r="X1907" s="5"/>
      <c r="Z1907" s="6"/>
    </row>
    <row r="1908" spans="2:26" x14ac:dyDescent="0.2">
      <c r="B1908" s="3"/>
      <c r="C1908" s="3"/>
      <c r="T1908">
        <v>50000</v>
      </c>
      <c r="U1908" s="15">
        <v>21380</v>
      </c>
      <c r="V1908" t="s">
        <v>8221</v>
      </c>
      <c r="W1908" s="8"/>
      <c r="X1908" s="5"/>
      <c r="Z1908" s="6"/>
    </row>
    <row r="1909" spans="2:26" x14ac:dyDescent="0.2">
      <c r="B1909" s="3"/>
      <c r="C1909" s="3"/>
      <c r="T1909">
        <v>30000</v>
      </c>
      <c r="U1909" s="15">
        <v>85</v>
      </c>
      <c r="V1909" t="s">
        <v>8221</v>
      </c>
      <c r="W1909" s="8"/>
      <c r="X1909" s="5"/>
      <c r="Z1909" s="6"/>
    </row>
    <row r="1910" spans="2:26" x14ac:dyDescent="0.2">
      <c r="B1910" s="3"/>
      <c r="C1910" s="3"/>
      <c r="T1910">
        <v>25000</v>
      </c>
      <c r="U1910" s="15">
        <v>433</v>
      </c>
      <c r="V1910" t="s">
        <v>8221</v>
      </c>
      <c r="W1910" s="8"/>
      <c r="X1910" s="5"/>
      <c r="Z1910" s="6"/>
    </row>
    <row r="1911" spans="2:26" x14ac:dyDescent="0.2">
      <c r="B1911" s="3"/>
      <c r="C1911" s="3"/>
      <c r="T1911">
        <v>35000</v>
      </c>
      <c r="U1911" s="15">
        <v>4939</v>
      </c>
      <c r="V1911" t="s">
        <v>8221</v>
      </c>
      <c r="W1911" s="8"/>
      <c r="X1911" s="5"/>
      <c r="Z1911" s="6"/>
    </row>
    <row r="1912" spans="2:26" x14ac:dyDescent="0.2">
      <c r="B1912" s="3"/>
      <c r="C1912" s="3"/>
      <c r="T1912">
        <v>85000</v>
      </c>
      <c r="U1912" s="15">
        <v>33486</v>
      </c>
      <c r="V1912" t="s">
        <v>8221</v>
      </c>
      <c r="W1912" s="8"/>
      <c r="X1912" s="5"/>
      <c r="Z1912" s="6"/>
    </row>
    <row r="1913" spans="2:26" x14ac:dyDescent="0.2">
      <c r="B1913" s="3"/>
      <c r="C1913" s="3"/>
      <c r="T1913">
        <v>42500</v>
      </c>
      <c r="U1913" s="15">
        <v>10</v>
      </c>
      <c r="V1913" t="s">
        <v>8221</v>
      </c>
      <c r="W1913" s="8"/>
      <c r="X1913" s="5"/>
      <c r="Z1913" s="6"/>
    </row>
    <row r="1914" spans="2:26" x14ac:dyDescent="0.2">
      <c r="B1914" s="3"/>
      <c r="C1914" s="3"/>
      <c r="T1914">
        <v>5000</v>
      </c>
      <c r="U1914" s="15">
        <v>2965</v>
      </c>
      <c r="V1914" t="s">
        <v>8221</v>
      </c>
      <c r="W1914" s="8"/>
      <c r="X1914" s="5"/>
      <c r="Z1914" s="6"/>
    </row>
    <row r="1915" spans="2:26" x14ac:dyDescent="0.2">
      <c r="B1915" s="3"/>
      <c r="C1915" s="3"/>
      <c r="T1915">
        <v>48000</v>
      </c>
      <c r="U1915" s="15">
        <v>637</v>
      </c>
      <c r="V1915" t="s">
        <v>8221</v>
      </c>
      <c r="W1915" s="8"/>
      <c r="X1915" s="5"/>
      <c r="Z1915" s="6"/>
    </row>
    <row r="1916" spans="2:26" x14ac:dyDescent="0.2">
      <c r="B1916" s="3"/>
      <c r="C1916" s="3"/>
      <c r="T1916">
        <v>666</v>
      </c>
      <c r="U1916" s="15">
        <v>60</v>
      </c>
      <c r="V1916" t="s">
        <v>8221</v>
      </c>
      <c r="W1916" s="8"/>
      <c r="X1916" s="5"/>
      <c r="Z1916" s="6"/>
    </row>
    <row r="1917" spans="2:26" x14ac:dyDescent="0.2">
      <c r="B1917" s="3"/>
      <c r="C1917" s="3"/>
      <c r="T1917">
        <v>500</v>
      </c>
      <c r="U1917" s="15">
        <v>8</v>
      </c>
      <c r="V1917" t="s">
        <v>8221</v>
      </c>
      <c r="W1917" s="8"/>
      <c r="X1917" s="5"/>
      <c r="Z1917" s="6"/>
    </row>
    <row r="1918" spans="2:26" x14ac:dyDescent="0.2">
      <c r="B1918" s="3"/>
      <c r="C1918" s="3"/>
      <c r="T1918">
        <v>20000</v>
      </c>
      <c r="U1918" s="15">
        <v>102</v>
      </c>
      <c r="V1918" t="s">
        <v>8221</v>
      </c>
      <c r="W1918" s="8"/>
      <c r="X1918" s="5"/>
      <c r="Z1918" s="6"/>
    </row>
    <row r="1919" spans="2:26" x14ac:dyDescent="0.2">
      <c r="B1919" s="3"/>
      <c r="C1919" s="3"/>
      <c r="T1919">
        <v>390000</v>
      </c>
      <c r="U1919" s="15">
        <v>205025</v>
      </c>
      <c r="V1919" t="s">
        <v>8221</v>
      </c>
      <c r="W1919" s="8"/>
      <c r="X1919" s="5"/>
      <c r="Z1919" s="6"/>
    </row>
    <row r="1920" spans="2:26" x14ac:dyDescent="0.2">
      <c r="B1920" s="3"/>
      <c r="C1920" s="3"/>
      <c r="T1920">
        <v>25000</v>
      </c>
      <c r="U1920" s="15">
        <v>260</v>
      </c>
      <c r="V1920" t="s">
        <v>8221</v>
      </c>
      <c r="W1920" s="8"/>
      <c r="X1920" s="5"/>
      <c r="Z1920" s="6"/>
    </row>
    <row r="1921" spans="2:26" x14ac:dyDescent="0.2">
      <c r="B1921" s="3"/>
      <c r="C1921" s="3"/>
      <c r="T1921">
        <v>500</v>
      </c>
      <c r="U1921" s="15">
        <v>237</v>
      </c>
      <c r="V1921" t="s">
        <v>8221</v>
      </c>
      <c r="W1921" s="8"/>
      <c r="X1921" s="5"/>
      <c r="Z1921" s="6"/>
    </row>
    <row r="1922" spans="2:26" x14ac:dyDescent="0.2">
      <c r="B1922" s="3"/>
      <c r="C1922" s="3"/>
      <c r="T1922">
        <v>10000</v>
      </c>
      <c r="U1922" s="15">
        <v>4303</v>
      </c>
      <c r="V1922" t="s">
        <v>8221</v>
      </c>
      <c r="W1922" s="8"/>
      <c r="X1922" s="5"/>
      <c r="Z1922" s="6"/>
    </row>
    <row r="1923" spans="2:26" x14ac:dyDescent="0.2">
      <c r="B1923" s="3"/>
      <c r="C1923" s="3"/>
      <c r="T1923">
        <v>1500</v>
      </c>
      <c r="U1923" s="15">
        <v>2052</v>
      </c>
      <c r="V1923" t="s">
        <v>8219</v>
      </c>
      <c r="W1923" s="8"/>
      <c r="X1923" s="5"/>
      <c r="Z1923" s="6"/>
    </row>
    <row r="1924" spans="2:26" x14ac:dyDescent="0.2">
      <c r="B1924" s="3"/>
      <c r="C1924" s="3"/>
      <c r="T1924">
        <v>2000</v>
      </c>
      <c r="U1924" s="15">
        <v>2311</v>
      </c>
      <c r="V1924" t="s">
        <v>8219</v>
      </c>
      <c r="W1924" s="8"/>
      <c r="X1924" s="5"/>
      <c r="Z1924" s="6"/>
    </row>
    <row r="1925" spans="2:26" x14ac:dyDescent="0.2">
      <c r="B1925" s="3"/>
      <c r="C1925" s="3"/>
      <c r="T1925">
        <v>125</v>
      </c>
      <c r="U1925" s="15">
        <v>301</v>
      </c>
      <c r="V1925" t="s">
        <v>8219</v>
      </c>
      <c r="W1925" s="8"/>
      <c r="X1925" s="5"/>
      <c r="Z1925" s="6"/>
    </row>
    <row r="1926" spans="2:26" x14ac:dyDescent="0.2">
      <c r="B1926" s="3"/>
      <c r="C1926" s="3"/>
      <c r="T1926">
        <v>3000</v>
      </c>
      <c r="U1926" s="15">
        <v>3432</v>
      </c>
      <c r="V1926" t="s">
        <v>8219</v>
      </c>
      <c r="W1926" s="8"/>
      <c r="X1926" s="5"/>
      <c r="Z1926" s="6"/>
    </row>
    <row r="1927" spans="2:26" x14ac:dyDescent="0.2">
      <c r="B1927" s="3"/>
      <c r="C1927" s="3"/>
      <c r="T1927">
        <v>1500</v>
      </c>
      <c r="U1927" s="15">
        <v>1655</v>
      </c>
      <c r="V1927" t="s">
        <v>8219</v>
      </c>
      <c r="W1927" s="8"/>
      <c r="X1927" s="5"/>
      <c r="Z1927" s="6"/>
    </row>
    <row r="1928" spans="2:26" x14ac:dyDescent="0.2">
      <c r="B1928" s="3"/>
      <c r="C1928" s="3"/>
      <c r="T1928">
        <v>1500</v>
      </c>
      <c r="U1928" s="15">
        <v>2930.69</v>
      </c>
      <c r="V1928" t="s">
        <v>8219</v>
      </c>
      <c r="W1928" s="8"/>
      <c r="X1928" s="5"/>
      <c r="Z1928" s="6"/>
    </row>
    <row r="1929" spans="2:26" x14ac:dyDescent="0.2">
      <c r="B1929" s="3"/>
      <c r="C1929" s="3"/>
      <c r="T1929">
        <v>600</v>
      </c>
      <c r="U1929" s="15">
        <v>620</v>
      </c>
      <c r="V1929" t="s">
        <v>8219</v>
      </c>
      <c r="W1929" s="8"/>
      <c r="X1929" s="5"/>
      <c r="Z1929" s="6"/>
    </row>
    <row r="1930" spans="2:26" x14ac:dyDescent="0.2">
      <c r="B1930" s="3"/>
      <c r="C1930" s="3"/>
      <c r="T1930">
        <v>2550</v>
      </c>
      <c r="U1930" s="15">
        <v>2630</v>
      </c>
      <c r="V1930" t="s">
        <v>8219</v>
      </c>
      <c r="W1930" s="8"/>
      <c r="X1930" s="5"/>
      <c r="Z1930" s="6"/>
    </row>
    <row r="1931" spans="2:26" x14ac:dyDescent="0.2">
      <c r="B1931" s="3"/>
      <c r="C1931" s="3"/>
      <c r="T1931">
        <v>3200</v>
      </c>
      <c r="U1931" s="15">
        <v>3210</v>
      </c>
      <c r="V1931" t="s">
        <v>8219</v>
      </c>
      <c r="W1931" s="8"/>
      <c r="X1931" s="5"/>
      <c r="Z1931" s="6"/>
    </row>
    <row r="1932" spans="2:26" x14ac:dyDescent="0.2">
      <c r="B1932" s="3"/>
      <c r="C1932" s="3"/>
      <c r="T1932">
        <v>1000</v>
      </c>
      <c r="U1932" s="15">
        <v>1270</v>
      </c>
      <c r="V1932" t="s">
        <v>8219</v>
      </c>
      <c r="W1932" s="8"/>
      <c r="X1932" s="5"/>
      <c r="Z1932" s="6"/>
    </row>
    <row r="1933" spans="2:26" x14ac:dyDescent="0.2">
      <c r="B1933" s="3"/>
      <c r="C1933" s="3"/>
      <c r="T1933">
        <v>2000</v>
      </c>
      <c r="U1933" s="15">
        <v>2412.02</v>
      </c>
      <c r="V1933" t="s">
        <v>8219</v>
      </c>
      <c r="W1933" s="8"/>
      <c r="X1933" s="5"/>
      <c r="Z1933" s="6"/>
    </row>
    <row r="1934" spans="2:26" x14ac:dyDescent="0.2">
      <c r="B1934" s="3"/>
      <c r="C1934" s="3"/>
      <c r="T1934">
        <v>5250</v>
      </c>
      <c r="U1934" s="15">
        <v>5617</v>
      </c>
      <c r="V1934" t="s">
        <v>8219</v>
      </c>
      <c r="W1934" s="8"/>
      <c r="X1934" s="5"/>
      <c r="Z1934" s="6"/>
    </row>
    <row r="1935" spans="2:26" x14ac:dyDescent="0.2">
      <c r="B1935" s="3"/>
      <c r="C1935" s="3"/>
      <c r="T1935">
        <v>6000</v>
      </c>
      <c r="U1935" s="15">
        <v>10346</v>
      </c>
      <c r="V1935" t="s">
        <v>8219</v>
      </c>
      <c r="W1935" s="8"/>
      <c r="X1935" s="5"/>
      <c r="Z1935" s="6"/>
    </row>
    <row r="1936" spans="2:26" x14ac:dyDescent="0.2">
      <c r="B1936" s="3"/>
      <c r="C1936" s="3"/>
      <c r="T1936">
        <v>5000</v>
      </c>
      <c r="U1936" s="15">
        <v>6181</v>
      </c>
      <c r="V1936" t="s">
        <v>8219</v>
      </c>
      <c r="W1936" s="8"/>
      <c r="X1936" s="5"/>
      <c r="Z1936" s="6"/>
    </row>
    <row r="1937" spans="2:26" x14ac:dyDescent="0.2">
      <c r="B1937" s="3"/>
      <c r="C1937" s="3"/>
      <c r="T1937">
        <v>2500</v>
      </c>
      <c r="U1937" s="15">
        <v>2710</v>
      </c>
      <c r="V1937" t="s">
        <v>8219</v>
      </c>
      <c r="W1937" s="8"/>
      <c r="X1937" s="5"/>
      <c r="Z1937" s="6"/>
    </row>
    <row r="1938" spans="2:26" x14ac:dyDescent="0.2">
      <c r="B1938" s="3"/>
      <c r="C1938" s="3"/>
      <c r="T1938">
        <v>7500</v>
      </c>
      <c r="U1938" s="15">
        <v>8739.01</v>
      </c>
      <c r="V1938" t="s">
        <v>8219</v>
      </c>
      <c r="W1938" s="8"/>
      <c r="X1938" s="5"/>
      <c r="Z1938" s="6"/>
    </row>
    <row r="1939" spans="2:26" x14ac:dyDescent="0.2">
      <c r="B1939" s="3"/>
      <c r="C1939" s="3"/>
      <c r="T1939">
        <v>600</v>
      </c>
      <c r="U1939" s="15">
        <v>1123.47</v>
      </c>
      <c r="V1939" t="s">
        <v>8219</v>
      </c>
      <c r="W1939" s="8"/>
      <c r="X1939" s="5"/>
      <c r="Z1939" s="6"/>
    </row>
    <row r="1940" spans="2:26" x14ac:dyDescent="0.2">
      <c r="B1940" s="3"/>
      <c r="C1940" s="3"/>
      <c r="T1940">
        <v>15000</v>
      </c>
      <c r="U1940" s="15">
        <v>17390</v>
      </c>
      <c r="V1940" t="s">
        <v>8219</v>
      </c>
      <c r="W1940" s="8"/>
      <c r="X1940" s="5"/>
      <c r="Z1940" s="6"/>
    </row>
    <row r="1941" spans="2:26" x14ac:dyDescent="0.2">
      <c r="B1941" s="3"/>
      <c r="C1941" s="3"/>
      <c r="T1941">
        <v>10000</v>
      </c>
      <c r="U1941" s="15">
        <v>11070</v>
      </c>
      <c r="V1941" t="s">
        <v>8219</v>
      </c>
      <c r="W1941" s="8"/>
      <c r="X1941" s="5"/>
      <c r="Z1941" s="6"/>
    </row>
    <row r="1942" spans="2:26" x14ac:dyDescent="0.2">
      <c r="B1942" s="3"/>
      <c r="C1942" s="3"/>
      <c r="T1942">
        <v>650</v>
      </c>
      <c r="U1942" s="15">
        <v>1111</v>
      </c>
      <c r="V1942" t="s">
        <v>8219</v>
      </c>
      <c r="W1942" s="8"/>
      <c r="X1942" s="5"/>
      <c r="Z1942" s="6"/>
    </row>
    <row r="1943" spans="2:26" x14ac:dyDescent="0.2">
      <c r="B1943" s="3"/>
      <c r="C1943" s="3"/>
      <c r="T1943">
        <v>250000</v>
      </c>
      <c r="U1943" s="15">
        <v>315295.89</v>
      </c>
      <c r="V1943" t="s">
        <v>8219</v>
      </c>
      <c r="W1943" s="8"/>
      <c r="X1943" s="5"/>
      <c r="Z1943" s="6"/>
    </row>
    <row r="1944" spans="2:26" x14ac:dyDescent="0.2">
      <c r="B1944" s="3"/>
      <c r="C1944" s="3"/>
      <c r="T1944">
        <v>6000</v>
      </c>
      <c r="U1944" s="15">
        <v>8306.42</v>
      </c>
      <c r="V1944" t="s">
        <v>8219</v>
      </c>
      <c r="W1944" s="8"/>
      <c r="X1944" s="5"/>
      <c r="Z1944" s="6"/>
    </row>
    <row r="1945" spans="2:26" x14ac:dyDescent="0.2">
      <c r="B1945" s="3"/>
      <c r="C1945" s="3"/>
      <c r="T1945">
        <v>10000</v>
      </c>
      <c r="U1945" s="15">
        <v>170525</v>
      </c>
      <c r="V1945" t="s">
        <v>8219</v>
      </c>
      <c r="W1945" s="8"/>
      <c r="X1945" s="5"/>
      <c r="Z1945" s="6"/>
    </row>
    <row r="1946" spans="2:26" x14ac:dyDescent="0.2">
      <c r="B1946" s="3"/>
      <c r="C1946" s="3"/>
      <c r="T1946">
        <v>40000</v>
      </c>
      <c r="U1946" s="15">
        <v>315222.2</v>
      </c>
      <c r="V1946" t="s">
        <v>8219</v>
      </c>
      <c r="W1946" s="8"/>
      <c r="X1946" s="5"/>
      <c r="Z1946" s="6"/>
    </row>
    <row r="1947" spans="2:26" x14ac:dyDescent="0.2">
      <c r="B1947" s="3"/>
      <c r="C1947" s="3"/>
      <c r="T1947">
        <v>100000</v>
      </c>
      <c r="U1947" s="15">
        <v>348018</v>
      </c>
      <c r="V1947" t="s">
        <v>8219</v>
      </c>
      <c r="W1947" s="8"/>
      <c r="X1947" s="5"/>
      <c r="Z1947" s="6"/>
    </row>
    <row r="1948" spans="2:26" x14ac:dyDescent="0.2">
      <c r="B1948" s="3"/>
      <c r="C1948" s="3"/>
      <c r="T1948">
        <v>7500</v>
      </c>
      <c r="U1948" s="15">
        <v>11231</v>
      </c>
      <c r="V1948" t="s">
        <v>8219</v>
      </c>
      <c r="W1948" s="8"/>
      <c r="X1948" s="5"/>
      <c r="Z1948" s="6"/>
    </row>
    <row r="1949" spans="2:26" x14ac:dyDescent="0.2">
      <c r="B1949" s="3"/>
      <c r="C1949" s="3"/>
      <c r="T1949">
        <v>800</v>
      </c>
      <c r="U1949" s="15">
        <v>805.07</v>
      </c>
      <c r="V1949" t="s">
        <v>8219</v>
      </c>
      <c r="W1949" s="8"/>
      <c r="X1949" s="5"/>
      <c r="Z1949" s="6"/>
    </row>
    <row r="1950" spans="2:26" x14ac:dyDescent="0.2">
      <c r="B1950" s="3"/>
      <c r="C1950" s="3"/>
      <c r="T1950">
        <v>100000</v>
      </c>
      <c r="U1950" s="15">
        <v>800211</v>
      </c>
      <c r="V1950" t="s">
        <v>8219</v>
      </c>
      <c r="W1950" s="8"/>
      <c r="X1950" s="5"/>
      <c r="Z1950" s="6"/>
    </row>
    <row r="1951" spans="2:26" x14ac:dyDescent="0.2">
      <c r="B1951" s="3"/>
      <c r="C1951" s="3"/>
      <c r="T1951">
        <v>50000</v>
      </c>
      <c r="U1951" s="15">
        <v>53001.3</v>
      </c>
      <c r="V1951" t="s">
        <v>8219</v>
      </c>
      <c r="W1951" s="8"/>
      <c r="X1951" s="5"/>
      <c r="Z1951" s="6"/>
    </row>
    <row r="1952" spans="2:26" x14ac:dyDescent="0.2">
      <c r="B1952" s="3"/>
      <c r="C1952" s="3"/>
      <c r="T1952">
        <v>48000</v>
      </c>
      <c r="U1952" s="15">
        <v>96248.960000000006</v>
      </c>
      <c r="V1952" t="s">
        <v>8219</v>
      </c>
      <c r="W1952" s="8"/>
      <c r="X1952" s="5"/>
      <c r="Z1952" s="6"/>
    </row>
    <row r="1953" spans="2:26" x14ac:dyDescent="0.2">
      <c r="B1953" s="3"/>
      <c r="C1953" s="3"/>
      <c r="T1953">
        <v>50000</v>
      </c>
      <c r="U1953" s="15">
        <v>106222</v>
      </c>
      <c r="V1953" t="s">
        <v>8219</v>
      </c>
      <c r="W1953" s="8"/>
      <c r="X1953" s="5"/>
      <c r="Z1953" s="6"/>
    </row>
    <row r="1954" spans="2:26" x14ac:dyDescent="0.2">
      <c r="B1954" s="3"/>
      <c r="C1954" s="3"/>
      <c r="T1954">
        <v>35000</v>
      </c>
      <c r="U1954" s="15">
        <v>69465.33</v>
      </c>
      <c r="V1954" t="s">
        <v>8219</v>
      </c>
      <c r="W1954" s="8"/>
      <c r="X1954" s="5"/>
      <c r="Z1954" s="6"/>
    </row>
    <row r="1955" spans="2:26" x14ac:dyDescent="0.2">
      <c r="B1955" s="3"/>
      <c r="C1955" s="3"/>
      <c r="T1955">
        <v>15000</v>
      </c>
      <c r="U1955" s="15">
        <v>33892</v>
      </c>
      <c r="V1955" t="s">
        <v>8219</v>
      </c>
      <c r="W1955" s="8"/>
      <c r="X1955" s="5"/>
      <c r="Z1955" s="6"/>
    </row>
    <row r="1956" spans="2:26" x14ac:dyDescent="0.2">
      <c r="B1956" s="3"/>
      <c r="C1956" s="3"/>
      <c r="T1956">
        <v>50000</v>
      </c>
      <c r="U1956" s="15">
        <v>349474</v>
      </c>
      <c r="V1956" t="s">
        <v>8219</v>
      </c>
      <c r="W1956" s="8"/>
      <c r="X1956" s="5"/>
      <c r="Z1956" s="6"/>
    </row>
    <row r="1957" spans="2:26" x14ac:dyDescent="0.2">
      <c r="B1957" s="3"/>
      <c r="C1957" s="3"/>
      <c r="T1957">
        <v>42000</v>
      </c>
      <c r="U1957" s="15">
        <v>167410.01999999999</v>
      </c>
      <c r="V1957" t="s">
        <v>8219</v>
      </c>
      <c r="W1957" s="8"/>
      <c r="X1957" s="5"/>
      <c r="Z1957" s="6"/>
    </row>
    <row r="1958" spans="2:26" x14ac:dyDescent="0.2">
      <c r="B1958" s="3"/>
      <c r="C1958" s="3"/>
      <c r="T1958">
        <v>60000</v>
      </c>
      <c r="U1958" s="15">
        <v>176420</v>
      </c>
      <c r="V1958" t="s">
        <v>8219</v>
      </c>
      <c r="W1958" s="8"/>
      <c r="X1958" s="5"/>
      <c r="Z1958" s="6"/>
    </row>
    <row r="1959" spans="2:26" x14ac:dyDescent="0.2">
      <c r="B1959" s="3"/>
      <c r="C1959" s="3"/>
      <c r="T1959">
        <v>30000</v>
      </c>
      <c r="U1959" s="15">
        <v>50251.41</v>
      </c>
      <c r="V1959" t="s">
        <v>8219</v>
      </c>
      <c r="W1959" s="8"/>
      <c r="X1959" s="5"/>
      <c r="Z1959" s="6"/>
    </row>
    <row r="1960" spans="2:26" x14ac:dyDescent="0.2">
      <c r="B1960" s="3"/>
      <c r="C1960" s="3"/>
      <c r="T1960">
        <v>7000</v>
      </c>
      <c r="U1960" s="15">
        <v>100490.02</v>
      </c>
      <c r="V1960" t="s">
        <v>8219</v>
      </c>
      <c r="W1960" s="8"/>
      <c r="X1960" s="5"/>
      <c r="Z1960" s="6"/>
    </row>
    <row r="1961" spans="2:26" x14ac:dyDescent="0.2">
      <c r="B1961" s="3"/>
      <c r="C1961" s="3"/>
      <c r="T1961">
        <v>10000</v>
      </c>
      <c r="U1961" s="15">
        <v>15673.44</v>
      </c>
      <c r="V1961" t="s">
        <v>8219</v>
      </c>
      <c r="W1961" s="8"/>
      <c r="X1961" s="5"/>
      <c r="Z1961" s="6"/>
    </row>
    <row r="1962" spans="2:26" x14ac:dyDescent="0.2">
      <c r="B1962" s="3"/>
      <c r="C1962" s="3"/>
      <c r="T1962">
        <v>70000</v>
      </c>
      <c r="U1962" s="15">
        <v>82532</v>
      </c>
      <c r="V1962" t="s">
        <v>8219</v>
      </c>
      <c r="W1962" s="8"/>
      <c r="X1962" s="5"/>
      <c r="Z1962" s="6"/>
    </row>
    <row r="1963" spans="2:26" x14ac:dyDescent="0.2">
      <c r="B1963" s="3"/>
      <c r="C1963" s="3"/>
      <c r="T1963">
        <v>10000</v>
      </c>
      <c r="U1963" s="15">
        <v>110538.12</v>
      </c>
      <c r="V1963" t="s">
        <v>8219</v>
      </c>
      <c r="W1963" s="8"/>
      <c r="X1963" s="5"/>
      <c r="Z1963" s="6"/>
    </row>
    <row r="1964" spans="2:26" x14ac:dyDescent="0.2">
      <c r="B1964" s="3"/>
      <c r="C1964" s="3"/>
      <c r="T1964">
        <v>10000</v>
      </c>
      <c r="U1964" s="15">
        <v>19292.5</v>
      </c>
      <c r="V1964" t="s">
        <v>8219</v>
      </c>
      <c r="W1964" s="8"/>
      <c r="X1964" s="5"/>
      <c r="Z1964" s="6"/>
    </row>
    <row r="1965" spans="2:26" x14ac:dyDescent="0.2">
      <c r="B1965" s="3"/>
      <c r="C1965" s="3"/>
      <c r="T1965">
        <v>19000</v>
      </c>
      <c r="U1965" s="15">
        <v>24108</v>
      </c>
      <c r="V1965" t="s">
        <v>8219</v>
      </c>
      <c r="W1965" s="8"/>
      <c r="X1965" s="5"/>
      <c r="Z1965" s="6"/>
    </row>
    <row r="1966" spans="2:26" x14ac:dyDescent="0.2">
      <c r="B1966" s="3"/>
      <c r="C1966" s="3"/>
      <c r="T1966">
        <v>89200</v>
      </c>
      <c r="U1966" s="15">
        <v>231543.12</v>
      </c>
      <c r="V1966" t="s">
        <v>8219</v>
      </c>
      <c r="W1966" s="8"/>
      <c r="X1966" s="5"/>
      <c r="Z1966" s="6"/>
    </row>
    <row r="1967" spans="2:26" x14ac:dyDescent="0.2">
      <c r="B1967" s="3"/>
      <c r="C1967" s="3"/>
      <c r="T1967">
        <v>5000</v>
      </c>
      <c r="U1967" s="15">
        <v>13114</v>
      </c>
      <c r="V1967" t="s">
        <v>8219</v>
      </c>
      <c r="W1967" s="8"/>
      <c r="X1967" s="5"/>
      <c r="Z1967" s="6"/>
    </row>
    <row r="1968" spans="2:26" x14ac:dyDescent="0.2">
      <c r="B1968" s="3"/>
      <c r="C1968" s="3"/>
      <c r="T1968">
        <v>100000</v>
      </c>
      <c r="U1968" s="15">
        <v>206743.09</v>
      </c>
      <c r="V1968" t="s">
        <v>8219</v>
      </c>
      <c r="W1968" s="8"/>
      <c r="X1968" s="5"/>
      <c r="Z1968" s="6"/>
    </row>
    <row r="1969" spans="2:26" x14ac:dyDescent="0.2">
      <c r="B1969" s="3"/>
      <c r="C1969" s="3"/>
      <c r="T1969">
        <v>20000</v>
      </c>
      <c r="U1969" s="15">
        <v>74026</v>
      </c>
      <c r="V1969" t="s">
        <v>8219</v>
      </c>
      <c r="W1969" s="8"/>
      <c r="X1969" s="5"/>
      <c r="Z1969" s="6"/>
    </row>
    <row r="1970" spans="2:26" x14ac:dyDescent="0.2">
      <c r="B1970" s="3"/>
      <c r="C1970" s="3"/>
      <c r="T1970">
        <v>50000</v>
      </c>
      <c r="U1970" s="15">
        <v>142483</v>
      </c>
      <c r="V1970" t="s">
        <v>8219</v>
      </c>
      <c r="W1970" s="8"/>
      <c r="X1970" s="5"/>
      <c r="Z1970" s="6"/>
    </row>
    <row r="1971" spans="2:26" x14ac:dyDescent="0.2">
      <c r="B1971" s="3"/>
      <c r="C1971" s="3"/>
      <c r="T1971">
        <v>20000</v>
      </c>
      <c r="U1971" s="15">
        <v>115816</v>
      </c>
      <c r="V1971" t="s">
        <v>8219</v>
      </c>
      <c r="W1971" s="8"/>
      <c r="X1971" s="5"/>
      <c r="Z1971" s="6"/>
    </row>
    <row r="1972" spans="2:26" x14ac:dyDescent="0.2">
      <c r="B1972" s="3"/>
      <c r="C1972" s="3"/>
      <c r="T1972">
        <v>5000</v>
      </c>
      <c r="U1972" s="15">
        <v>56590</v>
      </c>
      <c r="V1972" t="s">
        <v>8219</v>
      </c>
      <c r="W1972" s="8"/>
      <c r="X1972" s="5"/>
      <c r="Z1972" s="6"/>
    </row>
    <row r="1973" spans="2:26" x14ac:dyDescent="0.2">
      <c r="B1973" s="3"/>
      <c r="C1973" s="3"/>
      <c r="T1973">
        <v>400000</v>
      </c>
      <c r="U1973" s="15">
        <v>1052110.8700000001</v>
      </c>
      <c r="V1973" t="s">
        <v>8219</v>
      </c>
      <c r="W1973" s="8"/>
      <c r="X1973" s="5"/>
      <c r="Z1973" s="6"/>
    </row>
    <row r="1974" spans="2:26" x14ac:dyDescent="0.2">
      <c r="B1974" s="3"/>
      <c r="C1974" s="3"/>
      <c r="T1974">
        <v>2500</v>
      </c>
      <c r="U1974" s="15">
        <v>16862</v>
      </c>
      <c r="V1974" t="s">
        <v>8219</v>
      </c>
      <c r="W1974" s="8"/>
      <c r="X1974" s="5"/>
      <c r="Z1974" s="6"/>
    </row>
    <row r="1975" spans="2:26" x14ac:dyDescent="0.2">
      <c r="B1975" s="3"/>
      <c r="C1975" s="3"/>
      <c r="T1975">
        <v>198000</v>
      </c>
      <c r="U1975" s="15">
        <v>508525.01</v>
      </c>
      <c r="V1975" t="s">
        <v>8219</v>
      </c>
      <c r="W1975" s="8"/>
      <c r="X1975" s="5"/>
      <c r="Z1975" s="6"/>
    </row>
    <row r="1976" spans="2:26" x14ac:dyDescent="0.2">
      <c r="B1976" s="3"/>
      <c r="C1976" s="3"/>
      <c r="T1976">
        <v>20000</v>
      </c>
      <c r="U1976" s="15">
        <v>75099.199999999997</v>
      </c>
      <c r="V1976" t="s">
        <v>8219</v>
      </c>
      <c r="W1976" s="8"/>
      <c r="X1976" s="5"/>
      <c r="Z1976" s="6"/>
    </row>
    <row r="1977" spans="2:26" x14ac:dyDescent="0.2">
      <c r="B1977" s="3"/>
      <c r="C1977" s="3"/>
      <c r="T1977">
        <v>16000</v>
      </c>
      <c r="U1977" s="15">
        <v>33393.339999999997</v>
      </c>
      <c r="V1977" t="s">
        <v>8219</v>
      </c>
      <c r="W1977" s="8"/>
      <c r="X1977" s="5"/>
      <c r="Z1977" s="6"/>
    </row>
    <row r="1978" spans="2:26" x14ac:dyDescent="0.2">
      <c r="B1978" s="3"/>
      <c r="C1978" s="3"/>
      <c r="T1978">
        <v>4000</v>
      </c>
      <c r="U1978" s="15">
        <v>13864</v>
      </c>
      <c r="V1978" t="s">
        <v>8219</v>
      </c>
      <c r="W1978" s="8"/>
      <c r="X1978" s="5"/>
      <c r="Z1978" s="6"/>
    </row>
    <row r="1979" spans="2:26" x14ac:dyDescent="0.2">
      <c r="B1979" s="3"/>
      <c r="C1979" s="3"/>
      <c r="T1979">
        <v>50000</v>
      </c>
      <c r="U1979" s="15">
        <v>201165</v>
      </c>
      <c r="V1979" t="s">
        <v>8219</v>
      </c>
      <c r="W1979" s="8"/>
      <c r="X1979" s="5"/>
      <c r="Z1979" s="6"/>
    </row>
    <row r="1980" spans="2:26" x14ac:dyDescent="0.2">
      <c r="B1980" s="3"/>
      <c r="C1980" s="3"/>
      <c r="T1980">
        <v>50000</v>
      </c>
      <c r="U1980" s="15">
        <v>513422.57</v>
      </c>
      <c r="V1980" t="s">
        <v>8219</v>
      </c>
      <c r="W1980" s="8"/>
      <c r="X1980" s="5"/>
      <c r="Z1980" s="6"/>
    </row>
    <row r="1981" spans="2:26" x14ac:dyDescent="0.2">
      <c r="B1981" s="3"/>
      <c r="C1981" s="3"/>
      <c r="T1981">
        <v>200000</v>
      </c>
      <c r="U1981" s="15">
        <v>229802.31</v>
      </c>
      <c r="V1981" t="s">
        <v>8219</v>
      </c>
      <c r="W1981" s="8"/>
      <c r="X1981" s="5"/>
      <c r="Z1981" s="6"/>
    </row>
    <row r="1982" spans="2:26" x14ac:dyDescent="0.2">
      <c r="B1982" s="3"/>
      <c r="C1982" s="3"/>
      <c r="T1982">
        <v>50000</v>
      </c>
      <c r="U1982" s="15">
        <v>177412.01</v>
      </c>
      <c r="V1982" t="s">
        <v>8219</v>
      </c>
      <c r="W1982" s="8"/>
      <c r="X1982" s="5"/>
      <c r="Z1982" s="6"/>
    </row>
    <row r="1983" spans="2:26" x14ac:dyDescent="0.2">
      <c r="B1983" s="3"/>
      <c r="C1983" s="3"/>
      <c r="T1983">
        <v>7500</v>
      </c>
      <c r="U1983" s="15">
        <v>381</v>
      </c>
      <c r="V1983" t="s">
        <v>8221</v>
      </c>
      <c r="W1983" s="8"/>
      <c r="X1983" s="5"/>
      <c r="Z1983" s="6"/>
    </row>
    <row r="1984" spans="2:26" x14ac:dyDescent="0.2">
      <c r="B1984" s="3"/>
      <c r="C1984" s="3"/>
      <c r="T1984">
        <v>180000</v>
      </c>
      <c r="U1984" s="15">
        <v>0</v>
      </c>
      <c r="V1984" t="s">
        <v>8221</v>
      </c>
      <c r="W1984" s="8"/>
      <c r="X1984" s="5"/>
      <c r="Z1984" s="6"/>
    </row>
    <row r="1985" spans="2:26" x14ac:dyDescent="0.2">
      <c r="B1985" s="3"/>
      <c r="C1985" s="3"/>
      <c r="T1985">
        <v>33000</v>
      </c>
      <c r="U1985" s="15">
        <v>1419</v>
      </c>
      <c r="V1985" t="s">
        <v>8221</v>
      </c>
      <c r="W1985" s="8"/>
      <c r="X1985" s="5"/>
      <c r="Z1985" s="6"/>
    </row>
    <row r="1986" spans="2:26" x14ac:dyDescent="0.2">
      <c r="B1986" s="3"/>
      <c r="C1986" s="3"/>
      <c r="T1986">
        <v>15000</v>
      </c>
      <c r="U1986" s="15">
        <v>3172</v>
      </c>
      <c r="V1986" t="s">
        <v>8221</v>
      </c>
      <c r="W1986" s="8"/>
      <c r="X1986" s="5"/>
      <c r="Z1986" s="6"/>
    </row>
    <row r="1987" spans="2:26" x14ac:dyDescent="0.2">
      <c r="B1987" s="3"/>
      <c r="C1987" s="3"/>
      <c r="T1987">
        <v>1600</v>
      </c>
      <c r="U1987" s="15">
        <v>51</v>
      </c>
      <c r="V1987" t="s">
        <v>8221</v>
      </c>
      <c r="W1987" s="8"/>
      <c r="X1987" s="5"/>
      <c r="Z1987" s="6"/>
    </row>
    <row r="1988" spans="2:26" x14ac:dyDescent="0.2">
      <c r="B1988" s="3"/>
      <c r="C1988" s="3"/>
      <c r="T1988">
        <v>2000</v>
      </c>
      <c r="U1988" s="15">
        <v>1</v>
      </c>
      <c r="V1988" t="s">
        <v>8221</v>
      </c>
      <c r="W1988" s="8"/>
      <c r="X1988" s="5"/>
      <c r="Z1988" s="6"/>
    </row>
    <row r="1989" spans="2:26" x14ac:dyDescent="0.2">
      <c r="B1989" s="3"/>
      <c r="C1989" s="3"/>
      <c r="T1989">
        <v>5500</v>
      </c>
      <c r="U1989" s="15">
        <v>2336</v>
      </c>
      <c r="V1989" t="s">
        <v>8221</v>
      </c>
      <c r="W1989" s="8"/>
      <c r="X1989" s="5"/>
      <c r="Z1989" s="6"/>
    </row>
    <row r="1990" spans="2:26" x14ac:dyDescent="0.2">
      <c r="B1990" s="3"/>
      <c r="C1990" s="3"/>
      <c r="T1990">
        <v>6000</v>
      </c>
      <c r="U1990" s="15">
        <v>25</v>
      </c>
      <c r="V1990" t="s">
        <v>8221</v>
      </c>
      <c r="W1990" s="8"/>
      <c r="X1990" s="5"/>
      <c r="Z1990" s="6"/>
    </row>
    <row r="1991" spans="2:26" x14ac:dyDescent="0.2">
      <c r="B1991" s="3"/>
      <c r="C1991" s="3"/>
      <c r="T1991">
        <v>5000</v>
      </c>
      <c r="U1991" s="15">
        <v>50</v>
      </c>
      <c r="V1991" t="s">
        <v>8221</v>
      </c>
      <c r="W1991" s="8"/>
      <c r="X1991" s="5"/>
      <c r="Z1991" s="6"/>
    </row>
    <row r="1992" spans="2:26" x14ac:dyDescent="0.2">
      <c r="B1992" s="3"/>
      <c r="C1992" s="3"/>
      <c r="T1992">
        <v>3000</v>
      </c>
      <c r="U1992" s="15">
        <v>509</v>
      </c>
      <c r="V1992" t="s">
        <v>8221</v>
      </c>
      <c r="W1992" s="8"/>
      <c r="X1992" s="5"/>
      <c r="Z1992" s="6"/>
    </row>
    <row r="1993" spans="2:26" x14ac:dyDescent="0.2">
      <c r="B1993" s="3"/>
      <c r="C1993" s="3"/>
      <c r="T1993">
        <v>2000</v>
      </c>
      <c r="U1993" s="15">
        <v>140</v>
      </c>
      <c r="V1993" t="s">
        <v>8221</v>
      </c>
      <c r="W1993" s="8"/>
      <c r="X1993" s="5"/>
      <c r="Z1993" s="6"/>
    </row>
    <row r="1994" spans="2:26" x14ac:dyDescent="0.2">
      <c r="B1994" s="3"/>
      <c r="C1994" s="3"/>
      <c r="T1994">
        <v>1500</v>
      </c>
      <c r="U1994" s="15">
        <v>2</v>
      </c>
      <c r="V1994" t="s">
        <v>8221</v>
      </c>
      <c r="W1994" s="8"/>
      <c r="X1994" s="5"/>
      <c r="Z1994" s="6"/>
    </row>
    <row r="1995" spans="2:26" x14ac:dyDescent="0.2">
      <c r="B1995" s="3"/>
      <c r="C1995" s="3"/>
      <c r="T1995">
        <v>2000</v>
      </c>
      <c r="U1995" s="15">
        <v>0</v>
      </c>
      <c r="V1995" t="s">
        <v>8221</v>
      </c>
      <c r="W1995" s="8"/>
      <c r="X1995" s="5"/>
      <c r="Z1995" s="6"/>
    </row>
    <row r="1996" spans="2:26" x14ac:dyDescent="0.2">
      <c r="B1996" s="3"/>
      <c r="C1996" s="3"/>
      <c r="T1996">
        <v>3200</v>
      </c>
      <c r="U1996" s="15">
        <v>0</v>
      </c>
      <c r="V1996" t="s">
        <v>8221</v>
      </c>
      <c r="W1996" s="8"/>
      <c r="X1996" s="5"/>
      <c r="Z1996" s="6"/>
    </row>
    <row r="1997" spans="2:26" x14ac:dyDescent="0.2">
      <c r="B1997" s="3"/>
      <c r="C1997" s="3"/>
      <c r="T1997">
        <v>1000</v>
      </c>
      <c r="U1997" s="15">
        <v>78</v>
      </c>
      <c r="V1997" t="s">
        <v>8221</v>
      </c>
      <c r="W1997" s="8"/>
      <c r="X1997" s="5"/>
      <c r="Z1997" s="6"/>
    </row>
    <row r="1998" spans="2:26" x14ac:dyDescent="0.2">
      <c r="B1998" s="3"/>
      <c r="C1998" s="3"/>
      <c r="T1998">
        <v>133800</v>
      </c>
      <c r="U1998" s="15">
        <v>0</v>
      </c>
      <c r="V1998" t="s">
        <v>8221</v>
      </c>
      <c r="W1998" s="8"/>
      <c r="X1998" s="5"/>
      <c r="Z1998" s="6"/>
    </row>
    <row r="1999" spans="2:26" x14ac:dyDescent="0.2">
      <c r="B1999" s="3"/>
      <c r="C1999" s="3"/>
      <c r="T1999">
        <v>6500</v>
      </c>
      <c r="U1999" s="15">
        <v>0</v>
      </c>
      <c r="V1999" t="s">
        <v>8221</v>
      </c>
      <c r="W1999" s="8"/>
      <c r="X1999" s="5"/>
      <c r="Z1999" s="6"/>
    </row>
    <row r="2000" spans="2:26" x14ac:dyDescent="0.2">
      <c r="B2000" s="3"/>
      <c r="C2000" s="3"/>
      <c r="T2000">
        <v>2500</v>
      </c>
      <c r="U2000" s="15">
        <v>655</v>
      </c>
      <c r="V2000" t="s">
        <v>8221</v>
      </c>
      <c r="W2000" s="8"/>
      <c r="X2000" s="5"/>
      <c r="Z2000" s="6"/>
    </row>
    <row r="2001" spans="2:26" x14ac:dyDescent="0.2">
      <c r="B2001" s="3"/>
      <c r="C2001" s="3"/>
      <c r="T2001">
        <v>31000</v>
      </c>
      <c r="U2001" s="15">
        <v>236</v>
      </c>
      <c r="V2001" t="s">
        <v>8221</v>
      </c>
      <c r="W2001" s="8"/>
      <c r="X2001" s="5"/>
      <c r="Z2001" s="6"/>
    </row>
    <row r="2002" spans="2:26" x14ac:dyDescent="0.2">
      <c r="B2002" s="3"/>
      <c r="C2002" s="3"/>
      <c r="T2002">
        <v>5000</v>
      </c>
      <c r="U2002" s="15">
        <v>625</v>
      </c>
      <c r="V2002" t="s">
        <v>8221</v>
      </c>
      <c r="W2002" s="8"/>
      <c r="X2002" s="5"/>
      <c r="Z2002" s="6"/>
    </row>
    <row r="2003" spans="2:26" x14ac:dyDescent="0.2">
      <c r="B2003" s="3"/>
      <c r="C2003" s="3"/>
      <c r="T2003">
        <v>55000</v>
      </c>
      <c r="U2003" s="15">
        <v>210171</v>
      </c>
      <c r="V2003" t="s">
        <v>8219</v>
      </c>
      <c r="W2003" s="8"/>
      <c r="X2003" s="5"/>
      <c r="Z2003" s="6"/>
    </row>
    <row r="2004" spans="2:26" x14ac:dyDescent="0.2">
      <c r="B2004" s="3"/>
      <c r="C2004" s="3"/>
      <c r="T2004">
        <v>50000</v>
      </c>
      <c r="U2004" s="15">
        <v>108397.11</v>
      </c>
      <c r="V2004" t="s">
        <v>8219</v>
      </c>
      <c r="W2004" s="8"/>
      <c r="X2004" s="5"/>
      <c r="Z2004" s="6"/>
    </row>
    <row r="2005" spans="2:26" x14ac:dyDescent="0.2">
      <c r="B2005" s="3"/>
      <c r="C2005" s="3"/>
      <c r="T2005">
        <v>500</v>
      </c>
      <c r="U2005" s="15">
        <v>1560</v>
      </c>
      <c r="V2005" t="s">
        <v>8219</v>
      </c>
      <c r="W2005" s="8"/>
      <c r="X2005" s="5"/>
      <c r="Z2005" s="6"/>
    </row>
    <row r="2006" spans="2:26" x14ac:dyDescent="0.2">
      <c r="B2006" s="3"/>
      <c r="C2006" s="3"/>
      <c r="T2006">
        <v>50000</v>
      </c>
      <c r="U2006" s="15">
        <v>117210.24000000001</v>
      </c>
      <c r="V2006" t="s">
        <v>8219</v>
      </c>
      <c r="W2006" s="8"/>
      <c r="X2006" s="5"/>
      <c r="Z2006" s="6"/>
    </row>
    <row r="2007" spans="2:26" x14ac:dyDescent="0.2">
      <c r="B2007" s="3"/>
      <c r="C2007" s="3"/>
      <c r="T2007">
        <v>30000</v>
      </c>
      <c r="U2007" s="15">
        <v>37104.03</v>
      </c>
      <c r="V2007" t="s">
        <v>8219</v>
      </c>
      <c r="W2007" s="8"/>
      <c r="X2007" s="5"/>
      <c r="Z2007" s="6"/>
    </row>
    <row r="2008" spans="2:26" x14ac:dyDescent="0.2">
      <c r="B2008" s="3"/>
      <c r="C2008" s="3"/>
      <c r="T2008">
        <v>50000</v>
      </c>
      <c r="U2008" s="15">
        <v>123920</v>
      </c>
      <c r="V2008" t="s">
        <v>8219</v>
      </c>
      <c r="W2008" s="8"/>
      <c r="X2008" s="5"/>
      <c r="Z2008" s="6"/>
    </row>
    <row r="2009" spans="2:26" x14ac:dyDescent="0.2">
      <c r="B2009" s="3"/>
      <c r="C2009" s="3"/>
      <c r="T2009">
        <v>10000</v>
      </c>
      <c r="U2009" s="15">
        <v>11570.92</v>
      </c>
      <c r="V2009" t="s">
        <v>8219</v>
      </c>
      <c r="W2009" s="8"/>
      <c r="X2009" s="5"/>
      <c r="Z2009" s="6"/>
    </row>
    <row r="2010" spans="2:26" x14ac:dyDescent="0.2">
      <c r="B2010" s="3"/>
      <c r="C2010" s="3"/>
      <c r="T2010">
        <v>1570.79</v>
      </c>
      <c r="U2010" s="15">
        <v>1839</v>
      </c>
      <c r="V2010" t="s">
        <v>8219</v>
      </c>
      <c r="W2010" s="8"/>
      <c r="X2010" s="5"/>
      <c r="Z2010" s="6"/>
    </row>
    <row r="2011" spans="2:26" x14ac:dyDescent="0.2">
      <c r="B2011" s="3"/>
      <c r="C2011" s="3"/>
      <c r="T2011">
        <v>50000</v>
      </c>
      <c r="U2011" s="15">
        <v>152579</v>
      </c>
      <c r="V2011" t="s">
        <v>8219</v>
      </c>
      <c r="W2011" s="8"/>
      <c r="X2011" s="5"/>
      <c r="Z2011" s="6"/>
    </row>
    <row r="2012" spans="2:26" x14ac:dyDescent="0.2">
      <c r="B2012" s="3"/>
      <c r="C2012" s="3"/>
      <c r="T2012">
        <v>30000</v>
      </c>
      <c r="U2012" s="15">
        <v>96015.9</v>
      </c>
      <c r="V2012" t="s">
        <v>8219</v>
      </c>
      <c r="W2012" s="8"/>
      <c r="X2012" s="5"/>
      <c r="Z2012" s="6"/>
    </row>
    <row r="2013" spans="2:26" x14ac:dyDescent="0.2">
      <c r="B2013" s="3"/>
      <c r="C2013" s="3"/>
      <c r="T2013">
        <v>50000</v>
      </c>
      <c r="U2013" s="15">
        <v>409782</v>
      </c>
      <c r="V2013" t="s">
        <v>8219</v>
      </c>
      <c r="W2013" s="8"/>
      <c r="X2013" s="5"/>
      <c r="Z2013" s="6"/>
    </row>
    <row r="2014" spans="2:26" x14ac:dyDescent="0.2">
      <c r="B2014" s="3"/>
      <c r="C2014" s="3"/>
      <c r="T2014">
        <v>5000</v>
      </c>
      <c r="U2014" s="15">
        <v>11745</v>
      </c>
      <c r="V2014" t="s">
        <v>8219</v>
      </c>
      <c r="W2014" s="8"/>
      <c r="X2014" s="5"/>
      <c r="Z2014" s="6"/>
    </row>
    <row r="2015" spans="2:26" x14ac:dyDescent="0.2">
      <c r="B2015" s="3"/>
      <c r="C2015" s="3"/>
      <c r="T2015">
        <v>160000</v>
      </c>
      <c r="U2015" s="15">
        <v>791862</v>
      </c>
      <c r="V2015" t="s">
        <v>8219</v>
      </c>
      <c r="W2015" s="8"/>
      <c r="X2015" s="5"/>
      <c r="Z2015" s="6"/>
    </row>
    <row r="2016" spans="2:26" x14ac:dyDescent="0.2">
      <c r="B2016" s="3"/>
      <c r="C2016" s="3"/>
      <c r="T2016">
        <v>30000</v>
      </c>
      <c r="U2016" s="15">
        <v>2344134.67</v>
      </c>
      <c r="V2016" t="s">
        <v>8219</v>
      </c>
      <c r="W2016" s="8"/>
      <c r="X2016" s="5"/>
      <c r="Z2016" s="6"/>
    </row>
    <row r="2017" spans="2:26" x14ac:dyDescent="0.2">
      <c r="B2017" s="3"/>
      <c r="C2017" s="3"/>
      <c r="T2017">
        <v>7200</v>
      </c>
      <c r="U2017" s="15">
        <v>8136.01</v>
      </c>
      <c r="V2017" t="s">
        <v>8219</v>
      </c>
      <c r="W2017" s="8"/>
      <c r="X2017" s="5"/>
      <c r="Z2017" s="6"/>
    </row>
    <row r="2018" spans="2:26" x14ac:dyDescent="0.2">
      <c r="B2018" s="3"/>
      <c r="C2018" s="3"/>
      <c r="T2018">
        <v>10000</v>
      </c>
      <c r="U2018" s="15">
        <v>92154.22</v>
      </c>
      <c r="V2018" t="s">
        <v>8219</v>
      </c>
      <c r="W2018" s="8"/>
      <c r="X2018" s="5"/>
      <c r="Z2018" s="6"/>
    </row>
    <row r="2019" spans="2:26" x14ac:dyDescent="0.2">
      <c r="B2019" s="3"/>
      <c r="C2019" s="3"/>
      <c r="T2019">
        <v>25000</v>
      </c>
      <c r="U2019" s="15">
        <v>31275.599999999999</v>
      </c>
      <c r="V2019" t="s">
        <v>8219</v>
      </c>
      <c r="W2019" s="8"/>
      <c r="X2019" s="5"/>
      <c r="Z2019" s="6"/>
    </row>
    <row r="2020" spans="2:26" x14ac:dyDescent="0.2">
      <c r="B2020" s="3"/>
      <c r="C2020" s="3"/>
      <c r="T2020">
        <v>65000</v>
      </c>
      <c r="U2020" s="15">
        <v>66458.23</v>
      </c>
      <c r="V2020" t="s">
        <v>8219</v>
      </c>
      <c r="W2020" s="8"/>
      <c r="X2020" s="5"/>
      <c r="Z2020" s="6"/>
    </row>
    <row r="2021" spans="2:26" x14ac:dyDescent="0.2">
      <c r="B2021" s="3"/>
      <c r="C2021" s="3"/>
      <c r="T2021">
        <v>40000</v>
      </c>
      <c r="U2021" s="15">
        <v>193963.9</v>
      </c>
      <c r="V2021" t="s">
        <v>8219</v>
      </c>
      <c r="W2021" s="8"/>
      <c r="X2021" s="5"/>
      <c r="Z2021" s="6"/>
    </row>
    <row r="2022" spans="2:26" x14ac:dyDescent="0.2">
      <c r="B2022" s="3"/>
      <c r="C2022" s="3"/>
      <c r="T2022">
        <v>1500</v>
      </c>
      <c r="U2022" s="15">
        <v>2885</v>
      </c>
      <c r="V2022" t="s">
        <v>8219</v>
      </c>
      <c r="W2022" s="8"/>
      <c r="X2022" s="5"/>
      <c r="Z2022" s="6"/>
    </row>
    <row r="2023" spans="2:26" x14ac:dyDescent="0.2">
      <c r="B2023" s="3"/>
      <c r="C2023" s="3"/>
      <c r="T2023">
        <v>5000</v>
      </c>
      <c r="U2023" s="15">
        <v>14055</v>
      </c>
      <c r="V2023" t="s">
        <v>8219</v>
      </c>
      <c r="W2023" s="8"/>
      <c r="X2023" s="5"/>
      <c r="Z2023" s="6"/>
    </row>
    <row r="2024" spans="2:26" x14ac:dyDescent="0.2">
      <c r="B2024" s="3"/>
      <c r="C2024" s="3"/>
      <c r="T2024">
        <v>100000</v>
      </c>
      <c r="U2024" s="15">
        <v>125137</v>
      </c>
      <c r="V2024" t="s">
        <v>8219</v>
      </c>
      <c r="W2024" s="8"/>
      <c r="X2024" s="5"/>
      <c r="Z2024" s="6"/>
    </row>
    <row r="2025" spans="2:26" x14ac:dyDescent="0.2">
      <c r="B2025" s="3"/>
      <c r="C2025" s="3"/>
      <c r="T2025">
        <v>100000</v>
      </c>
      <c r="U2025" s="15">
        <v>161459</v>
      </c>
      <c r="V2025" t="s">
        <v>8219</v>
      </c>
      <c r="W2025" s="8"/>
      <c r="X2025" s="5"/>
      <c r="Z2025" s="6"/>
    </row>
    <row r="2026" spans="2:26" x14ac:dyDescent="0.2">
      <c r="B2026" s="3"/>
      <c r="C2026" s="3"/>
      <c r="T2026">
        <v>4000</v>
      </c>
      <c r="U2026" s="15">
        <v>23414</v>
      </c>
      <c r="V2026" t="s">
        <v>8219</v>
      </c>
      <c r="W2026" s="8"/>
      <c r="X2026" s="5"/>
      <c r="Z2026" s="6"/>
    </row>
    <row r="2027" spans="2:26" x14ac:dyDescent="0.2">
      <c r="B2027" s="3"/>
      <c r="C2027" s="3"/>
      <c r="T2027">
        <v>80000</v>
      </c>
      <c r="U2027" s="15">
        <v>160920</v>
      </c>
      <c r="V2027" t="s">
        <v>8219</v>
      </c>
      <c r="W2027" s="8"/>
      <c r="X2027" s="5"/>
      <c r="Z2027" s="6"/>
    </row>
    <row r="2028" spans="2:26" x14ac:dyDescent="0.2">
      <c r="B2028" s="3"/>
      <c r="C2028" s="3"/>
      <c r="T2028">
        <v>25000</v>
      </c>
      <c r="U2028" s="15">
        <v>33370.769999999997</v>
      </c>
      <c r="V2028" t="s">
        <v>8219</v>
      </c>
      <c r="W2028" s="8"/>
      <c r="X2028" s="5"/>
      <c r="Z2028" s="6"/>
    </row>
    <row r="2029" spans="2:26" x14ac:dyDescent="0.2">
      <c r="B2029" s="3"/>
      <c r="C2029" s="3"/>
      <c r="T2029">
        <v>100000</v>
      </c>
      <c r="U2029" s="15">
        <v>120249</v>
      </c>
      <c r="V2029" t="s">
        <v>8219</v>
      </c>
      <c r="W2029" s="8"/>
      <c r="X2029" s="5"/>
      <c r="Z2029" s="6"/>
    </row>
    <row r="2030" spans="2:26" x14ac:dyDescent="0.2">
      <c r="B2030" s="3"/>
      <c r="C2030" s="3"/>
      <c r="T2030">
        <v>3000</v>
      </c>
      <c r="U2030" s="15">
        <v>3785</v>
      </c>
      <c r="V2030" t="s">
        <v>8219</v>
      </c>
      <c r="W2030" s="8"/>
      <c r="X2030" s="5"/>
      <c r="Z2030" s="6"/>
    </row>
    <row r="2031" spans="2:26" x14ac:dyDescent="0.2">
      <c r="B2031" s="3"/>
      <c r="C2031" s="3"/>
      <c r="T2031">
        <v>2500</v>
      </c>
      <c r="U2031" s="15">
        <v>9030</v>
      </c>
      <c r="V2031" t="s">
        <v>8219</v>
      </c>
      <c r="W2031" s="8"/>
      <c r="X2031" s="5"/>
      <c r="Z2031" s="6"/>
    </row>
    <row r="2032" spans="2:26" x14ac:dyDescent="0.2">
      <c r="B2032" s="3"/>
      <c r="C2032" s="3"/>
      <c r="T2032">
        <v>32768</v>
      </c>
      <c r="U2032" s="15">
        <v>74134</v>
      </c>
      <c r="V2032" t="s">
        <v>8219</v>
      </c>
      <c r="W2032" s="8"/>
      <c r="X2032" s="5"/>
      <c r="Z2032" s="6"/>
    </row>
    <row r="2033" spans="2:26" x14ac:dyDescent="0.2">
      <c r="B2033" s="3"/>
      <c r="C2033" s="3"/>
      <c r="T2033">
        <v>50000</v>
      </c>
      <c r="U2033" s="15">
        <v>60175</v>
      </c>
      <c r="V2033" t="s">
        <v>8219</v>
      </c>
      <c r="W2033" s="8"/>
      <c r="X2033" s="5"/>
      <c r="Z2033" s="6"/>
    </row>
    <row r="2034" spans="2:26" x14ac:dyDescent="0.2">
      <c r="B2034" s="3"/>
      <c r="C2034" s="3"/>
      <c r="T2034">
        <v>25000</v>
      </c>
      <c r="U2034" s="15">
        <v>76047</v>
      </c>
      <c r="V2034" t="s">
        <v>8219</v>
      </c>
      <c r="W2034" s="8"/>
      <c r="X2034" s="5"/>
      <c r="Z2034" s="6"/>
    </row>
    <row r="2035" spans="2:26" x14ac:dyDescent="0.2">
      <c r="B2035" s="3"/>
      <c r="C2035" s="3"/>
      <c r="T2035">
        <v>25000</v>
      </c>
      <c r="U2035" s="15">
        <v>44669</v>
      </c>
      <c r="V2035" t="s">
        <v>8219</v>
      </c>
      <c r="W2035" s="8"/>
      <c r="X2035" s="5"/>
      <c r="Z2035" s="6"/>
    </row>
    <row r="2036" spans="2:26" x14ac:dyDescent="0.2">
      <c r="B2036" s="3"/>
      <c r="C2036" s="3"/>
      <c r="T2036">
        <v>78000</v>
      </c>
      <c r="U2036" s="15">
        <v>301719.59000000003</v>
      </c>
      <c r="V2036" t="s">
        <v>8219</v>
      </c>
      <c r="W2036" s="8"/>
      <c r="X2036" s="5"/>
      <c r="Z2036" s="6"/>
    </row>
    <row r="2037" spans="2:26" x14ac:dyDescent="0.2">
      <c r="B2037" s="3"/>
      <c r="C2037" s="3"/>
      <c r="T2037">
        <v>80000</v>
      </c>
      <c r="U2037" s="15">
        <v>168829.14</v>
      </c>
      <c r="V2037" t="s">
        <v>8219</v>
      </c>
      <c r="W2037" s="8"/>
      <c r="X2037" s="5"/>
      <c r="Z2037" s="6"/>
    </row>
    <row r="2038" spans="2:26" x14ac:dyDescent="0.2">
      <c r="B2038" s="3"/>
      <c r="C2038" s="3"/>
      <c r="T2038">
        <v>30000</v>
      </c>
      <c r="U2038" s="15">
        <v>39500.5</v>
      </c>
      <c r="V2038" t="s">
        <v>8219</v>
      </c>
      <c r="W2038" s="8"/>
      <c r="X2038" s="5"/>
      <c r="Z2038" s="6"/>
    </row>
    <row r="2039" spans="2:26" x14ac:dyDescent="0.2">
      <c r="B2039" s="3"/>
      <c r="C2039" s="3"/>
      <c r="T2039">
        <v>10000</v>
      </c>
      <c r="U2039" s="15">
        <v>30047.64</v>
      </c>
      <c r="V2039" t="s">
        <v>8219</v>
      </c>
      <c r="W2039" s="8"/>
      <c r="X2039" s="5"/>
      <c r="Z2039" s="6"/>
    </row>
    <row r="2040" spans="2:26" x14ac:dyDescent="0.2">
      <c r="B2040" s="3"/>
      <c r="C2040" s="3"/>
      <c r="T2040">
        <v>8000</v>
      </c>
      <c r="U2040" s="15">
        <v>33641</v>
      </c>
      <c r="V2040" t="s">
        <v>8219</v>
      </c>
      <c r="W2040" s="8"/>
      <c r="X2040" s="5"/>
      <c r="Z2040" s="6"/>
    </row>
    <row r="2041" spans="2:26" x14ac:dyDescent="0.2">
      <c r="B2041" s="3"/>
      <c r="C2041" s="3"/>
      <c r="T2041">
        <v>125000</v>
      </c>
      <c r="U2041" s="15">
        <v>170271</v>
      </c>
      <c r="V2041" t="s">
        <v>8219</v>
      </c>
      <c r="W2041" s="8"/>
      <c r="X2041" s="5"/>
      <c r="Z2041" s="6"/>
    </row>
    <row r="2042" spans="2:26" x14ac:dyDescent="0.2">
      <c r="B2042" s="3"/>
      <c r="C2042" s="3"/>
      <c r="T2042">
        <v>3000</v>
      </c>
      <c r="U2042" s="15">
        <v>7445.14</v>
      </c>
      <c r="V2042" t="s">
        <v>8219</v>
      </c>
      <c r="W2042" s="8"/>
      <c r="X2042" s="5"/>
      <c r="Z2042" s="6"/>
    </row>
    <row r="2043" spans="2:26" x14ac:dyDescent="0.2">
      <c r="B2043" s="3"/>
      <c r="C2043" s="3"/>
      <c r="T2043">
        <v>9500</v>
      </c>
      <c r="U2043" s="15">
        <v>17277</v>
      </c>
      <c r="V2043" t="s">
        <v>8219</v>
      </c>
      <c r="W2043" s="8"/>
      <c r="X2043" s="5"/>
      <c r="Z2043" s="6"/>
    </row>
    <row r="2044" spans="2:26" x14ac:dyDescent="0.2">
      <c r="B2044" s="3"/>
      <c r="C2044" s="3"/>
      <c r="T2044">
        <v>10000</v>
      </c>
      <c r="U2044" s="15">
        <v>12353</v>
      </c>
      <c r="V2044" t="s">
        <v>8219</v>
      </c>
      <c r="W2044" s="8"/>
      <c r="X2044" s="5"/>
      <c r="Z2044" s="6"/>
    </row>
    <row r="2045" spans="2:26" x14ac:dyDescent="0.2">
      <c r="B2045" s="3"/>
      <c r="C2045" s="3"/>
      <c r="T2045">
        <v>1385</v>
      </c>
      <c r="U2045" s="15">
        <v>7011</v>
      </c>
      <c r="V2045" t="s">
        <v>8219</v>
      </c>
      <c r="W2045" s="8"/>
      <c r="X2045" s="5"/>
      <c r="Z2045" s="6"/>
    </row>
    <row r="2046" spans="2:26" x14ac:dyDescent="0.2">
      <c r="B2046" s="3"/>
      <c r="C2046" s="3"/>
      <c r="T2046">
        <v>15000</v>
      </c>
      <c r="U2046" s="15">
        <v>16232</v>
      </c>
      <c r="V2046" t="s">
        <v>8219</v>
      </c>
      <c r="W2046" s="8"/>
      <c r="X2046" s="5"/>
      <c r="Z2046" s="6"/>
    </row>
    <row r="2047" spans="2:26" x14ac:dyDescent="0.2">
      <c r="B2047" s="3"/>
      <c r="C2047" s="3"/>
      <c r="T2047">
        <v>4900</v>
      </c>
      <c r="U2047" s="15">
        <v>40140.01</v>
      </c>
      <c r="V2047" t="s">
        <v>8219</v>
      </c>
      <c r="W2047" s="8"/>
      <c r="X2047" s="5"/>
      <c r="Z2047" s="6"/>
    </row>
    <row r="2048" spans="2:26" x14ac:dyDescent="0.2">
      <c r="B2048" s="3"/>
      <c r="C2048" s="3"/>
      <c r="T2048">
        <v>10000</v>
      </c>
      <c r="U2048" s="15">
        <v>12110</v>
      </c>
      <c r="V2048" t="s">
        <v>8219</v>
      </c>
      <c r="W2048" s="8"/>
      <c r="X2048" s="5"/>
      <c r="Z2048" s="6"/>
    </row>
    <row r="2049" spans="2:26" x14ac:dyDescent="0.2">
      <c r="B2049" s="3"/>
      <c r="C2049" s="3"/>
      <c r="T2049">
        <v>98000</v>
      </c>
      <c r="U2049" s="15">
        <v>100939</v>
      </c>
      <c r="V2049" t="s">
        <v>8219</v>
      </c>
      <c r="W2049" s="8"/>
      <c r="X2049" s="5"/>
      <c r="Z2049" s="6"/>
    </row>
    <row r="2050" spans="2:26" x14ac:dyDescent="0.2">
      <c r="B2050" s="3"/>
      <c r="C2050" s="3"/>
      <c r="T2050">
        <v>85000</v>
      </c>
      <c r="U2050" s="15">
        <v>126082.45</v>
      </c>
      <c r="V2050" t="s">
        <v>8219</v>
      </c>
      <c r="W2050" s="8"/>
      <c r="X2050" s="5"/>
      <c r="Z2050" s="6"/>
    </row>
    <row r="2051" spans="2:26" x14ac:dyDescent="0.2">
      <c r="B2051" s="3"/>
      <c r="C2051" s="3"/>
      <c r="T2051">
        <v>50000</v>
      </c>
      <c r="U2051" s="15">
        <v>60095.35</v>
      </c>
      <c r="V2051" t="s">
        <v>8219</v>
      </c>
      <c r="W2051" s="8"/>
      <c r="X2051" s="5"/>
      <c r="Z2051" s="6"/>
    </row>
    <row r="2052" spans="2:26" x14ac:dyDescent="0.2">
      <c r="B2052" s="3"/>
      <c r="C2052" s="3"/>
      <c r="T2052">
        <v>10000</v>
      </c>
      <c r="U2052" s="15">
        <v>47327</v>
      </c>
      <c r="V2052" t="s">
        <v>8219</v>
      </c>
      <c r="W2052" s="8"/>
      <c r="X2052" s="5"/>
      <c r="Z2052" s="6"/>
    </row>
    <row r="2053" spans="2:26" x14ac:dyDescent="0.2">
      <c r="B2053" s="3"/>
      <c r="C2053" s="3"/>
      <c r="T2053">
        <v>8000</v>
      </c>
      <c r="U2053" s="15">
        <v>10429</v>
      </c>
      <c r="V2053" t="s">
        <v>8219</v>
      </c>
      <c r="W2053" s="8"/>
      <c r="X2053" s="5"/>
      <c r="Z2053" s="6"/>
    </row>
    <row r="2054" spans="2:26" x14ac:dyDescent="0.2">
      <c r="B2054" s="3"/>
      <c r="C2054" s="3"/>
      <c r="T2054">
        <v>50000</v>
      </c>
      <c r="U2054" s="15">
        <v>176524</v>
      </c>
      <c r="V2054" t="s">
        <v>8219</v>
      </c>
      <c r="W2054" s="8"/>
      <c r="X2054" s="5"/>
      <c r="Z2054" s="6"/>
    </row>
    <row r="2055" spans="2:26" x14ac:dyDescent="0.2">
      <c r="B2055" s="3"/>
      <c r="C2055" s="3"/>
      <c r="T2055">
        <v>5000</v>
      </c>
      <c r="U2055" s="15">
        <v>5051</v>
      </c>
      <c r="V2055" t="s">
        <v>8219</v>
      </c>
      <c r="W2055" s="8"/>
      <c r="X2055" s="5"/>
      <c r="Z2055" s="6"/>
    </row>
    <row r="2056" spans="2:26" x14ac:dyDescent="0.2">
      <c r="B2056" s="3"/>
      <c r="C2056" s="3"/>
      <c r="T2056">
        <v>35000</v>
      </c>
      <c r="U2056" s="15">
        <v>39757</v>
      </c>
      <c r="V2056" t="s">
        <v>8219</v>
      </c>
      <c r="W2056" s="8"/>
      <c r="X2056" s="5"/>
      <c r="Z2056" s="6"/>
    </row>
    <row r="2057" spans="2:26" x14ac:dyDescent="0.2">
      <c r="B2057" s="3"/>
      <c r="C2057" s="3"/>
      <c r="T2057">
        <v>6000</v>
      </c>
      <c r="U2057" s="15">
        <v>10045</v>
      </c>
      <c r="V2057" t="s">
        <v>8219</v>
      </c>
      <c r="W2057" s="8"/>
      <c r="X2057" s="5"/>
      <c r="Z2057" s="6"/>
    </row>
    <row r="2058" spans="2:26" x14ac:dyDescent="0.2">
      <c r="B2058" s="3"/>
      <c r="C2058" s="3"/>
      <c r="T2058">
        <v>50000</v>
      </c>
      <c r="U2058" s="15">
        <v>76726</v>
      </c>
      <c r="V2058" t="s">
        <v>8219</v>
      </c>
      <c r="W2058" s="8"/>
      <c r="X2058" s="5"/>
      <c r="Z2058" s="6"/>
    </row>
    <row r="2059" spans="2:26" x14ac:dyDescent="0.2">
      <c r="B2059" s="3"/>
      <c r="C2059" s="3"/>
      <c r="T2059">
        <v>15000</v>
      </c>
      <c r="U2059" s="15">
        <v>30334.83</v>
      </c>
      <c r="V2059" t="s">
        <v>8219</v>
      </c>
      <c r="W2059" s="8"/>
      <c r="X2059" s="5"/>
      <c r="Z2059" s="6"/>
    </row>
    <row r="2060" spans="2:26" x14ac:dyDescent="0.2">
      <c r="B2060" s="3"/>
      <c r="C2060" s="3"/>
      <c r="T2060">
        <v>2560</v>
      </c>
      <c r="U2060" s="15">
        <v>4308</v>
      </c>
      <c r="V2060" t="s">
        <v>8219</v>
      </c>
      <c r="W2060" s="8"/>
      <c r="X2060" s="5"/>
      <c r="Z2060" s="6"/>
    </row>
    <row r="2061" spans="2:26" x14ac:dyDescent="0.2">
      <c r="B2061" s="3"/>
      <c r="C2061" s="3"/>
      <c r="T2061">
        <v>30000</v>
      </c>
      <c r="U2061" s="15">
        <v>43037</v>
      </c>
      <c r="V2061" t="s">
        <v>8219</v>
      </c>
      <c r="W2061" s="8"/>
      <c r="X2061" s="5"/>
      <c r="Z2061" s="6"/>
    </row>
    <row r="2062" spans="2:26" x14ac:dyDescent="0.2">
      <c r="B2062" s="3"/>
      <c r="C2062" s="3"/>
      <c r="T2062">
        <v>25000</v>
      </c>
      <c r="U2062" s="15">
        <v>49100</v>
      </c>
      <c r="V2062" t="s">
        <v>8219</v>
      </c>
      <c r="W2062" s="8"/>
      <c r="X2062" s="5"/>
      <c r="Z2062" s="6"/>
    </row>
    <row r="2063" spans="2:26" x14ac:dyDescent="0.2">
      <c r="B2063" s="3"/>
      <c r="C2063" s="3"/>
      <c r="T2063">
        <v>5000</v>
      </c>
      <c r="U2063" s="15">
        <v>5396</v>
      </c>
      <c r="V2063" t="s">
        <v>8219</v>
      </c>
      <c r="W2063" s="8"/>
      <c r="X2063" s="5"/>
      <c r="Z2063" s="6"/>
    </row>
    <row r="2064" spans="2:26" x14ac:dyDescent="0.2">
      <c r="B2064" s="3"/>
      <c r="C2064" s="3"/>
      <c r="T2064">
        <v>100000</v>
      </c>
      <c r="U2064" s="15">
        <v>114977</v>
      </c>
      <c r="V2064" t="s">
        <v>8219</v>
      </c>
      <c r="W2064" s="8"/>
      <c r="X2064" s="5"/>
      <c r="Z2064" s="6"/>
    </row>
    <row r="2065" spans="2:26" x14ac:dyDescent="0.2">
      <c r="B2065" s="3"/>
      <c r="C2065" s="3"/>
      <c r="T2065">
        <v>4000</v>
      </c>
      <c r="U2065" s="15">
        <v>5922</v>
      </c>
      <c r="V2065" t="s">
        <v>8219</v>
      </c>
      <c r="W2065" s="8"/>
      <c r="X2065" s="5"/>
      <c r="Z2065" s="6"/>
    </row>
    <row r="2066" spans="2:26" x14ac:dyDescent="0.2">
      <c r="B2066" s="3"/>
      <c r="C2066" s="3"/>
      <c r="T2066">
        <v>261962</v>
      </c>
      <c r="U2066" s="15">
        <v>500784.27</v>
      </c>
      <c r="V2066" t="s">
        <v>8219</v>
      </c>
      <c r="W2066" s="8"/>
      <c r="X2066" s="5"/>
      <c r="Z2066" s="6"/>
    </row>
    <row r="2067" spans="2:26" x14ac:dyDescent="0.2">
      <c r="B2067" s="3"/>
      <c r="C2067" s="3"/>
      <c r="T2067">
        <v>40000</v>
      </c>
      <c r="U2067" s="15">
        <v>79686.05</v>
      </c>
      <c r="V2067" t="s">
        <v>8219</v>
      </c>
      <c r="W2067" s="8"/>
      <c r="X2067" s="5"/>
      <c r="Z2067" s="6"/>
    </row>
    <row r="2068" spans="2:26" x14ac:dyDescent="0.2">
      <c r="B2068" s="3"/>
      <c r="C2068" s="3"/>
      <c r="T2068">
        <v>2000</v>
      </c>
      <c r="U2068" s="15">
        <v>4372</v>
      </c>
      <c r="V2068" t="s">
        <v>8219</v>
      </c>
      <c r="W2068" s="8"/>
      <c r="X2068" s="5"/>
      <c r="Z2068" s="6"/>
    </row>
    <row r="2069" spans="2:26" x14ac:dyDescent="0.2">
      <c r="B2069" s="3"/>
      <c r="C2069" s="3"/>
      <c r="T2069">
        <v>495</v>
      </c>
      <c r="U2069" s="15">
        <v>628</v>
      </c>
      <c r="V2069" t="s">
        <v>8219</v>
      </c>
      <c r="W2069" s="8"/>
      <c r="X2069" s="5"/>
      <c r="Z2069" s="6"/>
    </row>
    <row r="2070" spans="2:26" x14ac:dyDescent="0.2">
      <c r="B2070" s="3"/>
      <c r="C2070" s="3"/>
      <c r="T2070">
        <v>25000</v>
      </c>
      <c r="U2070" s="15">
        <v>26305.97</v>
      </c>
      <c r="V2070" t="s">
        <v>8219</v>
      </c>
      <c r="W2070" s="8"/>
      <c r="X2070" s="5"/>
      <c r="Z2070" s="6"/>
    </row>
    <row r="2071" spans="2:26" x14ac:dyDescent="0.2">
      <c r="B2071" s="3"/>
      <c r="C2071" s="3"/>
      <c r="T2071">
        <v>50000</v>
      </c>
      <c r="U2071" s="15">
        <v>64203.33</v>
      </c>
      <c r="V2071" t="s">
        <v>8219</v>
      </c>
      <c r="W2071" s="8"/>
      <c r="X2071" s="5"/>
      <c r="Z2071" s="6"/>
    </row>
    <row r="2072" spans="2:26" x14ac:dyDescent="0.2">
      <c r="B2072" s="3"/>
      <c r="C2072" s="3"/>
      <c r="T2072">
        <v>125000</v>
      </c>
      <c r="U2072" s="15">
        <v>396659</v>
      </c>
      <c r="V2072" t="s">
        <v>8219</v>
      </c>
      <c r="W2072" s="8"/>
      <c r="X2072" s="5"/>
      <c r="Z2072" s="6"/>
    </row>
    <row r="2073" spans="2:26" x14ac:dyDescent="0.2">
      <c r="B2073" s="3"/>
      <c r="C2073" s="3"/>
      <c r="T2073">
        <v>20000</v>
      </c>
      <c r="U2073" s="15">
        <v>56146</v>
      </c>
      <c r="V2073" t="s">
        <v>8219</v>
      </c>
      <c r="W2073" s="8"/>
      <c r="X2073" s="5"/>
      <c r="Z2073" s="6"/>
    </row>
    <row r="2074" spans="2:26" x14ac:dyDescent="0.2">
      <c r="B2074" s="3"/>
      <c r="C2074" s="3"/>
      <c r="T2074">
        <v>71500</v>
      </c>
      <c r="U2074" s="15">
        <v>79173</v>
      </c>
      <c r="V2074" t="s">
        <v>8219</v>
      </c>
      <c r="W2074" s="8"/>
      <c r="X2074" s="5"/>
      <c r="Z2074" s="6"/>
    </row>
    <row r="2075" spans="2:26" x14ac:dyDescent="0.2">
      <c r="B2075" s="3"/>
      <c r="C2075" s="3"/>
      <c r="T2075">
        <v>100000</v>
      </c>
      <c r="U2075" s="15">
        <v>152604.29999999999</v>
      </c>
      <c r="V2075" t="s">
        <v>8219</v>
      </c>
      <c r="W2075" s="8"/>
      <c r="X2075" s="5"/>
      <c r="Z2075" s="6"/>
    </row>
    <row r="2076" spans="2:26" x14ac:dyDescent="0.2">
      <c r="B2076" s="3"/>
      <c r="C2076" s="3"/>
      <c r="T2076">
        <v>600</v>
      </c>
      <c r="U2076" s="15">
        <v>615</v>
      </c>
      <c r="V2076" t="s">
        <v>8219</v>
      </c>
      <c r="W2076" s="8"/>
      <c r="X2076" s="5"/>
      <c r="Z2076" s="6"/>
    </row>
    <row r="2077" spans="2:26" x14ac:dyDescent="0.2">
      <c r="B2077" s="3"/>
      <c r="C2077" s="3"/>
      <c r="T2077">
        <v>9999</v>
      </c>
      <c r="U2077" s="15">
        <v>167820.6</v>
      </c>
      <c r="V2077" t="s">
        <v>8219</v>
      </c>
      <c r="W2077" s="8"/>
      <c r="X2077" s="5"/>
      <c r="Z2077" s="6"/>
    </row>
    <row r="2078" spans="2:26" x14ac:dyDescent="0.2">
      <c r="B2078" s="3"/>
      <c r="C2078" s="3"/>
      <c r="T2078">
        <v>179000</v>
      </c>
      <c r="U2078" s="15">
        <v>972594.99</v>
      </c>
      <c r="V2078" t="s">
        <v>8219</v>
      </c>
      <c r="W2078" s="8"/>
      <c r="X2078" s="5"/>
      <c r="Z2078" s="6"/>
    </row>
    <row r="2079" spans="2:26" x14ac:dyDescent="0.2">
      <c r="B2079" s="3"/>
      <c r="C2079" s="3"/>
      <c r="T2079">
        <v>50000</v>
      </c>
      <c r="U2079" s="15">
        <v>57754</v>
      </c>
      <c r="V2079" t="s">
        <v>8219</v>
      </c>
      <c r="W2079" s="8"/>
      <c r="X2079" s="5"/>
      <c r="Z2079" s="6"/>
    </row>
    <row r="2080" spans="2:26" x14ac:dyDescent="0.2">
      <c r="B2080" s="3"/>
      <c r="C2080" s="3"/>
      <c r="T2080">
        <v>20000</v>
      </c>
      <c r="U2080" s="15">
        <v>26241</v>
      </c>
      <c r="V2080" t="s">
        <v>8219</v>
      </c>
      <c r="W2080" s="8"/>
      <c r="X2080" s="5"/>
      <c r="Z2080" s="6"/>
    </row>
    <row r="2081" spans="2:26" x14ac:dyDescent="0.2">
      <c r="B2081" s="3"/>
      <c r="C2081" s="3"/>
      <c r="T2081">
        <v>10000</v>
      </c>
      <c r="U2081" s="15">
        <v>28817</v>
      </c>
      <c r="V2081" t="s">
        <v>8219</v>
      </c>
      <c r="W2081" s="8"/>
      <c r="X2081" s="5"/>
      <c r="Z2081" s="6"/>
    </row>
    <row r="2082" spans="2:26" x14ac:dyDescent="0.2">
      <c r="B2082" s="3"/>
      <c r="C2082" s="3"/>
      <c r="T2082">
        <v>1000</v>
      </c>
      <c r="U2082" s="15">
        <v>5078</v>
      </c>
      <c r="V2082" t="s">
        <v>8219</v>
      </c>
      <c r="W2082" s="8"/>
      <c r="X2082" s="5"/>
      <c r="Z2082" s="6"/>
    </row>
    <row r="2083" spans="2:26" x14ac:dyDescent="0.2">
      <c r="B2083" s="3"/>
      <c r="C2083" s="3"/>
      <c r="T2083">
        <v>3500</v>
      </c>
      <c r="U2083" s="15">
        <v>4010</v>
      </c>
      <c r="V2083" t="s">
        <v>8219</v>
      </c>
      <c r="W2083" s="8"/>
      <c r="X2083" s="5"/>
      <c r="Z2083" s="6"/>
    </row>
    <row r="2084" spans="2:26" x14ac:dyDescent="0.2">
      <c r="B2084" s="3"/>
      <c r="C2084" s="3"/>
      <c r="T2084">
        <v>1500</v>
      </c>
      <c r="U2084" s="15">
        <v>1661</v>
      </c>
      <c r="V2084" t="s">
        <v>8219</v>
      </c>
      <c r="W2084" s="8"/>
      <c r="X2084" s="5"/>
      <c r="Z2084" s="6"/>
    </row>
    <row r="2085" spans="2:26" x14ac:dyDescent="0.2">
      <c r="B2085" s="3"/>
      <c r="C2085" s="3"/>
      <c r="T2085">
        <v>750</v>
      </c>
      <c r="U2085" s="15">
        <v>850</v>
      </c>
      <c r="V2085" t="s">
        <v>8219</v>
      </c>
      <c r="W2085" s="8"/>
      <c r="X2085" s="5"/>
      <c r="Z2085" s="6"/>
    </row>
    <row r="2086" spans="2:26" x14ac:dyDescent="0.2">
      <c r="B2086" s="3"/>
      <c r="C2086" s="3"/>
      <c r="T2086">
        <v>3000</v>
      </c>
      <c r="U2086" s="15">
        <v>3250</v>
      </c>
      <c r="V2086" t="s">
        <v>8219</v>
      </c>
      <c r="W2086" s="8"/>
      <c r="X2086" s="5"/>
      <c r="Z2086" s="6"/>
    </row>
    <row r="2087" spans="2:26" x14ac:dyDescent="0.2">
      <c r="B2087" s="3"/>
      <c r="C2087" s="3"/>
      <c r="T2087">
        <v>6000</v>
      </c>
      <c r="U2087" s="15">
        <v>7412</v>
      </c>
      <c r="V2087" t="s">
        <v>8219</v>
      </c>
      <c r="W2087" s="8"/>
      <c r="X2087" s="5"/>
      <c r="Z2087" s="6"/>
    </row>
    <row r="2088" spans="2:26" x14ac:dyDescent="0.2">
      <c r="B2088" s="3"/>
      <c r="C2088" s="3"/>
      <c r="T2088">
        <v>4000</v>
      </c>
      <c r="U2088" s="15">
        <v>4028</v>
      </c>
      <c r="V2088" t="s">
        <v>8219</v>
      </c>
      <c r="W2088" s="8"/>
      <c r="X2088" s="5"/>
      <c r="Z2088" s="6"/>
    </row>
    <row r="2089" spans="2:26" x14ac:dyDescent="0.2">
      <c r="B2089" s="3"/>
      <c r="C2089" s="3"/>
      <c r="T2089">
        <v>1500</v>
      </c>
      <c r="U2089" s="15">
        <v>1553</v>
      </c>
      <c r="V2089" t="s">
        <v>8219</v>
      </c>
      <c r="W2089" s="8"/>
      <c r="X2089" s="5"/>
      <c r="Z2089" s="6"/>
    </row>
    <row r="2090" spans="2:26" x14ac:dyDescent="0.2">
      <c r="B2090" s="3"/>
      <c r="C2090" s="3"/>
      <c r="T2090">
        <v>3000</v>
      </c>
      <c r="U2090" s="15">
        <v>3465.32</v>
      </c>
      <c r="V2090" t="s">
        <v>8219</v>
      </c>
      <c r="W2090" s="8"/>
      <c r="X2090" s="5"/>
      <c r="Z2090" s="6"/>
    </row>
    <row r="2091" spans="2:26" x14ac:dyDescent="0.2">
      <c r="B2091" s="3"/>
      <c r="C2091" s="3"/>
      <c r="T2091">
        <v>2500</v>
      </c>
      <c r="U2091" s="15">
        <v>3010.01</v>
      </c>
      <c r="V2091" t="s">
        <v>8219</v>
      </c>
      <c r="W2091" s="8"/>
      <c r="X2091" s="5"/>
      <c r="Z2091" s="6"/>
    </row>
    <row r="2092" spans="2:26" x14ac:dyDescent="0.2">
      <c r="B2092" s="3"/>
      <c r="C2092" s="3"/>
      <c r="T2092">
        <v>8000</v>
      </c>
      <c r="U2092" s="15">
        <v>9203.23</v>
      </c>
      <c r="V2092" t="s">
        <v>8219</v>
      </c>
      <c r="W2092" s="8"/>
      <c r="X2092" s="5"/>
      <c r="Z2092" s="6"/>
    </row>
    <row r="2093" spans="2:26" x14ac:dyDescent="0.2">
      <c r="B2093" s="3"/>
      <c r="C2093" s="3"/>
      <c r="T2093">
        <v>18000</v>
      </c>
      <c r="U2093" s="15">
        <v>21684.2</v>
      </c>
      <c r="V2093" t="s">
        <v>8219</v>
      </c>
      <c r="W2093" s="8"/>
      <c r="X2093" s="5"/>
      <c r="Z2093" s="6"/>
    </row>
    <row r="2094" spans="2:26" x14ac:dyDescent="0.2">
      <c r="B2094" s="3"/>
      <c r="C2094" s="3"/>
      <c r="T2094">
        <v>6000</v>
      </c>
      <c r="U2094" s="15">
        <v>6077</v>
      </c>
      <c r="V2094" t="s">
        <v>8219</v>
      </c>
      <c r="W2094" s="8"/>
      <c r="X2094" s="5"/>
      <c r="Z2094" s="6"/>
    </row>
    <row r="2095" spans="2:26" x14ac:dyDescent="0.2">
      <c r="B2095" s="3"/>
      <c r="C2095" s="3"/>
      <c r="T2095">
        <v>1500</v>
      </c>
      <c r="U2095" s="15">
        <v>1537</v>
      </c>
      <c r="V2095" t="s">
        <v>8219</v>
      </c>
      <c r="W2095" s="8"/>
      <c r="X2095" s="5"/>
      <c r="Z2095" s="6"/>
    </row>
    <row r="2096" spans="2:26" x14ac:dyDescent="0.2">
      <c r="B2096" s="3"/>
      <c r="C2096" s="3"/>
      <c r="T2096">
        <v>3500</v>
      </c>
      <c r="U2096" s="15">
        <v>4219</v>
      </c>
      <c r="V2096" t="s">
        <v>8219</v>
      </c>
      <c r="W2096" s="8"/>
      <c r="X2096" s="5"/>
      <c r="Z2096" s="6"/>
    </row>
    <row r="2097" spans="2:26" x14ac:dyDescent="0.2">
      <c r="B2097" s="3"/>
      <c r="C2097" s="3"/>
      <c r="T2097">
        <v>2500</v>
      </c>
      <c r="U2097" s="15">
        <v>2500</v>
      </c>
      <c r="V2097" t="s">
        <v>8219</v>
      </c>
      <c r="W2097" s="8"/>
      <c r="X2097" s="5"/>
      <c r="Z2097" s="6"/>
    </row>
    <row r="2098" spans="2:26" x14ac:dyDescent="0.2">
      <c r="B2098" s="3"/>
      <c r="C2098" s="3"/>
      <c r="T2098">
        <v>600</v>
      </c>
      <c r="U2098" s="15">
        <v>610</v>
      </c>
      <c r="V2098" t="s">
        <v>8219</v>
      </c>
      <c r="W2098" s="8"/>
      <c r="X2098" s="5"/>
      <c r="Z2098" s="6"/>
    </row>
    <row r="2099" spans="2:26" x14ac:dyDescent="0.2">
      <c r="B2099" s="3"/>
      <c r="C2099" s="3"/>
      <c r="T2099">
        <v>3000</v>
      </c>
      <c r="U2099" s="15">
        <v>3000</v>
      </c>
      <c r="V2099" t="s">
        <v>8219</v>
      </c>
      <c r="W2099" s="8"/>
      <c r="X2099" s="5"/>
      <c r="Z2099" s="6"/>
    </row>
    <row r="2100" spans="2:26" x14ac:dyDescent="0.2">
      <c r="B2100" s="3"/>
      <c r="C2100" s="3"/>
      <c r="T2100">
        <v>6000</v>
      </c>
      <c r="U2100" s="15">
        <v>6020</v>
      </c>
      <c r="V2100" t="s">
        <v>8219</v>
      </c>
      <c r="W2100" s="8"/>
      <c r="X2100" s="5"/>
      <c r="Z2100" s="6"/>
    </row>
    <row r="2101" spans="2:26" x14ac:dyDescent="0.2">
      <c r="B2101" s="3"/>
      <c r="C2101" s="3"/>
      <c r="T2101">
        <v>3000</v>
      </c>
      <c r="U2101" s="15">
        <v>3971</v>
      </c>
      <c r="V2101" t="s">
        <v>8219</v>
      </c>
      <c r="W2101" s="8"/>
      <c r="X2101" s="5"/>
      <c r="Z2101" s="6"/>
    </row>
    <row r="2102" spans="2:26" x14ac:dyDescent="0.2">
      <c r="B2102" s="3"/>
      <c r="C2102" s="3"/>
      <c r="T2102">
        <v>600</v>
      </c>
      <c r="U2102" s="15">
        <v>820</v>
      </c>
      <c r="V2102" t="s">
        <v>8219</v>
      </c>
      <c r="W2102" s="8"/>
      <c r="X2102" s="5"/>
      <c r="Z2102" s="6"/>
    </row>
    <row r="2103" spans="2:26" x14ac:dyDescent="0.2">
      <c r="B2103" s="3"/>
      <c r="C2103" s="3"/>
      <c r="T2103">
        <v>2000</v>
      </c>
      <c r="U2103" s="15">
        <v>2265</v>
      </c>
      <c r="V2103" t="s">
        <v>8219</v>
      </c>
      <c r="W2103" s="8"/>
      <c r="X2103" s="5"/>
      <c r="Z2103" s="6"/>
    </row>
    <row r="2104" spans="2:26" x14ac:dyDescent="0.2">
      <c r="B2104" s="3"/>
      <c r="C2104" s="3"/>
      <c r="T2104">
        <v>1000</v>
      </c>
      <c r="U2104" s="15">
        <v>1360</v>
      </c>
      <c r="V2104" t="s">
        <v>8219</v>
      </c>
      <c r="W2104" s="8"/>
      <c r="X2104" s="5"/>
      <c r="Z2104" s="6"/>
    </row>
    <row r="2105" spans="2:26" x14ac:dyDescent="0.2">
      <c r="B2105" s="3"/>
      <c r="C2105" s="3"/>
      <c r="T2105">
        <v>7777</v>
      </c>
      <c r="U2105" s="15">
        <v>11364</v>
      </c>
      <c r="V2105" t="s">
        <v>8219</v>
      </c>
      <c r="W2105" s="8"/>
      <c r="X2105" s="5"/>
      <c r="Z2105" s="6"/>
    </row>
    <row r="2106" spans="2:26" x14ac:dyDescent="0.2">
      <c r="B2106" s="3"/>
      <c r="C2106" s="3"/>
      <c r="T2106">
        <v>800</v>
      </c>
      <c r="U2106" s="15">
        <v>1036</v>
      </c>
      <c r="V2106" t="s">
        <v>8219</v>
      </c>
      <c r="W2106" s="8"/>
      <c r="X2106" s="5"/>
      <c r="Z2106" s="6"/>
    </row>
    <row r="2107" spans="2:26" x14ac:dyDescent="0.2">
      <c r="B2107" s="3"/>
      <c r="C2107" s="3"/>
      <c r="T2107">
        <v>2000</v>
      </c>
      <c r="U2107" s="15">
        <v>5080</v>
      </c>
      <c r="V2107" t="s">
        <v>8219</v>
      </c>
      <c r="W2107" s="8"/>
      <c r="X2107" s="5"/>
      <c r="Z2107" s="6"/>
    </row>
    <row r="2108" spans="2:26" x14ac:dyDescent="0.2">
      <c r="B2108" s="3"/>
      <c r="C2108" s="3"/>
      <c r="T2108">
        <v>2200</v>
      </c>
      <c r="U2108" s="15">
        <v>2355</v>
      </c>
      <c r="V2108" t="s">
        <v>8219</v>
      </c>
      <c r="W2108" s="8"/>
      <c r="X2108" s="5"/>
      <c r="Z2108" s="6"/>
    </row>
    <row r="2109" spans="2:26" x14ac:dyDescent="0.2">
      <c r="B2109" s="3"/>
      <c r="C2109" s="3"/>
      <c r="T2109">
        <v>2000</v>
      </c>
      <c r="U2109" s="15">
        <v>2154.66</v>
      </c>
      <c r="V2109" t="s">
        <v>8219</v>
      </c>
      <c r="W2109" s="8"/>
      <c r="X2109" s="5"/>
      <c r="Z2109" s="6"/>
    </row>
    <row r="2110" spans="2:26" x14ac:dyDescent="0.2">
      <c r="B2110" s="3"/>
      <c r="C2110" s="3"/>
      <c r="T2110">
        <v>16000</v>
      </c>
      <c r="U2110" s="15">
        <v>17170</v>
      </c>
      <c r="V2110" t="s">
        <v>8219</v>
      </c>
      <c r="W2110" s="8"/>
      <c r="X2110" s="5"/>
      <c r="Z2110" s="6"/>
    </row>
    <row r="2111" spans="2:26" x14ac:dyDescent="0.2">
      <c r="B2111" s="3"/>
      <c r="C2111" s="3"/>
      <c r="T2111">
        <v>4000</v>
      </c>
      <c r="U2111" s="15">
        <v>4261</v>
      </c>
      <c r="V2111" t="s">
        <v>8219</v>
      </c>
      <c r="W2111" s="8"/>
      <c r="X2111" s="5"/>
      <c r="Z2111" s="6"/>
    </row>
    <row r="2112" spans="2:26" x14ac:dyDescent="0.2">
      <c r="B2112" s="3"/>
      <c r="C2112" s="3"/>
      <c r="T2112">
        <v>2000</v>
      </c>
      <c r="U2112" s="15">
        <v>2007</v>
      </c>
      <c r="V2112" t="s">
        <v>8219</v>
      </c>
      <c r="W2112" s="8"/>
      <c r="X2112" s="5"/>
      <c r="Z2112" s="6"/>
    </row>
    <row r="2113" spans="2:26" x14ac:dyDescent="0.2">
      <c r="B2113" s="3"/>
      <c r="C2113" s="3"/>
      <c r="T2113">
        <v>2000</v>
      </c>
      <c r="U2113" s="15">
        <v>2130</v>
      </c>
      <c r="V2113" t="s">
        <v>8219</v>
      </c>
      <c r="W2113" s="8"/>
      <c r="X2113" s="5"/>
      <c r="Z2113" s="6"/>
    </row>
    <row r="2114" spans="2:26" x14ac:dyDescent="0.2">
      <c r="B2114" s="3"/>
      <c r="C2114" s="3"/>
      <c r="T2114">
        <v>300</v>
      </c>
      <c r="U2114" s="15">
        <v>300</v>
      </c>
      <c r="V2114" t="s">
        <v>8219</v>
      </c>
      <c r="W2114" s="8"/>
      <c r="X2114" s="5"/>
      <c r="Z2114" s="6"/>
    </row>
    <row r="2115" spans="2:26" x14ac:dyDescent="0.2">
      <c r="B2115" s="3"/>
      <c r="C2115" s="3"/>
      <c r="T2115">
        <v>7000</v>
      </c>
      <c r="U2115" s="15">
        <v>7340</v>
      </c>
      <c r="V2115" t="s">
        <v>8219</v>
      </c>
      <c r="W2115" s="8"/>
      <c r="X2115" s="5"/>
      <c r="Z2115" s="6"/>
    </row>
    <row r="2116" spans="2:26" x14ac:dyDescent="0.2">
      <c r="B2116" s="3"/>
      <c r="C2116" s="3"/>
      <c r="T2116">
        <v>5000</v>
      </c>
      <c r="U2116" s="15">
        <v>5235</v>
      </c>
      <c r="V2116" t="s">
        <v>8219</v>
      </c>
      <c r="W2116" s="8"/>
      <c r="X2116" s="5"/>
      <c r="Z2116" s="6"/>
    </row>
    <row r="2117" spans="2:26" x14ac:dyDescent="0.2">
      <c r="B2117" s="3"/>
      <c r="C2117" s="3"/>
      <c r="T2117">
        <v>1500</v>
      </c>
      <c r="U2117" s="15">
        <v>3385</v>
      </c>
      <c r="V2117" t="s">
        <v>8219</v>
      </c>
      <c r="W2117" s="8"/>
      <c r="X2117" s="5"/>
      <c r="Z2117" s="6"/>
    </row>
    <row r="2118" spans="2:26" x14ac:dyDescent="0.2">
      <c r="B2118" s="3"/>
      <c r="C2118" s="3"/>
      <c r="T2118">
        <v>48000</v>
      </c>
      <c r="U2118" s="15">
        <v>48434</v>
      </c>
      <c r="V2118" t="s">
        <v>8219</v>
      </c>
      <c r="W2118" s="8"/>
      <c r="X2118" s="5"/>
      <c r="Z2118" s="6"/>
    </row>
    <row r="2119" spans="2:26" x14ac:dyDescent="0.2">
      <c r="B2119" s="3"/>
      <c r="C2119" s="3"/>
      <c r="T2119">
        <v>1200</v>
      </c>
      <c r="U2119" s="15">
        <v>1773</v>
      </c>
      <c r="V2119" t="s">
        <v>8219</v>
      </c>
      <c r="W2119" s="8"/>
      <c r="X2119" s="5"/>
      <c r="Z2119" s="6"/>
    </row>
    <row r="2120" spans="2:26" x14ac:dyDescent="0.2">
      <c r="B2120" s="3"/>
      <c r="C2120" s="3"/>
      <c r="T2120">
        <v>1000</v>
      </c>
      <c r="U2120" s="15">
        <v>1346.11</v>
      </c>
      <c r="V2120" t="s">
        <v>8219</v>
      </c>
      <c r="W2120" s="8"/>
      <c r="X2120" s="5"/>
      <c r="Z2120" s="6"/>
    </row>
    <row r="2121" spans="2:26" x14ac:dyDescent="0.2">
      <c r="B2121" s="3"/>
      <c r="C2121" s="3"/>
      <c r="T2121">
        <v>2000</v>
      </c>
      <c r="U2121" s="15">
        <v>2015</v>
      </c>
      <c r="V2121" t="s">
        <v>8219</v>
      </c>
      <c r="W2121" s="8"/>
      <c r="X2121" s="5"/>
      <c r="Z2121" s="6"/>
    </row>
    <row r="2122" spans="2:26" x14ac:dyDescent="0.2">
      <c r="B2122" s="3"/>
      <c r="C2122" s="3"/>
      <c r="T2122">
        <v>8000</v>
      </c>
      <c r="U2122" s="15">
        <v>8070.43</v>
      </c>
      <c r="V2122" t="s">
        <v>8219</v>
      </c>
      <c r="W2122" s="8"/>
      <c r="X2122" s="5"/>
      <c r="Z2122" s="6"/>
    </row>
    <row r="2123" spans="2:26" x14ac:dyDescent="0.2">
      <c r="B2123" s="3"/>
      <c r="C2123" s="3"/>
      <c r="T2123">
        <v>50000</v>
      </c>
      <c r="U2123" s="15">
        <v>284</v>
      </c>
      <c r="V2123" t="s">
        <v>8221</v>
      </c>
      <c r="W2123" s="8"/>
      <c r="X2123" s="5"/>
      <c r="Z2123" s="6"/>
    </row>
    <row r="2124" spans="2:26" x14ac:dyDescent="0.2">
      <c r="B2124" s="3"/>
      <c r="C2124" s="3"/>
      <c r="T2124">
        <v>80000</v>
      </c>
      <c r="U2124" s="15">
        <v>310</v>
      </c>
      <c r="V2124" t="s">
        <v>8221</v>
      </c>
      <c r="W2124" s="8"/>
      <c r="X2124" s="5"/>
      <c r="Z2124" s="6"/>
    </row>
    <row r="2125" spans="2:26" x14ac:dyDescent="0.2">
      <c r="B2125" s="3"/>
      <c r="C2125" s="3"/>
      <c r="T2125">
        <v>500</v>
      </c>
      <c r="U2125" s="15">
        <v>50</v>
      </c>
      <c r="V2125" t="s">
        <v>8221</v>
      </c>
      <c r="W2125" s="8"/>
      <c r="X2125" s="5"/>
      <c r="Z2125" s="6"/>
    </row>
    <row r="2126" spans="2:26" x14ac:dyDescent="0.2">
      <c r="B2126" s="3"/>
      <c r="C2126" s="3"/>
      <c r="T2126">
        <v>1100</v>
      </c>
      <c r="U2126" s="15">
        <v>115</v>
      </c>
      <c r="V2126" t="s">
        <v>8221</v>
      </c>
      <c r="W2126" s="8"/>
      <c r="X2126" s="5"/>
      <c r="Z2126" s="6"/>
    </row>
    <row r="2127" spans="2:26" x14ac:dyDescent="0.2">
      <c r="B2127" s="3"/>
      <c r="C2127" s="3"/>
      <c r="T2127">
        <v>60000</v>
      </c>
      <c r="U2127" s="15">
        <v>852</v>
      </c>
      <c r="V2127" t="s">
        <v>8221</v>
      </c>
      <c r="W2127" s="8"/>
      <c r="X2127" s="5"/>
      <c r="Z2127" s="6"/>
    </row>
    <row r="2128" spans="2:26" x14ac:dyDescent="0.2">
      <c r="B2128" s="3"/>
      <c r="C2128" s="3"/>
      <c r="T2128">
        <v>20000</v>
      </c>
      <c r="U2128" s="15">
        <v>10</v>
      </c>
      <c r="V2128" t="s">
        <v>8221</v>
      </c>
      <c r="W2128" s="8"/>
      <c r="X2128" s="5"/>
      <c r="Z2128" s="6"/>
    </row>
    <row r="2129" spans="2:26" x14ac:dyDescent="0.2">
      <c r="B2129" s="3"/>
      <c r="C2129" s="3"/>
      <c r="T2129">
        <v>28000</v>
      </c>
      <c r="U2129" s="15">
        <v>8076</v>
      </c>
      <c r="V2129" t="s">
        <v>8221</v>
      </c>
      <c r="W2129" s="8"/>
      <c r="X2129" s="5"/>
      <c r="Z2129" s="6"/>
    </row>
    <row r="2130" spans="2:26" x14ac:dyDescent="0.2">
      <c r="B2130" s="3"/>
      <c r="C2130" s="3"/>
      <c r="T2130">
        <v>15000</v>
      </c>
      <c r="U2130" s="15">
        <v>25</v>
      </c>
      <c r="V2130" t="s">
        <v>8221</v>
      </c>
      <c r="W2130" s="8"/>
      <c r="X2130" s="5"/>
      <c r="Z2130" s="6"/>
    </row>
    <row r="2131" spans="2:26" x14ac:dyDescent="0.2">
      <c r="B2131" s="3"/>
      <c r="C2131" s="3"/>
      <c r="T2131">
        <v>2000</v>
      </c>
      <c r="U2131" s="15">
        <v>236</v>
      </c>
      <c r="V2131" t="s">
        <v>8221</v>
      </c>
      <c r="W2131" s="8"/>
      <c r="X2131" s="5"/>
      <c r="Z2131" s="6"/>
    </row>
    <row r="2132" spans="2:26" x14ac:dyDescent="0.2">
      <c r="B2132" s="3"/>
      <c r="C2132" s="3"/>
      <c r="T2132">
        <v>42000</v>
      </c>
      <c r="U2132" s="15">
        <v>85</v>
      </c>
      <c r="V2132" t="s">
        <v>8221</v>
      </c>
      <c r="W2132" s="8"/>
      <c r="X2132" s="5"/>
      <c r="Z2132" s="6"/>
    </row>
    <row r="2133" spans="2:26" x14ac:dyDescent="0.2">
      <c r="B2133" s="3"/>
      <c r="C2133" s="3"/>
      <c r="T2133">
        <v>500</v>
      </c>
      <c r="U2133" s="15">
        <v>25</v>
      </c>
      <c r="V2133" t="s">
        <v>8221</v>
      </c>
      <c r="W2133" s="8"/>
      <c r="X2133" s="5"/>
      <c r="Z2133" s="6"/>
    </row>
    <row r="2134" spans="2:26" x14ac:dyDescent="0.2">
      <c r="B2134" s="3"/>
      <c r="C2134" s="3"/>
      <c r="T2134">
        <v>100000</v>
      </c>
      <c r="U2134" s="15">
        <v>2112.9899999999998</v>
      </c>
      <c r="V2134" t="s">
        <v>8221</v>
      </c>
      <c r="W2134" s="8"/>
      <c r="X2134" s="5"/>
      <c r="Z2134" s="6"/>
    </row>
    <row r="2135" spans="2:26" x14ac:dyDescent="0.2">
      <c r="B2135" s="3"/>
      <c r="C2135" s="3"/>
      <c r="T2135">
        <v>1000</v>
      </c>
      <c r="U2135" s="15">
        <v>16</v>
      </c>
      <c r="V2135" t="s">
        <v>8221</v>
      </c>
      <c r="W2135" s="8"/>
      <c r="X2135" s="5"/>
      <c r="Z2135" s="6"/>
    </row>
    <row r="2136" spans="2:26" x14ac:dyDescent="0.2">
      <c r="B2136" s="3"/>
      <c r="C2136" s="3"/>
      <c r="T2136">
        <v>6000</v>
      </c>
      <c r="U2136" s="15">
        <v>104</v>
      </c>
      <c r="V2136" t="s">
        <v>8221</v>
      </c>
      <c r="W2136" s="8"/>
      <c r="X2136" s="5"/>
      <c r="Z2136" s="6"/>
    </row>
    <row r="2137" spans="2:26" x14ac:dyDescent="0.2">
      <c r="B2137" s="3"/>
      <c r="C2137" s="3"/>
      <c r="T2137">
        <v>5000</v>
      </c>
      <c r="U2137" s="15">
        <v>478</v>
      </c>
      <c r="V2137" t="s">
        <v>8221</v>
      </c>
      <c r="W2137" s="8"/>
      <c r="X2137" s="5"/>
      <c r="Z2137" s="6"/>
    </row>
    <row r="2138" spans="2:26" x14ac:dyDescent="0.2">
      <c r="B2138" s="3"/>
      <c r="C2138" s="3"/>
      <c r="T2138">
        <v>80000</v>
      </c>
      <c r="U2138" s="15">
        <v>47.69</v>
      </c>
      <c r="V2138" t="s">
        <v>8221</v>
      </c>
      <c r="W2138" s="8"/>
      <c r="X2138" s="5"/>
      <c r="Z2138" s="6"/>
    </row>
    <row r="2139" spans="2:26" x14ac:dyDescent="0.2">
      <c r="B2139" s="3"/>
      <c r="C2139" s="3"/>
      <c r="T2139">
        <v>50000</v>
      </c>
      <c r="U2139" s="15">
        <v>14203</v>
      </c>
      <c r="V2139" t="s">
        <v>8221</v>
      </c>
      <c r="W2139" s="8"/>
      <c r="X2139" s="5"/>
      <c r="Z2139" s="6"/>
    </row>
    <row r="2140" spans="2:26" x14ac:dyDescent="0.2">
      <c r="B2140" s="3"/>
      <c r="C2140" s="3"/>
      <c r="T2140">
        <v>1000</v>
      </c>
      <c r="U2140" s="15">
        <v>128</v>
      </c>
      <c r="V2140" t="s">
        <v>8221</v>
      </c>
      <c r="W2140" s="8"/>
      <c r="X2140" s="5"/>
      <c r="Z2140" s="6"/>
    </row>
    <row r="2141" spans="2:26" x14ac:dyDescent="0.2">
      <c r="B2141" s="3"/>
      <c r="C2141" s="3"/>
      <c r="T2141">
        <v>30000</v>
      </c>
      <c r="U2141" s="15">
        <v>1626</v>
      </c>
      <c r="V2141" t="s">
        <v>8221</v>
      </c>
      <c r="W2141" s="8"/>
      <c r="X2141" s="5"/>
      <c r="Z2141" s="6"/>
    </row>
    <row r="2142" spans="2:26" x14ac:dyDescent="0.2">
      <c r="B2142" s="3"/>
      <c r="C2142" s="3"/>
      <c r="T2142">
        <v>500000</v>
      </c>
      <c r="U2142" s="15">
        <v>560</v>
      </c>
      <c r="V2142" t="s">
        <v>8221</v>
      </c>
      <c r="W2142" s="8"/>
      <c r="X2142" s="5"/>
      <c r="Z2142" s="6"/>
    </row>
    <row r="2143" spans="2:26" x14ac:dyDescent="0.2">
      <c r="B2143" s="3"/>
      <c r="C2143" s="3"/>
      <c r="T2143">
        <v>15000</v>
      </c>
      <c r="U2143" s="15">
        <v>0</v>
      </c>
      <c r="V2143" t="s">
        <v>8221</v>
      </c>
      <c r="W2143" s="8"/>
      <c r="X2143" s="5"/>
      <c r="Z2143" s="6"/>
    </row>
    <row r="2144" spans="2:26" x14ac:dyDescent="0.2">
      <c r="B2144" s="3"/>
      <c r="C2144" s="3"/>
      <c r="T2144">
        <v>10500</v>
      </c>
      <c r="U2144" s="15">
        <v>601</v>
      </c>
      <c r="V2144" t="s">
        <v>8221</v>
      </c>
      <c r="W2144" s="8"/>
      <c r="X2144" s="5"/>
      <c r="Z2144" s="6"/>
    </row>
    <row r="2145" spans="2:26" x14ac:dyDescent="0.2">
      <c r="B2145" s="3"/>
      <c r="C2145" s="3"/>
      <c r="T2145">
        <v>2000</v>
      </c>
      <c r="U2145" s="15">
        <v>225</v>
      </c>
      <c r="V2145" t="s">
        <v>8221</v>
      </c>
      <c r="W2145" s="8"/>
      <c r="X2145" s="5"/>
      <c r="Z2145" s="6"/>
    </row>
    <row r="2146" spans="2:26" x14ac:dyDescent="0.2">
      <c r="B2146" s="3"/>
      <c r="C2146" s="3"/>
      <c r="T2146">
        <v>35500</v>
      </c>
      <c r="U2146" s="15">
        <v>607</v>
      </c>
      <c r="V2146" t="s">
        <v>8221</v>
      </c>
      <c r="W2146" s="8"/>
      <c r="X2146" s="5"/>
      <c r="Z2146" s="6"/>
    </row>
    <row r="2147" spans="2:26" x14ac:dyDescent="0.2">
      <c r="B2147" s="3"/>
      <c r="C2147" s="3"/>
      <c r="T2147">
        <v>15000</v>
      </c>
      <c r="U2147" s="15">
        <v>4565</v>
      </c>
      <c r="V2147" t="s">
        <v>8221</v>
      </c>
      <c r="W2147" s="8"/>
      <c r="X2147" s="5"/>
      <c r="Z2147" s="6"/>
    </row>
    <row r="2148" spans="2:26" x14ac:dyDescent="0.2">
      <c r="B2148" s="3"/>
      <c r="C2148" s="3"/>
      <c r="T2148">
        <v>5000</v>
      </c>
      <c r="U2148" s="15">
        <v>1</v>
      </c>
      <c r="V2148" t="s">
        <v>8221</v>
      </c>
      <c r="W2148" s="8"/>
      <c r="X2148" s="5"/>
      <c r="Z2148" s="6"/>
    </row>
    <row r="2149" spans="2:26" x14ac:dyDescent="0.2">
      <c r="B2149" s="3"/>
      <c r="C2149" s="3"/>
      <c r="T2149">
        <v>390000</v>
      </c>
      <c r="U2149" s="15">
        <v>2716</v>
      </c>
      <c r="V2149" t="s">
        <v>8221</v>
      </c>
      <c r="W2149" s="8"/>
      <c r="X2149" s="5"/>
      <c r="Z2149" s="6"/>
    </row>
    <row r="2150" spans="2:26" x14ac:dyDescent="0.2">
      <c r="B2150" s="3"/>
      <c r="C2150" s="3"/>
      <c r="T2150">
        <v>100</v>
      </c>
      <c r="U2150" s="15">
        <v>2</v>
      </c>
      <c r="V2150" t="s">
        <v>8221</v>
      </c>
      <c r="W2150" s="8"/>
      <c r="X2150" s="5"/>
      <c r="Z2150" s="6"/>
    </row>
    <row r="2151" spans="2:26" x14ac:dyDescent="0.2">
      <c r="B2151" s="3"/>
      <c r="C2151" s="3"/>
      <c r="T2151">
        <v>2000</v>
      </c>
      <c r="U2151" s="15">
        <v>0</v>
      </c>
      <c r="V2151" t="s">
        <v>8221</v>
      </c>
      <c r="W2151" s="8"/>
      <c r="X2151" s="5"/>
      <c r="Z2151" s="6"/>
    </row>
    <row r="2152" spans="2:26" x14ac:dyDescent="0.2">
      <c r="B2152" s="3"/>
      <c r="C2152" s="3"/>
      <c r="T2152">
        <v>50000</v>
      </c>
      <c r="U2152" s="15">
        <v>405</v>
      </c>
      <c r="V2152" t="s">
        <v>8221</v>
      </c>
      <c r="W2152" s="8"/>
      <c r="X2152" s="5"/>
      <c r="Z2152" s="6"/>
    </row>
    <row r="2153" spans="2:26" x14ac:dyDescent="0.2">
      <c r="B2153" s="3"/>
      <c r="C2153" s="3"/>
      <c r="T2153">
        <v>45000</v>
      </c>
      <c r="U2153" s="15">
        <v>118</v>
      </c>
      <c r="V2153" t="s">
        <v>8221</v>
      </c>
      <c r="W2153" s="8"/>
      <c r="X2153" s="5"/>
      <c r="Z2153" s="6"/>
    </row>
    <row r="2154" spans="2:26" x14ac:dyDescent="0.2">
      <c r="B2154" s="3"/>
      <c r="C2154" s="3"/>
      <c r="T2154">
        <v>30000</v>
      </c>
      <c r="U2154" s="15">
        <v>50</v>
      </c>
      <c r="V2154" t="s">
        <v>8221</v>
      </c>
      <c r="W2154" s="8"/>
      <c r="X2154" s="5"/>
      <c r="Z2154" s="6"/>
    </row>
    <row r="2155" spans="2:26" x14ac:dyDescent="0.2">
      <c r="B2155" s="3"/>
      <c r="C2155" s="3"/>
      <c r="T2155">
        <v>372625</v>
      </c>
      <c r="U2155" s="15">
        <v>34</v>
      </c>
      <c r="V2155" t="s">
        <v>8221</v>
      </c>
      <c r="W2155" s="8"/>
      <c r="X2155" s="5"/>
      <c r="Z2155" s="6"/>
    </row>
    <row r="2156" spans="2:26" x14ac:dyDescent="0.2">
      <c r="B2156" s="3"/>
      <c r="C2156" s="3"/>
      <c r="T2156">
        <v>250</v>
      </c>
      <c r="U2156" s="15">
        <v>2</v>
      </c>
      <c r="V2156" t="s">
        <v>8221</v>
      </c>
      <c r="W2156" s="8"/>
      <c r="X2156" s="5"/>
      <c r="Z2156" s="6"/>
    </row>
    <row r="2157" spans="2:26" x14ac:dyDescent="0.2">
      <c r="B2157" s="3"/>
      <c r="C2157" s="3"/>
      <c r="T2157">
        <v>5000</v>
      </c>
      <c r="U2157" s="15">
        <v>115</v>
      </c>
      <c r="V2157" t="s">
        <v>8221</v>
      </c>
      <c r="W2157" s="8"/>
      <c r="X2157" s="5"/>
      <c r="Z2157" s="6"/>
    </row>
    <row r="2158" spans="2:26" x14ac:dyDescent="0.2">
      <c r="B2158" s="3"/>
      <c r="C2158" s="3"/>
      <c r="T2158">
        <v>56000</v>
      </c>
      <c r="U2158" s="15">
        <v>1493</v>
      </c>
      <c r="V2158" t="s">
        <v>8221</v>
      </c>
      <c r="W2158" s="8"/>
      <c r="X2158" s="5"/>
      <c r="Z2158" s="6"/>
    </row>
    <row r="2159" spans="2:26" x14ac:dyDescent="0.2">
      <c r="B2159" s="3"/>
      <c r="C2159" s="3"/>
      <c r="T2159">
        <v>75000</v>
      </c>
      <c r="U2159" s="15">
        <v>21144</v>
      </c>
      <c r="V2159" t="s">
        <v>8221</v>
      </c>
      <c r="W2159" s="8"/>
      <c r="X2159" s="5"/>
      <c r="Z2159" s="6"/>
    </row>
    <row r="2160" spans="2:26" x14ac:dyDescent="0.2">
      <c r="B2160" s="3"/>
      <c r="C2160" s="3"/>
      <c r="T2160">
        <v>300000</v>
      </c>
      <c r="U2160" s="15">
        <v>19770.11</v>
      </c>
      <c r="V2160" t="s">
        <v>8221</v>
      </c>
      <c r="W2160" s="8"/>
      <c r="X2160" s="5"/>
      <c r="Z2160" s="6"/>
    </row>
    <row r="2161" spans="2:26" x14ac:dyDescent="0.2">
      <c r="B2161" s="3"/>
      <c r="C2161" s="3"/>
      <c r="T2161">
        <v>3600</v>
      </c>
      <c r="U2161" s="15">
        <v>26</v>
      </c>
      <c r="V2161" t="s">
        <v>8221</v>
      </c>
      <c r="W2161" s="8"/>
      <c r="X2161" s="5"/>
      <c r="Z2161" s="6"/>
    </row>
    <row r="2162" spans="2:26" x14ac:dyDescent="0.2">
      <c r="B2162" s="3"/>
      <c r="C2162" s="3"/>
      <c r="T2162">
        <v>10000</v>
      </c>
      <c r="U2162" s="15">
        <v>85</v>
      </c>
      <c r="V2162" t="s">
        <v>8221</v>
      </c>
      <c r="W2162" s="8"/>
      <c r="X2162" s="5"/>
      <c r="Z2162" s="6"/>
    </row>
    <row r="2163" spans="2:26" x14ac:dyDescent="0.2">
      <c r="B2163" s="3"/>
      <c r="C2163" s="3"/>
      <c r="T2163">
        <v>400</v>
      </c>
      <c r="U2163" s="15">
        <v>463</v>
      </c>
      <c r="V2163" t="s">
        <v>8219</v>
      </c>
      <c r="W2163" s="8"/>
      <c r="X2163" s="5"/>
      <c r="Z2163" s="6"/>
    </row>
    <row r="2164" spans="2:26" x14ac:dyDescent="0.2">
      <c r="B2164" s="3"/>
      <c r="C2164" s="3"/>
      <c r="T2164">
        <v>4500</v>
      </c>
      <c r="U2164" s="15">
        <v>5052</v>
      </c>
      <c r="V2164" t="s">
        <v>8219</v>
      </c>
      <c r="W2164" s="8"/>
      <c r="X2164" s="5"/>
      <c r="Z2164" s="6"/>
    </row>
    <row r="2165" spans="2:26" x14ac:dyDescent="0.2">
      <c r="B2165" s="3"/>
      <c r="C2165" s="3"/>
      <c r="T2165">
        <v>2500</v>
      </c>
      <c r="U2165" s="15">
        <v>3305</v>
      </c>
      <c r="V2165" t="s">
        <v>8219</v>
      </c>
      <c r="W2165" s="8"/>
      <c r="X2165" s="5"/>
      <c r="Z2165" s="6"/>
    </row>
    <row r="2166" spans="2:26" x14ac:dyDescent="0.2">
      <c r="B2166" s="3"/>
      <c r="C2166" s="3"/>
      <c r="T2166">
        <v>5500</v>
      </c>
      <c r="U2166" s="15">
        <v>5645</v>
      </c>
      <c r="V2166" t="s">
        <v>8219</v>
      </c>
      <c r="W2166" s="8"/>
      <c r="X2166" s="5"/>
      <c r="Z2166" s="6"/>
    </row>
    <row r="2167" spans="2:26" x14ac:dyDescent="0.2">
      <c r="B2167" s="3"/>
      <c r="C2167" s="3"/>
      <c r="T2167">
        <v>2500</v>
      </c>
      <c r="U2167" s="15">
        <v>3466</v>
      </c>
      <c r="V2167" t="s">
        <v>8219</v>
      </c>
      <c r="W2167" s="8"/>
      <c r="X2167" s="5"/>
      <c r="Z2167" s="6"/>
    </row>
    <row r="2168" spans="2:26" x14ac:dyDescent="0.2">
      <c r="B2168" s="3"/>
      <c r="C2168" s="3"/>
      <c r="T2168">
        <v>2000</v>
      </c>
      <c r="U2168" s="15">
        <v>2932</v>
      </c>
      <c r="V2168" t="s">
        <v>8219</v>
      </c>
      <c r="W2168" s="8"/>
      <c r="X2168" s="5"/>
      <c r="Z2168" s="6"/>
    </row>
    <row r="2169" spans="2:26" x14ac:dyDescent="0.2">
      <c r="B2169" s="3"/>
      <c r="C2169" s="3"/>
      <c r="T2169">
        <v>150</v>
      </c>
      <c r="U2169" s="15">
        <v>180</v>
      </c>
      <c r="V2169" t="s">
        <v>8219</v>
      </c>
      <c r="W2169" s="8"/>
      <c r="X2169" s="5"/>
      <c r="Z2169" s="6"/>
    </row>
    <row r="2170" spans="2:26" x14ac:dyDescent="0.2">
      <c r="B2170" s="3"/>
      <c r="C2170" s="3"/>
      <c r="T2170">
        <v>18000</v>
      </c>
      <c r="U2170" s="15">
        <v>21884.69</v>
      </c>
      <c r="V2170" t="s">
        <v>8219</v>
      </c>
      <c r="W2170" s="8"/>
      <c r="X2170" s="5"/>
      <c r="Z2170" s="6"/>
    </row>
    <row r="2171" spans="2:26" x14ac:dyDescent="0.2">
      <c r="B2171" s="3"/>
      <c r="C2171" s="3"/>
      <c r="T2171">
        <v>153</v>
      </c>
      <c r="U2171" s="15">
        <v>153</v>
      </c>
      <c r="V2171" t="s">
        <v>8219</v>
      </c>
      <c r="W2171" s="8"/>
      <c r="X2171" s="5"/>
      <c r="Z2171" s="6"/>
    </row>
    <row r="2172" spans="2:26" x14ac:dyDescent="0.2">
      <c r="B2172" s="3"/>
      <c r="C2172" s="3"/>
      <c r="T2172">
        <v>350</v>
      </c>
      <c r="U2172" s="15">
        <v>633</v>
      </c>
      <c r="V2172" t="s">
        <v>8219</v>
      </c>
      <c r="W2172" s="8"/>
      <c r="X2172" s="5"/>
      <c r="Z2172" s="6"/>
    </row>
    <row r="2173" spans="2:26" x14ac:dyDescent="0.2">
      <c r="B2173" s="3"/>
      <c r="C2173" s="3"/>
      <c r="T2173">
        <v>4000</v>
      </c>
      <c r="U2173" s="15">
        <v>4243</v>
      </c>
      <c r="V2173" t="s">
        <v>8219</v>
      </c>
      <c r="W2173" s="8"/>
      <c r="X2173" s="5"/>
      <c r="Z2173" s="6"/>
    </row>
    <row r="2174" spans="2:26" x14ac:dyDescent="0.2">
      <c r="B2174" s="3"/>
      <c r="C2174" s="3"/>
      <c r="T2174">
        <v>1000</v>
      </c>
      <c r="U2174" s="15">
        <v>1000</v>
      </c>
      <c r="V2174" t="s">
        <v>8219</v>
      </c>
      <c r="W2174" s="8"/>
      <c r="X2174" s="5"/>
      <c r="Z2174" s="6"/>
    </row>
    <row r="2175" spans="2:26" x14ac:dyDescent="0.2">
      <c r="B2175" s="3"/>
      <c r="C2175" s="3"/>
      <c r="T2175">
        <v>4200</v>
      </c>
      <c r="U2175" s="15">
        <v>5331</v>
      </c>
      <c r="V2175" t="s">
        <v>8219</v>
      </c>
      <c r="W2175" s="8"/>
      <c r="X2175" s="5"/>
      <c r="Z2175" s="6"/>
    </row>
    <row r="2176" spans="2:26" x14ac:dyDescent="0.2">
      <c r="B2176" s="3"/>
      <c r="C2176" s="3"/>
      <c r="T2176">
        <v>4000</v>
      </c>
      <c r="U2176" s="15">
        <v>4119</v>
      </c>
      <c r="V2176" t="s">
        <v>8219</v>
      </c>
      <c r="W2176" s="8"/>
      <c r="X2176" s="5"/>
      <c r="Z2176" s="6"/>
    </row>
    <row r="2177" spans="2:26" x14ac:dyDescent="0.2">
      <c r="B2177" s="3"/>
      <c r="C2177" s="3"/>
      <c r="T2177">
        <v>700</v>
      </c>
      <c r="U2177" s="15">
        <v>1750</v>
      </c>
      <c r="V2177" t="s">
        <v>8219</v>
      </c>
      <c r="W2177" s="8"/>
      <c r="X2177" s="5"/>
      <c r="Z2177" s="6"/>
    </row>
    <row r="2178" spans="2:26" x14ac:dyDescent="0.2">
      <c r="B2178" s="3"/>
      <c r="C2178" s="3"/>
      <c r="T2178">
        <v>5000</v>
      </c>
      <c r="U2178" s="15">
        <v>6301</v>
      </c>
      <c r="V2178" t="s">
        <v>8219</v>
      </c>
      <c r="W2178" s="8"/>
      <c r="X2178" s="5"/>
      <c r="Z2178" s="6"/>
    </row>
    <row r="2179" spans="2:26" x14ac:dyDescent="0.2">
      <c r="B2179" s="3"/>
      <c r="C2179" s="3"/>
      <c r="T2179">
        <v>2500</v>
      </c>
      <c r="U2179" s="15">
        <v>2503</v>
      </c>
      <c r="V2179" t="s">
        <v>8219</v>
      </c>
      <c r="W2179" s="8"/>
      <c r="X2179" s="5"/>
      <c r="Z2179" s="6"/>
    </row>
    <row r="2180" spans="2:26" x14ac:dyDescent="0.2">
      <c r="B2180" s="3"/>
      <c r="C2180" s="3"/>
      <c r="T2180">
        <v>25000</v>
      </c>
      <c r="U2180" s="15">
        <v>34660</v>
      </c>
      <c r="V2180" t="s">
        <v>8219</v>
      </c>
      <c r="W2180" s="8"/>
      <c r="X2180" s="5"/>
      <c r="Z2180" s="6"/>
    </row>
    <row r="2181" spans="2:26" x14ac:dyDescent="0.2">
      <c r="B2181" s="3"/>
      <c r="C2181" s="3"/>
      <c r="T2181">
        <v>1000</v>
      </c>
      <c r="U2181" s="15">
        <v>1614</v>
      </c>
      <c r="V2181" t="s">
        <v>8219</v>
      </c>
      <c r="W2181" s="8"/>
      <c r="X2181" s="5"/>
      <c r="Z2181" s="6"/>
    </row>
    <row r="2182" spans="2:26" x14ac:dyDescent="0.2">
      <c r="B2182" s="3"/>
      <c r="C2182" s="3"/>
      <c r="T2182">
        <v>5000</v>
      </c>
      <c r="U2182" s="15">
        <v>5359.21</v>
      </c>
      <c r="V2182" t="s">
        <v>8219</v>
      </c>
      <c r="W2182" s="8"/>
      <c r="X2182" s="5"/>
      <c r="Z2182" s="6"/>
    </row>
    <row r="2183" spans="2:26" x14ac:dyDescent="0.2">
      <c r="B2183" s="3"/>
      <c r="C2183" s="3"/>
      <c r="T2183">
        <v>2000</v>
      </c>
      <c r="U2183" s="15">
        <v>3062</v>
      </c>
      <c r="V2183" t="s">
        <v>8219</v>
      </c>
      <c r="W2183" s="8"/>
      <c r="X2183" s="5"/>
      <c r="Z2183" s="6"/>
    </row>
    <row r="2184" spans="2:26" x14ac:dyDescent="0.2">
      <c r="B2184" s="3"/>
      <c r="C2184" s="3"/>
      <c r="T2184">
        <v>3000</v>
      </c>
      <c r="U2184" s="15">
        <v>15725</v>
      </c>
      <c r="V2184" t="s">
        <v>8219</v>
      </c>
      <c r="W2184" s="8"/>
      <c r="X2184" s="5"/>
      <c r="Z2184" s="6"/>
    </row>
    <row r="2185" spans="2:26" x14ac:dyDescent="0.2">
      <c r="B2185" s="3"/>
      <c r="C2185" s="3"/>
      <c r="T2185">
        <v>1800</v>
      </c>
      <c r="U2185" s="15">
        <v>8807</v>
      </c>
      <c r="V2185" t="s">
        <v>8219</v>
      </c>
      <c r="W2185" s="8"/>
      <c r="X2185" s="5"/>
      <c r="Z2185" s="6"/>
    </row>
    <row r="2186" spans="2:26" x14ac:dyDescent="0.2">
      <c r="B2186" s="3"/>
      <c r="C2186" s="3"/>
      <c r="T2186">
        <v>10000</v>
      </c>
      <c r="U2186" s="15">
        <v>28474</v>
      </c>
      <c r="V2186" t="s">
        <v>8219</v>
      </c>
      <c r="W2186" s="8"/>
      <c r="X2186" s="5"/>
      <c r="Z2186" s="6"/>
    </row>
    <row r="2187" spans="2:26" x14ac:dyDescent="0.2">
      <c r="B2187" s="3"/>
      <c r="C2187" s="3"/>
      <c r="T2187">
        <v>5000</v>
      </c>
      <c r="U2187" s="15">
        <v>92848.5</v>
      </c>
      <c r="V2187" t="s">
        <v>8219</v>
      </c>
      <c r="W2187" s="8"/>
      <c r="X2187" s="5"/>
      <c r="Z2187" s="6"/>
    </row>
    <row r="2188" spans="2:26" x14ac:dyDescent="0.2">
      <c r="B2188" s="3"/>
      <c r="C2188" s="3"/>
      <c r="T2188">
        <v>20000</v>
      </c>
      <c r="U2188" s="15">
        <v>21935</v>
      </c>
      <c r="V2188" t="s">
        <v>8219</v>
      </c>
      <c r="W2188" s="8"/>
      <c r="X2188" s="5"/>
      <c r="Z2188" s="6"/>
    </row>
    <row r="2189" spans="2:26" x14ac:dyDescent="0.2">
      <c r="B2189" s="3"/>
      <c r="C2189" s="3"/>
      <c r="T2189">
        <v>20000</v>
      </c>
      <c r="U2189" s="15">
        <v>202928.5</v>
      </c>
      <c r="V2189" t="s">
        <v>8219</v>
      </c>
      <c r="W2189" s="8"/>
      <c r="X2189" s="5"/>
      <c r="Z2189" s="6"/>
    </row>
    <row r="2190" spans="2:26" x14ac:dyDescent="0.2">
      <c r="B2190" s="3"/>
      <c r="C2190" s="3"/>
      <c r="T2190">
        <v>5494</v>
      </c>
      <c r="U2190" s="15">
        <v>22645</v>
      </c>
      <c r="V2190" t="s">
        <v>8219</v>
      </c>
      <c r="W2190" s="8"/>
      <c r="X2190" s="5"/>
      <c r="Z2190" s="6"/>
    </row>
    <row r="2191" spans="2:26" x14ac:dyDescent="0.2">
      <c r="B2191" s="3"/>
      <c r="C2191" s="3"/>
      <c r="T2191">
        <v>1200</v>
      </c>
      <c r="U2191" s="15">
        <v>6039</v>
      </c>
      <c r="V2191" t="s">
        <v>8219</v>
      </c>
      <c r="W2191" s="8"/>
      <c r="X2191" s="5"/>
      <c r="Z2191" s="6"/>
    </row>
    <row r="2192" spans="2:26" x14ac:dyDescent="0.2">
      <c r="B2192" s="3"/>
      <c r="C2192" s="3"/>
      <c r="T2192">
        <v>19000</v>
      </c>
      <c r="U2192" s="15">
        <v>35076</v>
      </c>
      <c r="V2192" t="s">
        <v>8219</v>
      </c>
      <c r="W2192" s="8"/>
      <c r="X2192" s="5"/>
      <c r="Z2192" s="6"/>
    </row>
    <row r="2193" spans="2:26" x14ac:dyDescent="0.2">
      <c r="B2193" s="3"/>
      <c r="C2193" s="3"/>
      <c r="T2193">
        <v>750</v>
      </c>
      <c r="U2193" s="15">
        <v>898</v>
      </c>
      <c r="V2193" t="s">
        <v>8219</v>
      </c>
      <c r="W2193" s="8"/>
      <c r="X2193" s="5"/>
      <c r="Z2193" s="6"/>
    </row>
    <row r="2194" spans="2:26" x14ac:dyDescent="0.2">
      <c r="B2194" s="3"/>
      <c r="C2194" s="3"/>
      <c r="T2194">
        <v>12000</v>
      </c>
      <c r="U2194" s="15">
        <v>129748.82</v>
      </c>
      <c r="V2194" t="s">
        <v>8219</v>
      </c>
      <c r="W2194" s="8"/>
      <c r="X2194" s="5"/>
      <c r="Z2194" s="6"/>
    </row>
    <row r="2195" spans="2:26" x14ac:dyDescent="0.2">
      <c r="B2195" s="3"/>
      <c r="C2195" s="3"/>
      <c r="T2195">
        <v>15000</v>
      </c>
      <c r="U2195" s="15">
        <v>67856</v>
      </c>
      <c r="V2195" t="s">
        <v>8219</v>
      </c>
      <c r="W2195" s="8"/>
      <c r="X2195" s="5"/>
      <c r="Z2195" s="6"/>
    </row>
    <row r="2196" spans="2:26" x14ac:dyDescent="0.2">
      <c r="B2196" s="3"/>
      <c r="C2196" s="3"/>
      <c r="T2196">
        <v>10000</v>
      </c>
      <c r="U2196" s="15">
        <v>53737</v>
      </c>
      <c r="V2196" t="s">
        <v>8219</v>
      </c>
      <c r="W2196" s="8"/>
      <c r="X2196" s="5"/>
      <c r="Z2196" s="6"/>
    </row>
    <row r="2197" spans="2:26" x14ac:dyDescent="0.2">
      <c r="B2197" s="3"/>
      <c r="C2197" s="3"/>
      <c r="T2197">
        <v>4600</v>
      </c>
      <c r="U2197" s="15">
        <v>5535</v>
      </c>
      <c r="V2197" t="s">
        <v>8219</v>
      </c>
      <c r="W2197" s="8"/>
      <c r="X2197" s="5"/>
      <c r="Z2197" s="6"/>
    </row>
    <row r="2198" spans="2:26" x14ac:dyDescent="0.2">
      <c r="B2198" s="3"/>
      <c r="C2198" s="3"/>
      <c r="T2198">
        <v>14000</v>
      </c>
      <c r="U2198" s="15">
        <v>15937</v>
      </c>
      <c r="V2198" t="s">
        <v>8219</v>
      </c>
      <c r="W2198" s="8"/>
      <c r="X2198" s="5"/>
      <c r="Z2198" s="6"/>
    </row>
    <row r="2199" spans="2:26" x14ac:dyDescent="0.2">
      <c r="B2199" s="3"/>
      <c r="C2199" s="3"/>
      <c r="T2199">
        <v>30000</v>
      </c>
      <c r="U2199" s="15">
        <v>285309.33</v>
      </c>
      <c r="V2199" t="s">
        <v>8219</v>
      </c>
      <c r="W2199" s="8"/>
      <c r="X2199" s="5"/>
      <c r="Z2199" s="6"/>
    </row>
    <row r="2200" spans="2:26" x14ac:dyDescent="0.2">
      <c r="B2200" s="3"/>
      <c r="C2200" s="3"/>
      <c r="T2200">
        <v>40000</v>
      </c>
      <c r="U2200" s="15">
        <v>53157</v>
      </c>
      <c r="V2200" t="s">
        <v>8219</v>
      </c>
      <c r="W2200" s="8"/>
      <c r="X2200" s="5"/>
      <c r="Z2200" s="6"/>
    </row>
    <row r="2201" spans="2:26" x14ac:dyDescent="0.2">
      <c r="B2201" s="3"/>
      <c r="C2201" s="3"/>
      <c r="T2201">
        <v>9000</v>
      </c>
      <c r="U2201" s="15">
        <v>13228</v>
      </c>
      <c r="V2201" t="s">
        <v>8219</v>
      </c>
      <c r="W2201" s="8"/>
      <c r="X2201" s="5"/>
      <c r="Z2201" s="6"/>
    </row>
    <row r="2202" spans="2:26" x14ac:dyDescent="0.2">
      <c r="B2202" s="3"/>
      <c r="C2202" s="3"/>
      <c r="T2202">
        <v>2000</v>
      </c>
      <c r="U2202" s="15">
        <v>10843</v>
      </c>
      <c r="V2202" t="s">
        <v>8219</v>
      </c>
      <c r="W2202" s="8"/>
      <c r="X2202" s="5"/>
      <c r="Z2202" s="6"/>
    </row>
    <row r="2203" spans="2:26" x14ac:dyDescent="0.2">
      <c r="B2203" s="3"/>
      <c r="C2203" s="3"/>
      <c r="T2203">
        <v>110</v>
      </c>
      <c r="U2203" s="15">
        <v>420.99</v>
      </c>
      <c r="V2203" t="s">
        <v>8219</v>
      </c>
      <c r="W2203" s="8"/>
      <c r="X2203" s="5"/>
      <c r="Z2203" s="6"/>
    </row>
    <row r="2204" spans="2:26" x14ac:dyDescent="0.2">
      <c r="B2204" s="3"/>
      <c r="C2204" s="3"/>
      <c r="T2204">
        <v>4000</v>
      </c>
      <c r="U2204" s="15">
        <v>28167.25</v>
      </c>
      <c r="V2204" t="s">
        <v>8219</v>
      </c>
      <c r="W2204" s="8"/>
      <c r="X2204" s="5"/>
      <c r="Z2204" s="6"/>
    </row>
    <row r="2205" spans="2:26" x14ac:dyDescent="0.2">
      <c r="B2205" s="3"/>
      <c r="C2205" s="3"/>
      <c r="T2205">
        <v>2000</v>
      </c>
      <c r="U2205" s="15">
        <v>2191</v>
      </c>
      <c r="V2205" t="s">
        <v>8219</v>
      </c>
      <c r="W2205" s="8"/>
      <c r="X2205" s="5"/>
      <c r="Z2205" s="6"/>
    </row>
    <row r="2206" spans="2:26" x14ac:dyDescent="0.2">
      <c r="B2206" s="3"/>
      <c r="C2206" s="3"/>
      <c r="T2206">
        <v>1500</v>
      </c>
      <c r="U2206" s="15">
        <v>1993</v>
      </c>
      <c r="V2206" t="s">
        <v>8219</v>
      </c>
      <c r="W2206" s="8"/>
      <c r="X2206" s="5"/>
      <c r="Z2206" s="6"/>
    </row>
    <row r="2207" spans="2:26" x14ac:dyDescent="0.2">
      <c r="B2207" s="3"/>
      <c r="C2207" s="3"/>
      <c r="T2207">
        <v>750</v>
      </c>
      <c r="U2207" s="15">
        <v>1140</v>
      </c>
      <c r="V2207" t="s">
        <v>8219</v>
      </c>
      <c r="W2207" s="8"/>
      <c r="X2207" s="5"/>
      <c r="Z2207" s="6"/>
    </row>
    <row r="2208" spans="2:26" x14ac:dyDescent="0.2">
      <c r="B2208" s="3"/>
      <c r="C2208" s="3"/>
      <c r="T2208">
        <v>1100</v>
      </c>
      <c r="U2208" s="15">
        <v>1130</v>
      </c>
      <c r="V2208" t="s">
        <v>8219</v>
      </c>
      <c r="W2208" s="8"/>
      <c r="X2208" s="5"/>
      <c r="Z2208" s="6"/>
    </row>
    <row r="2209" spans="2:26" x14ac:dyDescent="0.2">
      <c r="B2209" s="3"/>
      <c r="C2209" s="3"/>
      <c r="T2209">
        <v>2000</v>
      </c>
      <c r="U2209" s="15">
        <v>2000</v>
      </c>
      <c r="V2209" t="s">
        <v>8219</v>
      </c>
      <c r="W2209" s="8"/>
      <c r="X2209" s="5"/>
      <c r="Z2209" s="6"/>
    </row>
    <row r="2210" spans="2:26" x14ac:dyDescent="0.2">
      <c r="B2210" s="3"/>
      <c r="C2210" s="3"/>
      <c r="T2210">
        <v>1000</v>
      </c>
      <c r="U2210" s="15">
        <v>1016</v>
      </c>
      <c r="V2210" t="s">
        <v>8219</v>
      </c>
      <c r="W2210" s="8"/>
      <c r="X2210" s="5"/>
      <c r="Z2210" s="6"/>
    </row>
    <row r="2211" spans="2:26" x14ac:dyDescent="0.2">
      <c r="B2211" s="3"/>
      <c r="C2211" s="3"/>
      <c r="T2211">
        <v>500</v>
      </c>
      <c r="U2211" s="15">
        <v>754</v>
      </c>
      <c r="V2211" t="s">
        <v>8219</v>
      </c>
      <c r="W2211" s="8"/>
      <c r="X2211" s="5"/>
      <c r="Z2211" s="6"/>
    </row>
    <row r="2212" spans="2:26" x14ac:dyDescent="0.2">
      <c r="B2212" s="3"/>
      <c r="C2212" s="3"/>
      <c r="T2212">
        <v>4000</v>
      </c>
      <c r="U2212" s="15">
        <v>4457</v>
      </c>
      <c r="V2212" t="s">
        <v>8219</v>
      </c>
      <c r="W2212" s="8"/>
      <c r="X2212" s="5"/>
      <c r="Z2212" s="6"/>
    </row>
    <row r="2213" spans="2:26" x14ac:dyDescent="0.2">
      <c r="B2213" s="3"/>
      <c r="C2213" s="3"/>
      <c r="T2213">
        <v>2500</v>
      </c>
      <c r="U2213" s="15">
        <v>4890</v>
      </c>
      <c r="V2213" t="s">
        <v>8219</v>
      </c>
      <c r="W2213" s="8"/>
      <c r="X2213" s="5"/>
      <c r="Z2213" s="6"/>
    </row>
    <row r="2214" spans="2:26" x14ac:dyDescent="0.2">
      <c r="B2214" s="3"/>
      <c r="C2214" s="3"/>
      <c r="T2214">
        <v>6000</v>
      </c>
      <c r="U2214" s="15">
        <v>6863</v>
      </c>
      <c r="V2214" t="s">
        <v>8219</v>
      </c>
      <c r="W2214" s="8"/>
      <c r="X2214" s="5"/>
      <c r="Z2214" s="6"/>
    </row>
    <row r="2215" spans="2:26" x14ac:dyDescent="0.2">
      <c r="B2215" s="3"/>
      <c r="C2215" s="3"/>
      <c r="T2215">
        <v>5</v>
      </c>
      <c r="U2215" s="15">
        <v>10</v>
      </c>
      <c r="V2215" t="s">
        <v>8219</v>
      </c>
      <c r="W2215" s="8"/>
      <c r="X2215" s="5"/>
      <c r="Z2215" s="6"/>
    </row>
    <row r="2216" spans="2:26" x14ac:dyDescent="0.2">
      <c r="B2216" s="3"/>
      <c r="C2216" s="3"/>
      <c r="T2216">
        <v>600</v>
      </c>
      <c r="U2216" s="15">
        <v>1755.01</v>
      </c>
      <c r="V2216" t="s">
        <v>8219</v>
      </c>
      <c r="W2216" s="8"/>
      <c r="X2216" s="5"/>
      <c r="Z2216" s="6"/>
    </row>
    <row r="2217" spans="2:26" x14ac:dyDescent="0.2">
      <c r="B2217" s="3"/>
      <c r="C2217" s="3"/>
      <c r="T2217">
        <v>550</v>
      </c>
      <c r="U2217" s="15">
        <v>860</v>
      </c>
      <c r="V2217" t="s">
        <v>8219</v>
      </c>
      <c r="W2217" s="8"/>
      <c r="X2217" s="5"/>
      <c r="Z2217" s="6"/>
    </row>
    <row r="2218" spans="2:26" x14ac:dyDescent="0.2">
      <c r="B2218" s="3"/>
      <c r="C2218" s="3"/>
      <c r="T2218">
        <v>300</v>
      </c>
      <c r="U2218" s="15">
        <v>317</v>
      </c>
      <c r="V2218" t="s">
        <v>8219</v>
      </c>
      <c r="W2218" s="8"/>
      <c r="X2218" s="5"/>
      <c r="Z2218" s="6"/>
    </row>
    <row r="2219" spans="2:26" x14ac:dyDescent="0.2">
      <c r="B2219" s="3"/>
      <c r="C2219" s="3"/>
      <c r="T2219">
        <v>420</v>
      </c>
      <c r="U2219" s="15">
        <v>425</v>
      </c>
      <c r="V2219" t="s">
        <v>8219</v>
      </c>
      <c r="W2219" s="8"/>
      <c r="X2219" s="5"/>
      <c r="Z2219" s="6"/>
    </row>
    <row r="2220" spans="2:26" x14ac:dyDescent="0.2">
      <c r="B2220" s="3"/>
      <c r="C2220" s="3"/>
      <c r="T2220">
        <v>2000</v>
      </c>
      <c r="U2220" s="15">
        <v>2456.66</v>
      </c>
      <c r="V2220" t="s">
        <v>8219</v>
      </c>
      <c r="W2220" s="8"/>
      <c r="X2220" s="5"/>
      <c r="Z2220" s="6"/>
    </row>
    <row r="2221" spans="2:26" x14ac:dyDescent="0.2">
      <c r="B2221" s="3"/>
      <c r="C2221" s="3"/>
      <c r="T2221">
        <v>1000</v>
      </c>
      <c r="U2221" s="15">
        <v>1015</v>
      </c>
      <c r="V2221" t="s">
        <v>8219</v>
      </c>
      <c r="W2221" s="8"/>
      <c r="X2221" s="5"/>
      <c r="Z2221" s="6"/>
    </row>
    <row r="2222" spans="2:26" x14ac:dyDescent="0.2">
      <c r="B2222" s="3"/>
      <c r="C2222" s="3"/>
      <c r="T2222">
        <v>3500</v>
      </c>
      <c r="U2222" s="15">
        <v>3540</v>
      </c>
      <c r="V2222" t="s">
        <v>8219</v>
      </c>
      <c r="W2222" s="8"/>
      <c r="X2222" s="5"/>
      <c r="Z2222" s="6"/>
    </row>
    <row r="2223" spans="2:26" x14ac:dyDescent="0.2">
      <c r="B2223" s="3"/>
      <c r="C2223" s="3"/>
      <c r="T2223">
        <v>7500</v>
      </c>
      <c r="U2223" s="15">
        <v>8109</v>
      </c>
      <c r="V2223" t="s">
        <v>8219</v>
      </c>
      <c r="W2223" s="8"/>
      <c r="X2223" s="5"/>
      <c r="Z2223" s="6"/>
    </row>
    <row r="2224" spans="2:26" x14ac:dyDescent="0.2">
      <c r="B2224" s="3"/>
      <c r="C2224" s="3"/>
      <c r="T2224">
        <v>500</v>
      </c>
      <c r="U2224" s="15">
        <v>813</v>
      </c>
      <c r="V2224" t="s">
        <v>8219</v>
      </c>
      <c r="W2224" s="8"/>
      <c r="X2224" s="5"/>
      <c r="Z2224" s="6"/>
    </row>
    <row r="2225" spans="2:26" x14ac:dyDescent="0.2">
      <c r="B2225" s="3"/>
      <c r="C2225" s="3"/>
      <c r="T2225">
        <v>19500</v>
      </c>
      <c r="U2225" s="15">
        <v>20631</v>
      </c>
      <c r="V2225" t="s">
        <v>8219</v>
      </c>
      <c r="W2225" s="8"/>
      <c r="X2225" s="5"/>
      <c r="Z2225" s="6"/>
    </row>
    <row r="2226" spans="2:26" x14ac:dyDescent="0.2">
      <c r="B2226" s="3"/>
      <c r="C2226" s="3"/>
      <c r="T2226">
        <v>10000</v>
      </c>
      <c r="U2226" s="15">
        <v>24315</v>
      </c>
      <c r="V2226" t="s">
        <v>8219</v>
      </c>
      <c r="W2226" s="8"/>
      <c r="X2226" s="5"/>
      <c r="Z2226" s="6"/>
    </row>
    <row r="2227" spans="2:26" x14ac:dyDescent="0.2">
      <c r="B2227" s="3"/>
      <c r="C2227" s="3"/>
      <c r="T2227">
        <v>21000</v>
      </c>
      <c r="U2227" s="15">
        <v>198415.01</v>
      </c>
      <c r="V2227" t="s">
        <v>8219</v>
      </c>
      <c r="W2227" s="8"/>
      <c r="X2227" s="5"/>
      <c r="Z2227" s="6"/>
    </row>
    <row r="2228" spans="2:26" x14ac:dyDescent="0.2">
      <c r="B2228" s="3"/>
      <c r="C2228" s="3"/>
      <c r="T2228">
        <v>18000</v>
      </c>
      <c r="U2228" s="15">
        <v>19523.310000000001</v>
      </c>
      <c r="V2228" t="s">
        <v>8219</v>
      </c>
      <c r="W2228" s="8"/>
      <c r="X2228" s="5"/>
      <c r="Z2228" s="6"/>
    </row>
    <row r="2229" spans="2:26" x14ac:dyDescent="0.2">
      <c r="B2229" s="3"/>
      <c r="C2229" s="3"/>
      <c r="T2229">
        <v>13000</v>
      </c>
      <c r="U2229" s="15">
        <v>20459</v>
      </c>
      <c r="V2229" t="s">
        <v>8219</v>
      </c>
      <c r="W2229" s="8"/>
      <c r="X2229" s="5"/>
      <c r="Z2229" s="6"/>
    </row>
    <row r="2230" spans="2:26" x14ac:dyDescent="0.2">
      <c r="B2230" s="3"/>
      <c r="C2230" s="3"/>
      <c r="T2230">
        <v>1000</v>
      </c>
      <c r="U2230" s="15">
        <v>11744.9</v>
      </c>
      <c r="V2230" t="s">
        <v>8219</v>
      </c>
      <c r="W2230" s="8"/>
      <c r="X2230" s="5"/>
      <c r="Z2230" s="6"/>
    </row>
    <row r="2231" spans="2:26" x14ac:dyDescent="0.2">
      <c r="B2231" s="3"/>
      <c r="C2231" s="3"/>
      <c r="T2231">
        <v>8012</v>
      </c>
      <c r="U2231" s="15">
        <v>13704.33</v>
      </c>
      <c r="V2231" t="s">
        <v>8219</v>
      </c>
      <c r="W2231" s="8"/>
      <c r="X2231" s="5"/>
      <c r="Z2231" s="6"/>
    </row>
    <row r="2232" spans="2:26" x14ac:dyDescent="0.2">
      <c r="B2232" s="3"/>
      <c r="C2232" s="3"/>
      <c r="T2232">
        <v>8500</v>
      </c>
      <c r="U2232" s="15">
        <v>10706</v>
      </c>
      <c r="V2232" t="s">
        <v>8219</v>
      </c>
      <c r="W2232" s="8"/>
      <c r="X2232" s="5"/>
      <c r="Z2232" s="6"/>
    </row>
    <row r="2233" spans="2:26" x14ac:dyDescent="0.2">
      <c r="B2233" s="3"/>
      <c r="C2233" s="3"/>
      <c r="T2233">
        <v>2500</v>
      </c>
      <c r="U2233" s="15">
        <v>30303.24</v>
      </c>
      <c r="V2233" t="s">
        <v>8219</v>
      </c>
      <c r="W2233" s="8"/>
      <c r="X2233" s="5"/>
      <c r="Z2233" s="6"/>
    </row>
    <row r="2234" spans="2:26" x14ac:dyDescent="0.2">
      <c r="B2234" s="3"/>
      <c r="C2234" s="3"/>
      <c r="T2234">
        <v>5000</v>
      </c>
      <c r="U2234" s="15">
        <v>24790</v>
      </c>
      <c r="V2234" t="s">
        <v>8219</v>
      </c>
      <c r="W2234" s="8"/>
      <c r="X2234" s="5"/>
      <c r="Z2234" s="6"/>
    </row>
    <row r="2235" spans="2:26" x14ac:dyDescent="0.2">
      <c r="B2235" s="3"/>
      <c r="C2235" s="3"/>
      <c r="T2235">
        <v>2500</v>
      </c>
      <c r="U2235" s="15">
        <v>8301</v>
      </c>
      <c r="V2235" t="s">
        <v>8219</v>
      </c>
      <c r="W2235" s="8"/>
      <c r="X2235" s="5"/>
      <c r="Z2235" s="6"/>
    </row>
    <row r="2236" spans="2:26" x14ac:dyDescent="0.2">
      <c r="B2236" s="3"/>
      <c r="C2236" s="3"/>
      <c r="T2236">
        <v>100</v>
      </c>
      <c r="U2236" s="15">
        <v>1165</v>
      </c>
      <c r="V2236" t="s">
        <v>8219</v>
      </c>
      <c r="W2236" s="8"/>
      <c r="X2236" s="5"/>
      <c r="Z2236" s="6"/>
    </row>
    <row r="2237" spans="2:26" x14ac:dyDescent="0.2">
      <c r="B2237" s="3"/>
      <c r="C2237" s="3"/>
      <c r="T2237">
        <v>13000</v>
      </c>
      <c r="U2237" s="15">
        <v>19931</v>
      </c>
      <c r="V2237" t="s">
        <v>8219</v>
      </c>
      <c r="W2237" s="8"/>
      <c r="X2237" s="5"/>
      <c r="Z2237" s="6"/>
    </row>
    <row r="2238" spans="2:26" x14ac:dyDescent="0.2">
      <c r="B2238" s="3"/>
      <c r="C2238" s="3"/>
      <c r="T2238">
        <v>2800</v>
      </c>
      <c r="U2238" s="15">
        <v>15039</v>
      </c>
      <c r="V2238" t="s">
        <v>8219</v>
      </c>
      <c r="W2238" s="8"/>
      <c r="X2238" s="5"/>
      <c r="Z2238" s="6"/>
    </row>
    <row r="2239" spans="2:26" x14ac:dyDescent="0.2">
      <c r="B2239" s="3"/>
      <c r="C2239" s="3"/>
      <c r="T2239">
        <v>18000</v>
      </c>
      <c r="U2239" s="15">
        <v>63527</v>
      </c>
      <c r="V2239" t="s">
        <v>8219</v>
      </c>
      <c r="W2239" s="8"/>
      <c r="X2239" s="5"/>
      <c r="Z2239" s="6"/>
    </row>
    <row r="2240" spans="2:26" x14ac:dyDescent="0.2">
      <c r="B2240" s="3"/>
      <c r="C2240" s="3"/>
      <c r="T2240">
        <v>4000</v>
      </c>
      <c r="U2240" s="15">
        <v>5496</v>
      </c>
      <c r="V2240" t="s">
        <v>8219</v>
      </c>
      <c r="W2240" s="8"/>
      <c r="X2240" s="5"/>
      <c r="Z2240" s="6"/>
    </row>
    <row r="2241" spans="2:26" x14ac:dyDescent="0.2">
      <c r="B2241" s="3"/>
      <c r="C2241" s="3"/>
      <c r="T2241">
        <v>25000</v>
      </c>
      <c r="U2241" s="15">
        <v>32006.67</v>
      </c>
      <c r="V2241" t="s">
        <v>8219</v>
      </c>
      <c r="W2241" s="8"/>
      <c r="X2241" s="5"/>
      <c r="Z2241" s="6"/>
    </row>
    <row r="2242" spans="2:26" x14ac:dyDescent="0.2">
      <c r="B2242" s="3"/>
      <c r="C2242" s="3"/>
      <c r="T2242">
        <v>5000</v>
      </c>
      <c r="U2242" s="15">
        <v>13534</v>
      </c>
      <c r="V2242" t="s">
        <v>8219</v>
      </c>
      <c r="W2242" s="8"/>
      <c r="X2242" s="5"/>
      <c r="Z2242" s="6"/>
    </row>
    <row r="2243" spans="2:26" x14ac:dyDescent="0.2">
      <c r="B2243" s="3"/>
      <c r="C2243" s="3"/>
      <c r="T2243">
        <v>1000</v>
      </c>
      <c r="U2243" s="15">
        <v>8064</v>
      </c>
      <c r="V2243" t="s">
        <v>8219</v>
      </c>
      <c r="W2243" s="8"/>
      <c r="X2243" s="5"/>
      <c r="Z2243" s="6"/>
    </row>
    <row r="2244" spans="2:26" x14ac:dyDescent="0.2">
      <c r="B2244" s="3"/>
      <c r="C2244" s="3"/>
      <c r="T2244">
        <v>10000</v>
      </c>
      <c r="U2244" s="15">
        <v>136009.76</v>
      </c>
      <c r="V2244" t="s">
        <v>8219</v>
      </c>
      <c r="W2244" s="8"/>
      <c r="X2244" s="5"/>
      <c r="Z2244" s="6"/>
    </row>
    <row r="2245" spans="2:26" x14ac:dyDescent="0.2">
      <c r="B2245" s="3"/>
      <c r="C2245" s="3"/>
      <c r="T2245">
        <v>1</v>
      </c>
      <c r="U2245" s="15">
        <v>9302.5</v>
      </c>
      <c r="V2245" t="s">
        <v>8219</v>
      </c>
      <c r="W2245" s="8"/>
      <c r="X2245" s="5"/>
      <c r="Z2245" s="6"/>
    </row>
    <row r="2246" spans="2:26" x14ac:dyDescent="0.2">
      <c r="B2246" s="3"/>
      <c r="C2246" s="3"/>
      <c r="T2246">
        <v>5000</v>
      </c>
      <c r="U2246" s="15">
        <v>18851</v>
      </c>
      <c r="V2246" t="s">
        <v>8219</v>
      </c>
      <c r="W2246" s="8"/>
      <c r="X2246" s="5"/>
      <c r="Z2246" s="6"/>
    </row>
    <row r="2247" spans="2:26" x14ac:dyDescent="0.2">
      <c r="B2247" s="3"/>
      <c r="C2247" s="3"/>
      <c r="T2247">
        <v>4000</v>
      </c>
      <c r="U2247" s="15">
        <v>105881</v>
      </c>
      <c r="V2247" t="s">
        <v>8219</v>
      </c>
      <c r="W2247" s="8"/>
      <c r="X2247" s="5"/>
      <c r="Z2247" s="6"/>
    </row>
    <row r="2248" spans="2:26" x14ac:dyDescent="0.2">
      <c r="B2248" s="3"/>
      <c r="C2248" s="3"/>
      <c r="T2248">
        <v>2500</v>
      </c>
      <c r="U2248" s="15">
        <v>2503</v>
      </c>
      <c r="V2248" t="s">
        <v>8219</v>
      </c>
      <c r="W2248" s="8"/>
      <c r="X2248" s="5"/>
      <c r="Z2248" s="6"/>
    </row>
    <row r="2249" spans="2:26" x14ac:dyDescent="0.2">
      <c r="B2249" s="3"/>
      <c r="C2249" s="3"/>
      <c r="T2249">
        <v>18500</v>
      </c>
      <c r="U2249" s="15">
        <v>19324</v>
      </c>
      <c r="V2249" t="s">
        <v>8219</v>
      </c>
      <c r="W2249" s="8"/>
      <c r="X2249" s="5"/>
      <c r="Z2249" s="6"/>
    </row>
    <row r="2250" spans="2:26" x14ac:dyDescent="0.2">
      <c r="B2250" s="3"/>
      <c r="C2250" s="3"/>
      <c r="T2250">
        <v>7000</v>
      </c>
      <c r="U2250" s="15">
        <v>7505</v>
      </c>
      <c r="V2250" t="s">
        <v>8219</v>
      </c>
      <c r="W2250" s="8"/>
      <c r="X2250" s="5"/>
      <c r="Z2250" s="6"/>
    </row>
    <row r="2251" spans="2:26" x14ac:dyDescent="0.2">
      <c r="B2251" s="3"/>
      <c r="C2251" s="3"/>
      <c r="T2251">
        <v>3500</v>
      </c>
      <c r="U2251" s="15">
        <v>5907</v>
      </c>
      <c r="V2251" t="s">
        <v>8219</v>
      </c>
      <c r="W2251" s="8"/>
      <c r="X2251" s="5"/>
      <c r="Z2251" s="6"/>
    </row>
    <row r="2252" spans="2:26" x14ac:dyDescent="0.2">
      <c r="B2252" s="3"/>
      <c r="C2252" s="3"/>
      <c r="T2252">
        <v>25000</v>
      </c>
      <c r="U2252" s="15">
        <v>243778</v>
      </c>
      <c r="V2252" t="s">
        <v>8219</v>
      </c>
      <c r="W2252" s="8"/>
      <c r="X2252" s="5"/>
      <c r="Z2252" s="6"/>
    </row>
    <row r="2253" spans="2:26" x14ac:dyDescent="0.2">
      <c r="B2253" s="3"/>
      <c r="C2253" s="3"/>
      <c r="T2253">
        <v>8500</v>
      </c>
      <c r="U2253" s="15">
        <v>11428.19</v>
      </c>
      <c r="V2253" t="s">
        <v>8219</v>
      </c>
      <c r="W2253" s="8"/>
      <c r="X2253" s="5"/>
      <c r="Z2253" s="6"/>
    </row>
    <row r="2254" spans="2:26" x14ac:dyDescent="0.2">
      <c r="B2254" s="3"/>
      <c r="C2254" s="3"/>
      <c r="T2254">
        <v>9000</v>
      </c>
      <c r="U2254" s="15">
        <v>24505</v>
      </c>
      <c r="V2254" t="s">
        <v>8219</v>
      </c>
      <c r="W2254" s="8"/>
      <c r="X2254" s="5"/>
      <c r="Z2254" s="6"/>
    </row>
    <row r="2255" spans="2:26" x14ac:dyDescent="0.2">
      <c r="B2255" s="3"/>
      <c r="C2255" s="3"/>
      <c r="T2255">
        <v>8000</v>
      </c>
      <c r="U2255" s="15">
        <v>9015</v>
      </c>
      <c r="V2255" t="s">
        <v>8219</v>
      </c>
      <c r="W2255" s="8"/>
      <c r="X2255" s="5"/>
      <c r="Z2255" s="6"/>
    </row>
    <row r="2256" spans="2:26" x14ac:dyDescent="0.2">
      <c r="B2256" s="3"/>
      <c r="C2256" s="3"/>
      <c r="T2256">
        <v>500</v>
      </c>
      <c r="U2256" s="15">
        <v>2299</v>
      </c>
      <c r="V2256" t="s">
        <v>8219</v>
      </c>
      <c r="W2256" s="8"/>
      <c r="X2256" s="5"/>
      <c r="Z2256" s="6"/>
    </row>
    <row r="2257" spans="2:26" x14ac:dyDescent="0.2">
      <c r="B2257" s="3"/>
      <c r="C2257" s="3"/>
      <c r="T2257">
        <v>3950</v>
      </c>
      <c r="U2257" s="15">
        <v>11323</v>
      </c>
      <c r="V2257" t="s">
        <v>8219</v>
      </c>
      <c r="W2257" s="8"/>
      <c r="X2257" s="5"/>
      <c r="Z2257" s="6"/>
    </row>
    <row r="2258" spans="2:26" x14ac:dyDescent="0.2">
      <c r="B2258" s="3"/>
      <c r="C2258" s="3"/>
      <c r="T2258">
        <v>480</v>
      </c>
      <c r="U2258" s="15">
        <v>1069</v>
      </c>
      <c r="V2258" t="s">
        <v>8219</v>
      </c>
      <c r="W2258" s="8"/>
      <c r="X2258" s="5"/>
      <c r="Z2258" s="6"/>
    </row>
    <row r="2259" spans="2:26" x14ac:dyDescent="0.2">
      <c r="B2259" s="3"/>
      <c r="C2259" s="3"/>
      <c r="T2259">
        <v>2500</v>
      </c>
      <c r="U2259" s="15">
        <v>15903.5</v>
      </c>
      <c r="V2259" t="s">
        <v>8219</v>
      </c>
      <c r="W2259" s="8"/>
      <c r="X2259" s="5"/>
      <c r="Z2259" s="6"/>
    </row>
    <row r="2260" spans="2:26" x14ac:dyDescent="0.2">
      <c r="B2260" s="3"/>
      <c r="C2260" s="3"/>
      <c r="T2260">
        <v>2200</v>
      </c>
      <c r="U2260" s="15">
        <v>3223</v>
      </c>
      <c r="V2260" t="s">
        <v>8219</v>
      </c>
      <c r="W2260" s="8"/>
      <c r="X2260" s="5"/>
      <c r="Z2260" s="6"/>
    </row>
    <row r="2261" spans="2:26" x14ac:dyDescent="0.2">
      <c r="B2261" s="3"/>
      <c r="C2261" s="3"/>
      <c r="T2261">
        <v>1000</v>
      </c>
      <c r="U2261" s="15">
        <v>18671</v>
      </c>
      <c r="V2261" t="s">
        <v>8219</v>
      </c>
      <c r="W2261" s="8"/>
      <c r="X2261" s="5"/>
      <c r="Z2261" s="6"/>
    </row>
    <row r="2262" spans="2:26" x14ac:dyDescent="0.2">
      <c r="B2262" s="3"/>
      <c r="C2262" s="3"/>
      <c r="T2262">
        <v>2500</v>
      </c>
      <c r="U2262" s="15">
        <v>8173</v>
      </c>
      <c r="V2262" t="s">
        <v>8219</v>
      </c>
      <c r="W2262" s="8"/>
      <c r="X2262" s="5"/>
      <c r="Z2262" s="6"/>
    </row>
    <row r="2263" spans="2:26" x14ac:dyDescent="0.2">
      <c r="B2263" s="3"/>
      <c r="C2263" s="3"/>
      <c r="T2263">
        <v>1000</v>
      </c>
      <c r="U2263" s="15">
        <v>7795</v>
      </c>
      <c r="V2263" t="s">
        <v>8219</v>
      </c>
      <c r="W2263" s="8"/>
      <c r="X2263" s="5"/>
      <c r="Z2263" s="6"/>
    </row>
    <row r="2264" spans="2:26" x14ac:dyDescent="0.2">
      <c r="B2264" s="3"/>
      <c r="C2264" s="3"/>
      <c r="T2264">
        <v>3300</v>
      </c>
      <c r="U2264" s="15">
        <v>5087</v>
      </c>
      <c r="V2264" t="s">
        <v>8219</v>
      </c>
      <c r="W2264" s="8"/>
      <c r="X2264" s="5"/>
      <c r="Z2264" s="6"/>
    </row>
    <row r="2265" spans="2:26" x14ac:dyDescent="0.2">
      <c r="B2265" s="3"/>
      <c r="C2265" s="3"/>
      <c r="T2265">
        <v>7500</v>
      </c>
      <c r="U2265" s="15">
        <v>8666</v>
      </c>
      <c r="V2265" t="s">
        <v>8219</v>
      </c>
      <c r="W2265" s="8"/>
      <c r="X2265" s="5"/>
      <c r="Z2265" s="6"/>
    </row>
    <row r="2266" spans="2:26" x14ac:dyDescent="0.2">
      <c r="B2266" s="3"/>
      <c r="C2266" s="3"/>
      <c r="T2266">
        <v>6000</v>
      </c>
      <c r="U2266" s="15">
        <v>10802</v>
      </c>
      <c r="V2266" t="s">
        <v>8219</v>
      </c>
      <c r="W2266" s="8"/>
      <c r="X2266" s="5"/>
      <c r="Z2266" s="6"/>
    </row>
    <row r="2267" spans="2:26" x14ac:dyDescent="0.2">
      <c r="B2267" s="3"/>
      <c r="C2267" s="3"/>
      <c r="T2267">
        <v>200</v>
      </c>
      <c r="U2267" s="15">
        <v>597</v>
      </c>
      <c r="V2267" t="s">
        <v>8219</v>
      </c>
      <c r="W2267" s="8"/>
      <c r="X2267" s="5"/>
      <c r="Z2267" s="6"/>
    </row>
    <row r="2268" spans="2:26" x14ac:dyDescent="0.2">
      <c r="B2268" s="3"/>
      <c r="C2268" s="3"/>
      <c r="T2268">
        <v>1500</v>
      </c>
      <c r="U2268" s="15">
        <v>4804</v>
      </c>
      <c r="V2268" t="s">
        <v>8219</v>
      </c>
      <c r="W2268" s="8"/>
      <c r="X2268" s="5"/>
      <c r="Z2268" s="6"/>
    </row>
    <row r="2269" spans="2:26" x14ac:dyDescent="0.2">
      <c r="B2269" s="3"/>
      <c r="C2269" s="3"/>
      <c r="T2269">
        <v>20000</v>
      </c>
      <c r="U2269" s="15">
        <v>76105</v>
      </c>
      <c r="V2269" t="s">
        <v>8219</v>
      </c>
      <c r="W2269" s="8"/>
      <c r="X2269" s="5"/>
      <c r="Z2269" s="6"/>
    </row>
    <row r="2270" spans="2:26" x14ac:dyDescent="0.2">
      <c r="B2270" s="3"/>
      <c r="C2270" s="3"/>
      <c r="T2270">
        <v>28000</v>
      </c>
      <c r="U2270" s="15">
        <v>28728</v>
      </c>
      <c r="V2270" t="s">
        <v>8219</v>
      </c>
      <c r="W2270" s="8"/>
      <c r="X2270" s="5"/>
      <c r="Z2270" s="6"/>
    </row>
    <row r="2271" spans="2:26" x14ac:dyDescent="0.2">
      <c r="B2271" s="3"/>
      <c r="C2271" s="3"/>
      <c r="T2271">
        <v>2500</v>
      </c>
      <c r="U2271" s="15">
        <v>45041</v>
      </c>
      <c r="V2271" t="s">
        <v>8219</v>
      </c>
      <c r="W2271" s="8"/>
      <c r="X2271" s="5"/>
      <c r="Z2271" s="6"/>
    </row>
    <row r="2272" spans="2:26" x14ac:dyDescent="0.2">
      <c r="B2272" s="3"/>
      <c r="C2272" s="3"/>
      <c r="T2272">
        <v>25000</v>
      </c>
      <c r="U2272" s="15">
        <v>180062</v>
      </c>
      <c r="V2272" t="s">
        <v>8219</v>
      </c>
      <c r="W2272" s="8"/>
      <c r="X2272" s="5"/>
      <c r="Z2272" s="6"/>
    </row>
    <row r="2273" spans="2:26" x14ac:dyDescent="0.2">
      <c r="B2273" s="3"/>
      <c r="C2273" s="3"/>
      <c r="T2273">
        <v>20000</v>
      </c>
      <c r="U2273" s="15">
        <v>56618</v>
      </c>
      <c r="V2273" t="s">
        <v>8219</v>
      </c>
      <c r="W2273" s="8"/>
      <c r="X2273" s="5"/>
      <c r="Z2273" s="6"/>
    </row>
    <row r="2274" spans="2:26" x14ac:dyDescent="0.2">
      <c r="B2274" s="3"/>
      <c r="C2274" s="3"/>
      <c r="T2274">
        <v>1000</v>
      </c>
      <c r="U2274" s="15">
        <v>13566</v>
      </c>
      <c r="V2274" t="s">
        <v>8219</v>
      </c>
      <c r="W2274" s="8"/>
      <c r="X2274" s="5"/>
      <c r="Z2274" s="6"/>
    </row>
    <row r="2275" spans="2:26" x14ac:dyDescent="0.2">
      <c r="B2275" s="3"/>
      <c r="C2275" s="3"/>
      <c r="T2275">
        <v>2500</v>
      </c>
      <c r="U2275" s="15">
        <v>5509</v>
      </c>
      <c r="V2275" t="s">
        <v>8219</v>
      </c>
      <c r="W2275" s="8"/>
      <c r="X2275" s="5"/>
      <c r="Z2275" s="6"/>
    </row>
    <row r="2276" spans="2:26" x14ac:dyDescent="0.2">
      <c r="B2276" s="3"/>
      <c r="C2276" s="3"/>
      <c r="T2276">
        <v>2500</v>
      </c>
      <c r="U2276" s="15">
        <v>2990</v>
      </c>
      <c r="V2276" t="s">
        <v>8219</v>
      </c>
      <c r="W2276" s="8"/>
      <c r="X2276" s="5"/>
      <c r="Z2276" s="6"/>
    </row>
    <row r="2277" spans="2:26" x14ac:dyDescent="0.2">
      <c r="B2277" s="3"/>
      <c r="C2277" s="3"/>
      <c r="T2277">
        <v>650</v>
      </c>
      <c r="U2277" s="15">
        <v>2650.5</v>
      </c>
      <c r="V2277" t="s">
        <v>8219</v>
      </c>
      <c r="W2277" s="8"/>
      <c r="X2277" s="5"/>
      <c r="Z2277" s="6"/>
    </row>
    <row r="2278" spans="2:26" x14ac:dyDescent="0.2">
      <c r="B2278" s="3"/>
      <c r="C2278" s="3"/>
      <c r="T2278">
        <v>4589</v>
      </c>
      <c r="U2278" s="15">
        <v>4856</v>
      </c>
      <c r="V2278" t="s">
        <v>8219</v>
      </c>
      <c r="W2278" s="8"/>
      <c r="X2278" s="5"/>
      <c r="Z2278" s="6"/>
    </row>
    <row r="2279" spans="2:26" x14ac:dyDescent="0.2">
      <c r="B2279" s="3"/>
      <c r="C2279" s="3"/>
      <c r="T2279">
        <v>8500</v>
      </c>
      <c r="U2279" s="15">
        <v>11992</v>
      </c>
      <c r="V2279" t="s">
        <v>8219</v>
      </c>
      <c r="W2279" s="8"/>
      <c r="X2279" s="5"/>
      <c r="Z2279" s="6"/>
    </row>
    <row r="2280" spans="2:26" x14ac:dyDescent="0.2">
      <c r="B2280" s="3"/>
      <c r="C2280" s="3"/>
      <c r="T2280">
        <v>2000</v>
      </c>
      <c r="U2280" s="15">
        <v>5414</v>
      </c>
      <c r="V2280" t="s">
        <v>8219</v>
      </c>
      <c r="W2280" s="8"/>
      <c r="X2280" s="5"/>
      <c r="Z2280" s="6"/>
    </row>
    <row r="2281" spans="2:26" x14ac:dyDescent="0.2">
      <c r="B2281" s="3"/>
      <c r="C2281" s="3"/>
      <c r="T2281">
        <v>1000</v>
      </c>
      <c r="U2281" s="15">
        <v>1538</v>
      </c>
      <c r="V2281" t="s">
        <v>8219</v>
      </c>
      <c r="W2281" s="8"/>
      <c r="X2281" s="5"/>
      <c r="Z2281" s="6"/>
    </row>
    <row r="2282" spans="2:26" x14ac:dyDescent="0.2">
      <c r="B2282" s="3"/>
      <c r="C2282" s="3"/>
      <c r="T2282">
        <v>9800</v>
      </c>
      <c r="U2282" s="15">
        <v>39550.5</v>
      </c>
      <c r="V2282" t="s">
        <v>8219</v>
      </c>
      <c r="W2282" s="8"/>
      <c r="X2282" s="5"/>
      <c r="Z2282" s="6"/>
    </row>
    <row r="2283" spans="2:26" x14ac:dyDescent="0.2">
      <c r="B2283" s="3"/>
      <c r="C2283" s="3"/>
      <c r="T2283">
        <v>300</v>
      </c>
      <c r="U2283" s="15">
        <v>555</v>
      </c>
      <c r="V2283" t="s">
        <v>8219</v>
      </c>
      <c r="W2283" s="8"/>
      <c r="X2283" s="5"/>
      <c r="Z2283" s="6"/>
    </row>
    <row r="2284" spans="2:26" x14ac:dyDescent="0.2">
      <c r="B2284" s="3"/>
      <c r="C2284" s="3"/>
      <c r="T2284">
        <v>750</v>
      </c>
      <c r="U2284" s="15">
        <v>1390</v>
      </c>
      <c r="V2284" t="s">
        <v>8219</v>
      </c>
      <c r="W2284" s="8"/>
      <c r="X2284" s="5"/>
      <c r="Z2284" s="6"/>
    </row>
    <row r="2285" spans="2:26" x14ac:dyDescent="0.2">
      <c r="B2285" s="3"/>
      <c r="C2285" s="3"/>
      <c r="T2285">
        <v>3000</v>
      </c>
      <c r="U2285" s="15">
        <v>3025.66</v>
      </c>
      <c r="V2285" t="s">
        <v>8219</v>
      </c>
      <c r="W2285" s="8"/>
      <c r="X2285" s="5"/>
      <c r="Z2285" s="6"/>
    </row>
    <row r="2286" spans="2:26" x14ac:dyDescent="0.2">
      <c r="B2286" s="3"/>
      <c r="C2286" s="3"/>
      <c r="T2286">
        <v>6000</v>
      </c>
      <c r="U2286" s="15">
        <v>6373.27</v>
      </c>
      <c r="V2286" t="s">
        <v>8219</v>
      </c>
      <c r="W2286" s="8"/>
      <c r="X2286" s="5"/>
      <c r="Z2286" s="6"/>
    </row>
    <row r="2287" spans="2:26" x14ac:dyDescent="0.2">
      <c r="B2287" s="3"/>
      <c r="C2287" s="3"/>
      <c r="T2287">
        <v>3000</v>
      </c>
      <c r="U2287" s="15">
        <v>3641</v>
      </c>
      <c r="V2287" t="s">
        <v>8219</v>
      </c>
      <c r="W2287" s="8"/>
      <c r="X2287" s="5"/>
      <c r="Z2287" s="6"/>
    </row>
    <row r="2288" spans="2:26" x14ac:dyDescent="0.2">
      <c r="B2288" s="3"/>
      <c r="C2288" s="3"/>
      <c r="T2288">
        <v>1500</v>
      </c>
      <c r="U2288" s="15">
        <v>1501</v>
      </c>
      <c r="V2288" t="s">
        <v>8219</v>
      </c>
      <c r="W2288" s="8"/>
      <c r="X2288" s="5"/>
      <c r="Z2288" s="6"/>
    </row>
    <row r="2289" spans="2:26" x14ac:dyDescent="0.2">
      <c r="B2289" s="3"/>
      <c r="C2289" s="3"/>
      <c r="T2289">
        <v>4500</v>
      </c>
      <c r="U2289" s="15">
        <v>5398.99</v>
      </c>
      <c r="V2289" t="s">
        <v>8219</v>
      </c>
      <c r="W2289" s="8"/>
      <c r="X2289" s="5"/>
      <c r="Z2289" s="6"/>
    </row>
    <row r="2290" spans="2:26" x14ac:dyDescent="0.2">
      <c r="B2290" s="3"/>
      <c r="C2290" s="3"/>
      <c r="T2290">
        <v>1000</v>
      </c>
      <c r="U2290" s="15">
        <v>1001</v>
      </c>
      <c r="V2290" t="s">
        <v>8219</v>
      </c>
      <c r="W2290" s="8"/>
      <c r="X2290" s="5"/>
      <c r="Z2290" s="6"/>
    </row>
    <row r="2291" spans="2:26" x14ac:dyDescent="0.2">
      <c r="B2291" s="3"/>
      <c r="C2291" s="3"/>
      <c r="T2291">
        <v>1500</v>
      </c>
      <c r="U2291" s="15">
        <v>1611</v>
      </c>
      <c r="V2291" t="s">
        <v>8219</v>
      </c>
      <c r="W2291" s="8"/>
      <c r="X2291" s="5"/>
      <c r="Z2291" s="6"/>
    </row>
    <row r="2292" spans="2:26" x14ac:dyDescent="0.2">
      <c r="B2292" s="3"/>
      <c r="C2292" s="3"/>
      <c r="T2292">
        <v>1500</v>
      </c>
      <c r="U2292" s="15">
        <v>1561</v>
      </c>
      <c r="V2292" t="s">
        <v>8219</v>
      </c>
      <c r="W2292" s="8"/>
      <c r="X2292" s="5"/>
      <c r="Z2292" s="6"/>
    </row>
    <row r="2293" spans="2:26" x14ac:dyDescent="0.2">
      <c r="B2293" s="3"/>
      <c r="C2293" s="3"/>
      <c r="T2293">
        <v>2500</v>
      </c>
      <c r="U2293" s="15">
        <v>4320</v>
      </c>
      <c r="V2293" t="s">
        <v>8219</v>
      </c>
      <c r="W2293" s="8"/>
      <c r="X2293" s="5"/>
      <c r="Z2293" s="6"/>
    </row>
    <row r="2294" spans="2:26" x14ac:dyDescent="0.2">
      <c r="B2294" s="3"/>
      <c r="C2294" s="3"/>
      <c r="T2294">
        <v>2000</v>
      </c>
      <c r="U2294" s="15">
        <v>2145.0100000000002</v>
      </c>
      <c r="V2294" t="s">
        <v>8219</v>
      </c>
      <c r="W2294" s="8"/>
      <c r="X2294" s="5"/>
      <c r="Z2294" s="6"/>
    </row>
    <row r="2295" spans="2:26" x14ac:dyDescent="0.2">
      <c r="B2295" s="3"/>
      <c r="C2295" s="3"/>
      <c r="T2295">
        <v>850</v>
      </c>
      <c r="U2295" s="15">
        <v>920</v>
      </c>
      <c r="V2295" t="s">
        <v>8219</v>
      </c>
      <c r="W2295" s="8"/>
      <c r="X2295" s="5"/>
      <c r="Z2295" s="6"/>
    </row>
    <row r="2296" spans="2:26" x14ac:dyDescent="0.2">
      <c r="B2296" s="3"/>
      <c r="C2296" s="3"/>
      <c r="T2296">
        <v>5000</v>
      </c>
      <c r="U2296" s="15">
        <v>7304.04</v>
      </c>
      <c r="V2296" t="s">
        <v>8219</v>
      </c>
      <c r="W2296" s="8"/>
      <c r="X2296" s="5"/>
      <c r="Z2296" s="6"/>
    </row>
    <row r="2297" spans="2:26" x14ac:dyDescent="0.2">
      <c r="B2297" s="3"/>
      <c r="C2297" s="3"/>
      <c r="T2297">
        <v>1200</v>
      </c>
      <c r="U2297" s="15">
        <v>1503</v>
      </c>
      <c r="V2297" t="s">
        <v>8219</v>
      </c>
      <c r="W2297" s="8"/>
      <c r="X2297" s="5"/>
      <c r="Z2297" s="6"/>
    </row>
    <row r="2298" spans="2:26" x14ac:dyDescent="0.2">
      <c r="B2298" s="3"/>
      <c r="C2298" s="3"/>
      <c r="T2298">
        <v>7000</v>
      </c>
      <c r="U2298" s="15">
        <v>10435</v>
      </c>
      <c r="V2298" t="s">
        <v>8219</v>
      </c>
      <c r="W2298" s="8"/>
      <c r="X2298" s="5"/>
      <c r="Z2298" s="6"/>
    </row>
    <row r="2299" spans="2:26" x14ac:dyDescent="0.2">
      <c r="B2299" s="3"/>
      <c r="C2299" s="3"/>
      <c r="T2299">
        <v>1000</v>
      </c>
      <c r="U2299" s="15">
        <v>1006</v>
      </c>
      <c r="V2299" t="s">
        <v>8219</v>
      </c>
      <c r="W2299" s="8"/>
      <c r="X2299" s="5"/>
      <c r="Z2299" s="6"/>
    </row>
    <row r="2300" spans="2:26" x14ac:dyDescent="0.2">
      <c r="B2300" s="3"/>
      <c r="C2300" s="3"/>
      <c r="T2300">
        <v>30000</v>
      </c>
      <c r="U2300" s="15">
        <v>31522</v>
      </c>
      <c r="V2300" t="s">
        <v>8219</v>
      </c>
      <c r="W2300" s="8"/>
      <c r="X2300" s="5"/>
      <c r="Z2300" s="6"/>
    </row>
    <row r="2301" spans="2:26" x14ac:dyDescent="0.2">
      <c r="B2301" s="3"/>
      <c r="C2301" s="3"/>
      <c r="T2301">
        <v>300</v>
      </c>
      <c r="U2301" s="15">
        <v>1050.5</v>
      </c>
      <c r="V2301" t="s">
        <v>8219</v>
      </c>
      <c r="W2301" s="8"/>
      <c r="X2301" s="5"/>
      <c r="Z2301" s="6"/>
    </row>
    <row r="2302" spans="2:26" x14ac:dyDescent="0.2">
      <c r="B2302" s="3"/>
      <c r="C2302" s="3"/>
      <c r="T2302">
        <v>800</v>
      </c>
      <c r="U2302" s="15">
        <v>810</v>
      </c>
      <c r="V2302" t="s">
        <v>8219</v>
      </c>
      <c r="W2302" s="8"/>
      <c r="X2302" s="5"/>
      <c r="Z2302" s="6"/>
    </row>
    <row r="2303" spans="2:26" x14ac:dyDescent="0.2">
      <c r="B2303" s="3"/>
      <c r="C2303" s="3"/>
      <c r="T2303">
        <v>5000</v>
      </c>
      <c r="U2303" s="15">
        <v>6680.22</v>
      </c>
      <c r="V2303" t="s">
        <v>8219</v>
      </c>
      <c r="W2303" s="8"/>
      <c r="X2303" s="5"/>
      <c r="Z2303" s="6"/>
    </row>
    <row r="2304" spans="2:26" x14ac:dyDescent="0.2">
      <c r="B2304" s="3"/>
      <c r="C2304" s="3"/>
      <c r="T2304">
        <v>2300</v>
      </c>
      <c r="U2304" s="15">
        <v>3925</v>
      </c>
      <c r="V2304" t="s">
        <v>8219</v>
      </c>
      <c r="W2304" s="8"/>
      <c r="X2304" s="5"/>
      <c r="Z2304" s="6"/>
    </row>
    <row r="2305" spans="2:26" x14ac:dyDescent="0.2">
      <c r="B2305" s="3"/>
      <c r="C2305" s="3"/>
      <c r="T2305">
        <v>6450</v>
      </c>
      <c r="U2305" s="15">
        <v>7053.61</v>
      </c>
      <c r="V2305" t="s">
        <v>8219</v>
      </c>
      <c r="W2305" s="8"/>
      <c r="X2305" s="5"/>
      <c r="Z2305" s="6"/>
    </row>
    <row r="2306" spans="2:26" x14ac:dyDescent="0.2">
      <c r="B2306" s="3"/>
      <c r="C2306" s="3"/>
      <c r="T2306">
        <v>6000</v>
      </c>
      <c r="U2306" s="15">
        <v>6042.02</v>
      </c>
      <c r="V2306" t="s">
        <v>8219</v>
      </c>
      <c r="W2306" s="8"/>
      <c r="X2306" s="5"/>
      <c r="Z2306" s="6"/>
    </row>
    <row r="2307" spans="2:26" x14ac:dyDescent="0.2">
      <c r="B2307" s="3"/>
      <c r="C2307" s="3"/>
      <c r="T2307">
        <v>18000</v>
      </c>
      <c r="U2307" s="15">
        <v>18221</v>
      </c>
      <c r="V2307" t="s">
        <v>8219</v>
      </c>
      <c r="W2307" s="8"/>
      <c r="X2307" s="5"/>
      <c r="Z2307" s="6"/>
    </row>
    <row r="2308" spans="2:26" x14ac:dyDescent="0.2">
      <c r="B2308" s="3"/>
      <c r="C2308" s="3"/>
      <c r="T2308">
        <v>3500</v>
      </c>
      <c r="U2308" s="15">
        <v>3736.55</v>
      </c>
      <c r="V2308" t="s">
        <v>8219</v>
      </c>
      <c r="W2308" s="8"/>
      <c r="X2308" s="5"/>
      <c r="Z2308" s="6"/>
    </row>
    <row r="2309" spans="2:26" x14ac:dyDescent="0.2">
      <c r="B2309" s="3"/>
      <c r="C2309" s="3"/>
      <c r="T2309">
        <v>1964.47</v>
      </c>
      <c r="U2309" s="15">
        <v>2095.2600000000002</v>
      </c>
      <c r="V2309" t="s">
        <v>8219</v>
      </c>
      <c r="W2309" s="8"/>
      <c r="X2309" s="5"/>
      <c r="Z2309" s="6"/>
    </row>
    <row r="2310" spans="2:26" x14ac:dyDescent="0.2">
      <c r="B2310" s="3"/>
      <c r="C2310" s="3"/>
      <c r="T2310">
        <v>50000</v>
      </c>
      <c r="U2310" s="15">
        <v>50653.11</v>
      </c>
      <c r="V2310" t="s">
        <v>8219</v>
      </c>
      <c r="W2310" s="8"/>
      <c r="X2310" s="5"/>
      <c r="Z2310" s="6"/>
    </row>
    <row r="2311" spans="2:26" x14ac:dyDescent="0.2">
      <c r="B2311" s="3"/>
      <c r="C2311" s="3"/>
      <c r="T2311">
        <v>6000</v>
      </c>
      <c r="U2311" s="15">
        <v>6400.47</v>
      </c>
      <c r="V2311" t="s">
        <v>8219</v>
      </c>
      <c r="W2311" s="8"/>
      <c r="X2311" s="5"/>
      <c r="Z2311" s="6"/>
    </row>
    <row r="2312" spans="2:26" x14ac:dyDescent="0.2">
      <c r="B2312" s="3"/>
      <c r="C2312" s="3"/>
      <c r="T2312">
        <v>18500</v>
      </c>
      <c r="U2312" s="15">
        <v>79335.360000000001</v>
      </c>
      <c r="V2312" t="s">
        <v>8219</v>
      </c>
      <c r="W2312" s="8"/>
      <c r="X2312" s="5"/>
      <c r="Z2312" s="6"/>
    </row>
    <row r="2313" spans="2:26" x14ac:dyDescent="0.2">
      <c r="B2313" s="3"/>
      <c r="C2313" s="3"/>
      <c r="T2313">
        <v>9000</v>
      </c>
      <c r="U2313" s="15">
        <v>9370</v>
      </c>
      <c r="V2313" t="s">
        <v>8219</v>
      </c>
      <c r="W2313" s="8"/>
      <c r="X2313" s="5"/>
      <c r="Z2313" s="6"/>
    </row>
    <row r="2314" spans="2:26" x14ac:dyDescent="0.2">
      <c r="B2314" s="3"/>
      <c r="C2314" s="3"/>
      <c r="T2314">
        <v>3000</v>
      </c>
      <c r="U2314" s="15">
        <v>3236</v>
      </c>
      <c r="V2314" t="s">
        <v>8219</v>
      </c>
      <c r="W2314" s="8"/>
      <c r="X2314" s="5"/>
      <c r="Z2314" s="6"/>
    </row>
    <row r="2315" spans="2:26" x14ac:dyDescent="0.2">
      <c r="B2315" s="3"/>
      <c r="C2315" s="3"/>
      <c r="T2315">
        <v>5000</v>
      </c>
      <c r="U2315" s="15">
        <v>8792.02</v>
      </c>
      <c r="V2315" t="s">
        <v>8219</v>
      </c>
      <c r="W2315" s="8"/>
      <c r="X2315" s="5"/>
      <c r="Z2315" s="6"/>
    </row>
    <row r="2316" spans="2:26" x14ac:dyDescent="0.2">
      <c r="B2316" s="3"/>
      <c r="C2316" s="3"/>
      <c r="T2316">
        <v>1200</v>
      </c>
      <c r="U2316" s="15">
        <v>1883.64</v>
      </c>
      <c r="V2316" t="s">
        <v>8219</v>
      </c>
      <c r="W2316" s="8"/>
      <c r="X2316" s="5"/>
      <c r="Z2316" s="6"/>
    </row>
    <row r="2317" spans="2:26" x14ac:dyDescent="0.2">
      <c r="B2317" s="3"/>
      <c r="C2317" s="3"/>
      <c r="T2317">
        <v>2500</v>
      </c>
      <c r="U2317" s="15">
        <v>2565</v>
      </c>
      <c r="V2317" t="s">
        <v>8219</v>
      </c>
      <c r="W2317" s="8"/>
      <c r="X2317" s="5"/>
      <c r="Z2317" s="6"/>
    </row>
    <row r="2318" spans="2:26" x14ac:dyDescent="0.2">
      <c r="B2318" s="3"/>
      <c r="C2318" s="3"/>
      <c r="T2318">
        <v>15000</v>
      </c>
      <c r="U2318" s="15">
        <v>15606.4</v>
      </c>
      <c r="V2318" t="s">
        <v>8219</v>
      </c>
      <c r="W2318" s="8"/>
      <c r="X2318" s="5"/>
      <c r="Z2318" s="6"/>
    </row>
    <row r="2319" spans="2:26" x14ac:dyDescent="0.2">
      <c r="B2319" s="3"/>
      <c r="C2319" s="3"/>
      <c r="T2319">
        <v>400</v>
      </c>
      <c r="U2319" s="15">
        <v>416</v>
      </c>
      <c r="V2319" t="s">
        <v>8219</v>
      </c>
      <c r="W2319" s="8"/>
      <c r="X2319" s="5"/>
      <c r="Z2319" s="6"/>
    </row>
    <row r="2320" spans="2:26" x14ac:dyDescent="0.2">
      <c r="B2320" s="3"/>
      <c r="C2320" s="3"/>
      <c r="T2320">
        <v>5000</v>
      </c>
      <c r="U2320" s="15">
        <v>6053</v>
      </c>
      <c r="V2320" t="s">
        <v>8219</v>
      </c>
      <c r="W2320" s="8"/>
      <c r="X2320" s="5"/>
      <c r="Z2320" s="6"/>
    </row>
    <row r="2321" spans="2:26" x14ac:dyDescent="0.2">
      <c r="B2321" s="3"/>
      <c r="C2321" s="3"/>
      <c r="T2321">
        <v>3000</v>
      </c>
      <c r="U2321" s="15">
        <v>3231</v>
      </c>
      <c r="V2321" t="s">
        <v>8219</v>
      </c>
      <c r="W2321" s="8"/>
      <c r="X2321" s="5"/>
      <c r="Z2321" s="6"/>
    </row>
    <row r="2322" spans="2:26" x14ac:dyDescent="0.2">
      <c r="B2322" s="3"/>
      <c r="C2322" s="3"/>
      <c r="T2322">
        <v>5000</v>
      </c>
      <c r="U2322" s="15">
        <v>5433</v>
      </c>
      <c r="V2322" t="s">
        <v>8219</v>
      </c>
      <c r="W2322" s="8"/>
      <c r="X2322" s="5"/>
      <c r="Z2322" s="6"/>
    </row>
    <row r="2323" spans="2:26" x14ac:dyDescent="0.2">
      <c r="B2323" s="3"/>
      <c r="C2323" s="3"/>
      <c r="T2323">
        <v>10557</v>
      </c>
      <c r="U2323" s="15">
        <v>4130</v>
      </c>
      <c r="V2323" t="s">
        <v>8222</v>
      </c>
      <c r="W2323" s="8"/>
      <c r="X2323" s="5"/>
      <c r="Z2323" s="6"/>
    </row>
    <row r="2324" spans="2:26" x14ac:dyDescent="0.2">
      <c r="B2324" s="3"/>
      <c r="C2324" s="3"/>
      <c r="T2324">
        <v>2700</v>
      </c>
      <c r="U2324" s="15">
        <v>85</v>
      </c>
      <c r="V2324" t="s">
        <v>8222</v>
      </c>
      <c r="W2324" s="8"/>
      <c r="X2324" s="5"/>
      <c r="Z2324" s="6"/>
    </row>
    <row r="2325" spans="2:26" x14ac:dyDescent="0.2">
      <c r="B2325" s="3"/>
      <c r="C2325" s="3"/>
      <c r="T2325">
        <v>250</v>
      </c>
      <c r="U2325" s="15">
        <v>120</v>
      </c>
      <c r="V2325" t="s">
        <v>8222</v>
      </c>
      <c r="W2325" s="8"/>
      <c r="X2325" s="5"/>
      <c r="Z2325" s="6"/>
    </row>
    <row r="2326" spans="2:26" x14ac:dyDescent="0.2">
      <c r="B2326" s="3"/>
      <c r="C2326" s="3"/>
      <c r="T2326">
        <v>7500</v>
      </c>
      <c r="U2326" s="15">
        <v>1555</v>
      </c>
      <c r="V2326" t="s">
        <v>8222</v>
      </c>
      <c r="W2326" s="8"/>
      <c r="X2326" s="5"/>
      <c r="Z2326" s="6"/>
    </row>
    <row r="2327" spans="2:26" x14ac:dyDescent="0.2">
      <c r="B2327" s="3"/>
      <c r="C2327" s="3"/>
      <c r="T2327">
        <v>1000</v>
      </c>
      <c r="U2327" s="15">
        <v>80</v>
      </c>
      <c r="V2327" t="s">
        <v>8222</v>
      </c>
      <c r="W2327" s="8"/>
      <c r="X2327" s="5"/>
      <c r="Z2327" s="6"/>
    </row>
    <row r="2328" spans="2:26" x14ac:dyDescent="0.2">
      <c r="B2328" s="3"/>
      <c r="C2328" s="3"/>
      <c r="T2328">
        <v>15000</v>
      </c>
      <c r="U2328" s="15">
        <v>108</v>
      </c>
      <c r="V2328" t="s">
        <v>8222</v>
      </c>
      <c r="W2328" s="8"/>
      <c r="X2328" s="5"/>
      <c r="Z2328" s="6"/>
    </row>
    <row r="2329" spans="2:26" x14ac:dyDescent="0.2">
      <c r="B2329" s="3"/>
      <c r="C2329" s="3"/>
      <c r="T2329">
        <v>35000</v>
      </c>
      <c r="U2329" s="15">
        <v>184133.01</v>
      </c>
      <c r="V2329" t="s">
        <v>8219</v>
      </c>
      <c r="W2329" s="8"/>
      <c r="X2329" s="5"/>
      <c r="Z2329" s="6"/>
    </row>
    <row r="2330" spans="2:26" x14ac:dyDescent="0.2">
      <c r="B2330" s="3"/>
      <c r="C2330" s="3"/>
      <c r="T2330">
        <v>10000</v>
      </c>
      <c r="U2330" s="15">
        <v>25445</v>
      </c>
      <c r="V2330" t="s">
        <v>8219</v>
      </c>
      <c r="W2330" s="8"/>
      <c r="X2330" s="5"/>
      <c r="Z2330" s="6"/>
    </row>
    <row r="2331" spans="2:26" x14ac:dyDescent="0.2">
      <c r="B2331" s="3"/>
      <c r="C2331" s="3"/>
      <c r="T2331">
        <v>25000</v>
      </c>
      <c r="U2331" s="15">
        <v>26480</v>
      </c>
      <c r="V2331" t="s">
        <v>8219</v>
      </c>
      <c r="W2331" s="8"/>
      <c r="X2331" s="5"/>
      <c r="Z2331" s="6"/>
    </row>
    <row r="2332" spans="2:26" x14ac:dyDescent="0.2">
      <c r="B2332" s="3"/>
      <c r="C2332" s="3"/>
      <c r="T2332">
        <v>35000</v>
      </c>
      <c r="U2332" s="15">
        <v>35848</v>
      </c>
      <c r="V2332" t="s">
        <v>8219</v>
      </c>
      <c r="W2332" s="8"/>
      <c r="X2332" s="5"/>
      <c r="Z2332" s="6"/>
    </row>
    <row r="2333" spans="2:26" x14ac:dyDescent="0.2">
      <c r="B2333" s="3"/>
      <c r="C2333" s="3"/>
      <c r="T2333">
        <v>8000</v>
      </c>
      <c r="U2333" s="15">
        <v>11545.1</v>
      </c>
      <c r="V2333" t="s">
        <v>8219</v>
      </c>
      <c r="W2333" s="8"/>
      <c r="X2333" s="5"/>
      <c r="Z2333" s="6"/>
    </row>
    <row r="2334" spans="2:26" x14ac:dyDescent="0.2">
      <c r="B2334" s="3"/>
      <c r="C2334" s="3"/>
      <c r="T2334">
        <v>25000</v>
      </c>
      <c r="U2334" s="15">
        <v>26577</v>
      </c>
      <c r="V2334" t="s">
        <v>8219</v>
      </c>
      <c r="W2334" s="8"/>
      <c r="X2334" s="5"/>
      <c r="Z2334" s="6"/>
    </row>
    <row r="2335" spans="2:26" x14ac:dyDescent="0.2">
      <c r="B2335" s="3"/>
      <c r="C2335" s="3"/>
      <c r="T2335">
        <v>600</v>
      </c>
      <c r="U2335" s="15">
        <v>1273</v>
      </c>
      <c r="V2335" t="s">
        <v>8219</v>
      </c>
      <c r="W2335" s="8"/>
      <c r="X2335" s="5"/>
      <c r="Z2335" s="6"/>
    </row>
    <row r="2336" spans="2:26" x14ac:dyDescent="0.2">
      <c r="B2336" s="3"/>
      <c r="C2336" s="3"/>
      <c r="T2336">
        <v>4000</v>
      </c>
      <c r="U2336" s="15">
        <v>4078</v>
      </c>
      <c r="V2336" t="s">
        <v>8219</v>
      </c>
      <c r="W2336" s="8"/>
      <c r="X2336" s="5"/>
      <c r="Z2336" s="6"/>
    </row>
    <row r="2337" spans="2:26" x14ac:dyDescent="0.2">
      <c r="B2337" s="3"/>
      <c r="C2337" s="3"/>
      <c r="T2337">
        <v>25000</v>
      </c>
      <c r="U2337" s="15">
        <v>25568</v>
      </c>
      <c r="V2337" t="s">
        <v>8219</v>
      </c>
      <c r="W2337" s="8"/>
      <c r="X2337" s="5"/>
      <c r="Z2337" s="6"/>
    </row>
    <row r="2338" spans="2:26" x14ac:dyDescent="0.2">
      <c r="B2338" s="3"/>
      <c r="C2338" s="3"/>
      <c r="T2338">
        <v>20000</v>
      </c>
      <c r="U2338" s="15">
        <v>104146.51</v>
      </c>
      <c r="V2338" t="s">
        <v>8219</v>
      </c>
      <c r="W2338" s="8"/>
      <c r="X2338" s="5"/>
      <c r="Z2338" s="6"/>
    </row>
    <row r="2339" spans="2:26" x14ac:dyDescent="0.2">
      <c r="B2339" s="3"/>
      <c r="C2339" s="3"/>
      <c r="T2339">
        <v>12000</v>
      </c>
      <c r="U2339" s="15">
        <v>13279</v>
      </c>
      <c r="V2339" t="s">
        <v>8219</v>
      </c>
      <c r="W2339" s="8"/>
      <c r="X2339" s="5"/>
      <c r="Z2339" s="6"/>
    </row>
    <row r="2340" spans="2:26" x14ac:dyDescent="0.2">
      <c r="B2340" s="3"/>
      <c r="C2340" s="3"/>
      <c r="T2340">
        <v>15000</v>
      </c>
      <c r="U2340" s="15">
        <v>15171.5</v>
      </c>
      <c r="V2340" t="s">
        <v>8219</v>
      </c>
      <c r="W2340" s="8"/>
      <c r="X2340" s="5"/>
      <c r="Z2340" s="6"/>
    </row>
    <row r="2341" spans="2:26" x14ac:dyDescent="0.2">
      <c r="B2341" s="3"/>
      <c r="C2341" s="3"/>
      <c r="T2341">
        <v>25000</v>
      </c>
      <c r="U2341" s="15">
        <v>73552</v>
      </c>
      <c r="V2341" t="s">
        <v>8219</v>
      </c>
      <c r="W2341" s="8"/>
      <c r="X2341" s="5"/>
      <c r="Z2341" s="6"/>
    </row>
    <row r="2342" spans="2:26" x14ac:dyDescent="0.2">
      <c r="B2342" s="3"/>
      <c r="C2342" s="3"/>
      <c r="T2342">
        <v>40000</v>
      </c>
      <c r="U2342" s="15">
        <v>42311</v>
      </c>
      <c r="V2342" t="s">
        <v>8219</v>
      </c>
      <c r="W2342" s="8"/>
      <c r="X2342" s="5"/>
      <c r="Z2342" s="6"/>
    </row>
    <row r="2343" spans="2:26" x14ac:dyDescent="0.2">
      <c r="B2343" s="3"/>
      <c r="C2343" s="3"/>
      <c r="T2343">
        <v>5000</v>
      </c>
      <c r="U2343" s="15">
        <v>0</v>
      </c>
      <c r="V2343" t="s">
        <v>8220</v>
      </c>
      <c r="W2343" s="8"/>
      <c r="X2343" s="5"/>
      <c r="Z2343" s="6"/>
    </row>
    <row r="2344" spans="2:26" x14ac:dyDescent="0.2">
      <c r="B2344" s="3"/>
      <c r="C2344" s="3"/>
      <c r="T2344">
        <v>5500</v>
      </c>
      <c r="U2344" s="15">
        <v>0</v>
      </c>
      <c r="V2344" t="s">
        <v>8220</v>
      </c>
      <c r="W2344" s="8"/>
      <c r="X2344" s="5"/>
      <c r="Z2344" s="6"/>
    </row>
    <row r="2345" spans="2:26" x14ac:dyDescent="0.2">
      <c r="B2345" s="3"/>
      <c r="C2345" s="3"/>
      <c r="T2345">
        <v>10000</v>
      </c>
      <c r="U2345" s="15">
        <v>300</v>
      </c>
      <c r="V2345" t="s">
        <v>8220</v>
      </c>
      <c r="W2345" s="8"/>
      <c r="X2345" s="5"/>
      <c r="Z2345" s="6"/>
    </row>
    <row r="2346" spans="2:26" x14ac:dyDescent="0.2">
      <c r="B2346" s="3"/>
      <c r="C2346" s="3"/>
      <c r="T2346">
        <v>1000</v>
      </c>
      <c r="U2346" s="15">
        <v>1</v>
      </c>
      <c r="V2346" t="s">
        <v>8220</v>
      </c>
      <c r="W2346" s="8"/>
      <c r="X2346" s="5"/>
      <c r="Z2346" s="6"/>
    </row>
    <row r="2347" spans="2:26" x14ac:dyDescent="0.2">
      <c r="B2347" s="3"/>
      <c r="C2347" s="3"/>
      <c r="T2347">
        <v>3000</v>
      </c>
      <c r="U2347" s="15">
        <v>0</v>
      </c>
      <c r="V2347" t="s">
        <v>8220</v>
      </c>
      <c r="W2347" s="8"/>
      <c r="X2347" s="5"/>
      <c r="Z2347" s="6"/>
    </row>
    <row r="2348" spans="2:26" x14ac:dyDescent="0.2">
      <c r="B2348" s="3"/>
      <c r="C2348" s="3"/>
      <c r="T2348">
        <v>60000</v>
      </c>
      <c r="U2348" s="15">
        <v>39</v>
      </c>
      <c r="V2348" t="s">
        <v>8220</v>
      </c>
      <c r="W2348" s="8"/>
      <c r="X2348" s="5"/>
      <c r="Z2348" s="6"/>
    </row>
    <row r="2349" spans="2:26" x14ac:dyDescent="0.2">
      <c r="B2349" s="3"/>
      <c r="C2349" s="3"/>
      <c r="T2349">
        <v>1000</v>
      </c>
      <c r="U2349" s="15">
        <v>15</v>
      </c>
      <c r="V2349" t="s">
        <v>8220</v>
      </c>
      <c r="W2349" s="8"/>
      <c r="X2349" s="5"/>
      <c r="Z2349" s="6"/>
    </row>
    <row r="2350" spans="2:26" x14ac:dyDescent="0.2">
      <c r="B2350" s="3"/>
      <c r="C2350" s="3"/>
      <c r="T2350">
        <v>70000</v>
      </c>
      <c r="U2350" s="15">
        <v>270</v>
      </c>
      <c r="V2350" t="s">
        <v>8220</v>
      </c>
      <c r="W2350" s="8"/>
      <c r="X2350" s="5"/>
      <c r="Z2350" s="6"/>
    </row>
    <row r="2351" spans="2:26" x14ac:dyDescent="0.2">
      <c r="B2351" s="3"/>
      <c r="C2351" s="3"/>
      <c r="T2351">
        <v>474900</v>
      </c>
      <c r="U2351" s="15">
        <v>0</v>
      </c>
      <c r="V2351" t="s">
        <v>8220</v>
      </c>
      <c r="W2351" s="8"/>
      <c r="X2351" s="5"/>
      <c r="Z2351" s="6"/>
    </row>
    <row r="2352" spans="2:26" x14ac:dyDescent="0.2">
      <c r="B2352" s="3"/>
      <c r="C2352" s="3"/>
      <c r="T2352">
        <v>50000</v>
      </c>
      <c r="U2352" s="15">
        <v>0</v>
      </c>
      <c r="V2352" t="s">
        <v>8220</v>
      </c>
      <c r="W2352" s="8"/>
      <c r="X2352" s="5"/>
      <c r="Z2352" s="6"/>
    </row>
    <row r="2353" spans="2:26" x14ac:dyDescent="0.2">
      <c r="B2353" s="3"/>
      <c r="C2353" s="3"/>
      <c r="T2353">
        <v>18900</v>
      </c>
      <c r="U2353" s="15">
        <v>108</v>
      </c>
      <c r="V2353" t="s">
        <v>8220</v>
      </c>
      <c r="W2353" s="8"/>
      <c r="X2353" s="5"/>
      <c r="Z2353" s="6"/>
    </row>
    <row r="2354" spans="2:26" x14ac:dyDescent="0.2">
      <c r="B2354" s="3"/>
      <c r="C2354" s="3"/>
      <c r="T2354">
        <v>2000</v>
      </c>
      <c r="U2354" s="15">
        <v>0</v>
      </c>
      <c r="V2354" t="s">
        <v>8220</v>
      </c>
      <c r="W2354" s="8"/>
      <c r="X2354" s="5"/>
      <c r="Z2354" s="6"/>
    </row>
    <row r="2355" spans="2:26" x14ac:dyDescent="0.2">
      <c r="B2355" s="3"/>
      <c r="C2355" s="3"/>
      <c r="T2355">
        <v>1000</v>
      </c>
      <c r="U2355" s="15">
        <v>0</v>
      </c>
      <c r="V2355" t="s">
        <v>8220</v>
      </c>
      <c r="W2355" s="8"/>
      <c r="X2355" s="5"/>
      <c r="Z2355" s="6"/>
    </row>
    <row r="2356" spans="2:26" x14ac:dyDescent="0.2">
      <c r="B2356" s="3"/>
      <c r="C2356" s="3"/>
      <c r="T2356">
        <v>35000</v>
      </c>
      <c r="U2356" s="15">
        <v>25</v>
      </c>
      <c r="V2356" t="s">
        <v>8220</v>
      </c>
      <c r="W2356" s="8"/>
      <c r="X2356" s="5"/>
      <c r="Z2356" s="6"/>
    </row>
    <row r="2357" spans="2:26" x14ac:dyDescent="0.2">
      <c r="B2357" s="3"/>
      <c r="C2357" s="3"/>
      <c r="T2357">
        <v>8000</v>
      </c>
      <c r="U2357" s="15">
        <v>55</v>
      </c>
      <c r="V2357" t="s">
        <v>8220</v>
      </c>
      <c r="W2357" s="8"/>
      <c r="X2357" s="5"/>
      <c r="Z2357" s="6"/>
    </row>
    <row r="2358" spans="2:26" x14ac:dyDescent="0.2">
      <c r="B2358" s="3"/>
      <c r="C2358" s="3"/>
      <c r="T2358">
        <v>10000</v>
      </c>
      <c r="U2358" s="15">
        <v>0</v>
      </c>
      <c r="V2358" t="s">
        <v>8220</v>
      </c>
      <c r="W2358" s="8"/>
      <c r="X2358" s="5"/>
      <c r="Z2358" s="6"/>
    </row>
    <row r="2359" spans="2:26" x14ac:dyDescent="0.2">
      <c r="B2359" s="3"/>
      <c r="C2359" s="3"/>
      <c r="T2359">
        <v>27000</v>
      </c>
      <c r="U2359" s="15">
        <v>0</v>
      </c>
      <c r="V2359" t="s">
        <v>8220</v>
      </c>
      <c r="W2359" s="8"/>
      <c r="X2359" s="5"/>
      <c r="Z2359" s="6"/>
    </row>
    <row r="2360" spans="2:26" x14ac:dyDescent="0.2">
      <c r="B2360" s="3"/>
      <c r="C2360" s="3"/>
      <c r="T2360">
        <v>1500</v>
      </c>
      <c r="U2360" s="15">
        <v>0</v>
      </c>
      <c r="V2360" t="s">
        <v>8220</v>
      </c>
      <c r="W2360" s="8"/>
      <c r="X2360" s="5"/>
      <c r="Z2360" s="6"/>
    </row>
    <row r="2361" spans="2:26" x14ac:dyDescent="0.2">
      <c r="B2361" s="3"/>
      <c r="C2361" s="3"/>
      <c r="T2361">
        <v>7500</v>
      </c>
      <c r="U2361" s="15">
        <v>1101</v>
      </c>
      <c r="V2361" t="s">
        <v>8220</v>
      </c>
      <c r="W2361" s="8"/>
      <c r="X2361" s="5"/>
      <c r="Z2361" s="6"/>
    </row>
    <row r="2362" spans="2:26" x14ac:dyDescent="0.2">
      <c r="B2362" s="3"/>
      <c r="C2362" s="3"/>
      <c r="T2362">
        <v>5000</v>
      </c>
      <c r="U2362" s="15">
        <v>2</v>
      </c>
      <c r="V2362" t="s">
        <v>8220</v>
      </c>
      <c r="W2362" s="8"/>
      <c r="X2362" s="5"/>
      <c r="Z2362" s="6"/>
    </row>
    <row r="2363" spans="2:26" x14ac:dyDescent="0.2">
      <c r="B2363" s="3"/>
      <c r="C2363" s="3"/>
      <c r="T2363">
        <v>200</v>
      </c>
      <c r="U2363" s="15">
        <v>0</v>
      </c>
      <c r="V2363" t="s">
        <v>8220</v>
      </c>
      <c r="W2363" s="8"/>
      <c r="X2363" s="5"/>
      <c r="Z2363" s="6"/>
    </row>
    <row r="2364" spans="2:26" x14ac:dyDescent="0.2">
      <c r="B2364" s="3"/>
      <c r="C2364" s="3"/>
      <c r="T2364">
        <v>420</v>
      </c>
      <c r="U2364" s="15">
        <v>120</v>
      </c>
      <c r="V2364" t="s">
        <v>8220</v>
      </c>
      <c r="W2364" s="8"/>
      <c r="X2364" s="5"/>
      <c r="Z2364" s="6"/>
    </row>
    <row r="2365" spans="2:26" x14ac:dyDescent="0.2">
      <c r="B2365" s="3"/>
      <c r="C2365" s="3"/>
      <c r="T2365">
        <v>175000</v>
      </c>
      <c r="U2365" s="15">
        <v>0</v>
      </c>
      <c r="V2365" t="s">
        <v>8220</v>
      </c>
      <c r="W2365" s="8"/>
      <c r="X2365" s="5"/>
      <c r="Z2365" s="6"/>
    </row>
    <row r="2366" spans="2:26" x14ac:dyDescent="0.2">
      <c r="B2366" s="3"/>
      <c r="C2366" s="3"/>
      <c r="T2366">
        <v>128</v>
      </c>
      <c r="U2366" s="15">
        <v>0</v>
      </c>
      <c r="V2366" t="s">
        <v>8220</v>
      </c>
      <c r="W2366" s="8"/>
      <c r="X2366" s="5"/>
      <c r="Z2366" s="6"/>
    </row>
    <row r="2367" spans="2:26" x14ac:dyDescent="0.2">
      <c r="B2367" s="3"/>
      <c r="C2367" s="3"/>
      <c r="T2367">
        <v>1000</v>
      </c>
      <c r="U2367" s="15">
        <v>0</v>
      </c>
      <c r="V2367" t="s">
        <v>8220</v>
      </c>
      <c r="W2367" s="8"/>
      <c r="X2367" s="5"/>
      <c r="Z2367" s="6"/>
    </row>
    <row r="2368" spans="2:26" x14ac:dyDescent="0.2">
      <c r="B2368" s="3"/>
      <c r="C2368" s="3"/>
      <c r="T2368">
        <v>25000</v>
      </c>
      <c r="U2368" s="15">
        <v>2630</v>
      </c>
      <c r="V2368" t="s">
        <v>8220</v>
      </c>
      <c r="W2368" s="8"/>
      <c r="X2368" s="5"/>
      <c r="Z2368" s="6"/>
    </row>
    <row r="2369" spans="2:26" x14ac:dyDescent="0.2">
      <c r="B2369" s="3"/>
      <c r="C2369" s="3"/>
      <c r="T2369">
        <v>50000</v>
      </c>
      <c r="U2369" s="15">
        <v>670</v>
      </c>
      <c r="V2369" t="s">
        <v>8220</v>
      </c>
      <c r="W2369" s="8"/>
      <c r="X2369" s="5"/>
      <c r="Z2369" s="6"/>
    </row>
    <row r="2370" spans="2:26" x14ac:dyDescent="0.2">
      <c r="B2370" s="3"/>
      <c r="C2370" s="3"/>
      <c r="T2370">
        <v>40000</v>
      </c>
      <c r="U2370" s="15">
        <v>100</v>
      </c>
      <c r="V2370" t="s">
        <v>8220</v>
      </c>
      <c r="W2370" s="8"/>
      <c r="X2370" s="5"/>
      <c r="Z2370" s="6"/>
    </row>
    <row r="2371" spans="2:26" x14ac:dyDescent="0.2">
      <c r="B2371" s="3"/>
      <c r="C2371" s="3"/>
      <c r="T2371">
        <v>25000</v>
      </c>
      <c r="U2371" s="15">
        <v>0</v>
      </c>
      <c r="V2371" t="s">
        <v>8220</v>
      </c>
      <c r="W2371" s="8"/>
      <c r="X2371" s="5"/>
      <c r="Z2371" s="6"/>
    </row>
    <row r="2372" spans="2:26" x14ac:dyDescent="0.2">
      <c r="B2372" s="3"/>
      <c r="C2372" s="3"/>
      <c r="T2372">
        <v>25000</v>
      </c>
      <c r="U2372" s="15">
        <v>82</v>
      </c>
      <c r="V2372" t="s">
        <v>8220</v>
      </c>
      <c r="W2372" s="8"/>
      <c r="X2372" s="5"/>
      <c r="Z2372" s="6"/>
    </row>
    <row r="2373" spans="2:26" x14ac:dyDescent="0.2">
      <c r="B2373" s="3"/>
      <c r="C2373" s="3"/>
      <c r="T2373">
        <v>2000</v>
      </c>
      <c r="U2373" s="15">
        <v>0</v>
      </c>
      <c r="V2373" t="s">
        <v>8220</v>
      </c>
      <c r="W2373" s="8"/>
      <c r="X2373" s="5"/>
      <c r="Z2373" s="6"/>
    </row>
    <row r="2374" spans="2:26" x14ac:dyDescent="0.2">
      <c r="B2374" s="3"/>
      <c r="C2374" s="3"/>
      <c r="T2374">
        <v>5500</v>
      </c>
      <c r="U2374" s="15">
        <v>180</v>
      </c>
      <c r="V2374" t="s">
        <v>8220</v>
      </c>
      <c r="W2374" s="8"/>
      <c r="X2374" s="5"/>
      <c r="Z2374" s="6"/>
    </row>
    <row r="2375" spans="2:26" x14ac:dyDescent="0.2">
      <c r="B2375" s="3"/>
      <c r="C2375" s="3"/>
      <c r="T2375">
        <v>850000</v>
      </c>
      <c r="U2375" s="15">
        <v>50</v>
      </c>
      <c r="V2375" t="s">
        <v>8220</v>
      </c>
      <c r="W2375" s="8"/>
      <c r="X2375" s="5"/>
      <c r="Z2375" s="6"/>
    </row>
    <row r="2376" spans="2:26" x14ac:dyDescent="0.2">
      <c r="B2376" s="3"/>
      <c r="C2376" s="3"/>
      <c r="T2376">
        <v>22000</v>
      </c>
      <c r="U2376" s="15">
        <v>10</v>
      </c>
      <c r="V2376" t="s">
        <v>8220</v>
      </c>
      <c r="W2376" s="8"/>
      <c r="X2376" s="5"/>
      <c r="Z2376" s="6"/>
    </row>
    <row r="2377" spans="2:26" x14ac:dyDescent="0.2">
      <c r="B2377" s="3"/>
      <c r="C2377" s="3"/>
      <c r="T2377">
        <v>10000</v>
      </c>
      <c r="U2377" s="15">
        <v>0</v>
      </c>
      <c r="V2377" t="s">
        <v>8220</v>
      </c>
      <c r="W2377" s="8"/>
      <c r="X2377" s="5"/>
      <c r="Z2377" s="6"/>
    </row>
    <row r="2378" spans="2:26" x14ac:dyDescent="0.2">
      <c r="B2378" s="3"/>
      <c r="C2378" s="3"/>
      <c r="T2378">
        <v>3000</v>
      </c>
      <c r="U2378" s="15">
        <v>326.33</v>
      </c>
      <c r="V2378" t="s">
        <v>8220</v>
      </c>
      <c r="W2378" s="8"/>
      <c r="X2378" s="5"/>
      <c r="Z2378" s="6"/>
    </row>
    <row r="2379" spans="2:26" x14ac:dyDescent="0.2">
      <c r="B2379" s="3"/>
      <c r="C2379" s="3"/>
      <c r="T2379">
        <v>2500</v>
      </c>
      <c r="U2379" s="15">
        <v>0</v>
      </c>
      <c r="V2379" t="s">
        <v>8220</v>
      </c>
      <c r="W2379" s="8"/>
      <c r="X2379" s="5"/>
      <c r="Z2379" s="6"/>
    </row>
    <row r="2380" spans="2:26" x14ac:dyDescent="0.2">
      <c r="B2380" s="3"/>
      <c r="C2380" s="3"/>
      <c r="T2380">
        <v>110000</v>
      </c>
      <c r="U2380" s="15">
        <v>0</v>
      </c>
      <c r="V2380" t="s">
        <v>8220</v>
      </c>
      <c r="W2380" s="8"/>
      <c r="X2380" s="5"/>
      <c r="Z2380" s="6"/>
    </row>
    <row r="2381" spans="2:26" x14ac:dyDescent="0.2">
      <c r="B2381" s="3"/>
      <c r="C2381" s="3"/>
      <c r="T2381">
        <v>30000</v>
      </c>
      <c r="U2381" s="15">
        <v>0</v>
      </c>
      <c r="V2381" t="s">
        <v>8220</v>
      </c>
      <c r="W2381" s="8"/>
      <c r="X2381" s="5"/>
      <c r="Z2381" s="6"/>
    </row>
    <row r="2382" spans="2:26" x14ac:dyDescent="0.2">
      <c r="B2382" s="3"/>
      <c r="C2382" s="3"/>
      <c r="T2382">
        <v>15000</v>
      </c>
      <c r="U2382" s="15">
        <v>55</v>
      </c>
      <c r="V2382" t="s">
        <v>8220</v>
      </c>
      <c r="W2382" s="8"/>
      <c r="X2382" s="5"/>
      <c r="Z2382" s="6"/>
    </row>
    <row r="2383" spans="2:26" x14ac:dyDescent="0.2">
      <c r="B2383" s="3"/>
      <c r="C2383" s="3"/>
      <c r="T2383">
        <v>86350</v>
      </c>
      <c r="U2383" s="15">
        <v>1571</v>
      </c>
      <c r="V2383" t="s">
        <v>8220</v>
      </c>
      <c r="W2383" s="8"/>
      <c r="X2383" s="5"/>
      <c r="Z2383" s="6"/>
    </row>
    <row r="2384" spans="2:26" x14ac:dyDescent="0.2">
      <c r="B2384" s="3"/>
      <c r="C2384" s="3"/>
      <c r="T2384">
        <v>3000</v>
      </c>
      <c r="U2384" s="15">
        <v>75</v>
      </c>
      <c r="V2384" t="s">
        <v>8220</v>
      </c>
      <c r="W2384" s="8"/>
      <c r="X2384" s="5"/>
      <c r="Z2384" s="6"/>
    </row>
    <row r="2385" spans="2:26" x14ac:dyDescent="0.2">
      <c r="B2385" s="3"/>
      <c r="C2385" s="3"/>
      <c r="T2385">
        <v>10000</v>
      </c>
      <c r="U2385" s="15">
        <v>435</v>
      </c>
      <c r="V2385" t="s">
        <v>8220</v>
      </c>
      <c r="W2385" s="8"/>
      <c r="X2385" s="5"/>
      <c r="Z2385" s="6"/>
    </row>
    <row r="2386" spans="2:26" x14ac:dyDescent="0.2">
      <c r="B2386" s="3"/>
      <c r="C2386" s="3"/>
      <c r="T2386">
        <v>1000</v>
      </c>
      <c r="U2386" s="15">
        <v>8</v>
      </c>
      <c r="V2386" t="s">
        <v>8220</v>
      </c>
      <c r="W2386" s="8"/>
      <c r="X2386" s="5"/>
      <c r="Z2386" s="6"/>
    </row>
    <row r="2387" spans="2:26" x14ac:dyDescent="0.2">
      <c r="B2387" s="3"/>
      <c r="C2387" s="3"/>
      <c r="T2387">
        <v>65000</v>
      </c>
      <c r="U2387" s="15">
        <v>788</v>
      </c>
      <c r="V2387" t="s">
        <v>8220</v>
      </c>
      <c r="W2387" s="8"/>
      <c r="X2387" s="5"/>
      <c r="Z2387" s="6"/>
    </row>
    <row r="2388" spans="2:26" x14ac:dyDescent="0.2">
      <c r="B2388" s="3"/>
      <c r="C2388" s="3"/>
      <c r="T2388">
        <v>30000</v>
      </c>
      <c r="U2388" s="15">
        <v>0</v>
      </c>
      <c r="V2388" t="s">
        <v>8220</v>
      </c>
      <c r="W2388" s="8"/>
      <c r="X2388" s="5"/>
      <c r="Z2388" s="6"/>
    </row>
    <row r="2389" spans="2:26" x14ac:dyDescent="0.2">
      <c r="B2389" s="3"/>
      <c r="C2389" s="3"/>
      <c r="T2389">
        <v>150000</v>
      </c>
      <c r="U2389" s="15">
        <v>1026</v>
      </c>
      <c r="V2389" t="s">
        <v>8220</v>
      </c>
      <c r="W2389" s="8"/>
      <c r="X2389" s="5"/>
      <c r="Z2389" s="6"/>
    </row>
    <row r="2390" spans="2:26" x14ac:dyDescent="0.2">
      <c r="B2390" s="3"/>
      <c r="C2390" s="3"/>
      <c r="T2390">
        <v>37000</v>
      </c>
      <c r="U2390" s="15">
        <v>463</v>
      </c>
      <c r="V2390" t="s">
        <v>8220</v>
      </c>
      <c r="W2390" s="8"/>
      <c r="X2390" s="5"/>
      <c r="Z2390" s="6"/>
    </row>
    <row r="2391" spans="2:26" x14ac:dyDescent="0.2">
      <c r="B2391" s="3"/>
      <c r="C2391" s="3"/>
      <c r="T2391">
        <v>16000</v>
      </c>
      <c r="U2391" s="15">
        <v>30</v>
      </c>
      <c r="V2391" t="s">
        <v>8220</v>
      </c>
      <c r="W2391" s="8"/>
      <c r="X2391" s="5"/>
      <c r="Z2391" s="6"/>
    </row>
    <row r="2392" spans="2:26" x14ac:dyDescent="0.2">
      <c r="B2392" s="3"/>
      <c r="C2392" s="3"/>
      <c r="T2392">
        <v>510000</v>
      </c>
      <c r="U2392" s="15">
        <v>0</v>
      </c>
      <c r="V2392" t="s">
        <v>8220</v>
      </c>
      <c r="W2392" s="8"/>
      <c r="X2392" s="5"/>
      <c r="Z2392" s="6"/>
    </row>
    <row r="2393" spans="2:26" x14ac:dyDescent="0.2">
      <c r="B2393" s="3"/>
      <c r="C2393" s="3"/>
      <c r="T2393">
        <v>20000</v>
      </c>
      <c r="U2393" s="15">
        <v>25</v>
      </c>
      <c r="V2393" t="s">
        <v>8220</v>
      </c>
      <c r="W2393" s="8"/>
      <c r="X2393" s="5"/>
      <c r="Z2393" s="6"/>
    </row>
    <row r="2394" spans="2:26" x14ac:dyDescent="0.2">
      <c r="B2394" s="3"/>
      <c r="C2394" s="3"/>
      <c r="T2394">
        <v>4200</v>
      </c>
      <c r="U2394" s="15">
        <v>0</v>
      </c>
      <c r="V2394" t="s">
        <v>8220</v>
      </c>
      <c r="W2394" s="8"/>
      <c r="X2394" s="5"/>
      <c r="Z2394" s="6"/>
    </row>
    <row r="2395" spans="2:26" x14ac:dyDescent="0.2">
      <c r="B2395" s="3"/>
      <c r="C2395" s="3"/>
      <c r="T2395">
        <v>100000</v>
      </c>
      <c r="U2395" s="15">
        <v>50</v>
      </c>
      <c r="V2395" t="s">
        <v>8220</v>
      </c>
      <c r="W2395" s="8"/>
      <c r="X2395" s="5"/>
      <c r="Z2395" s="6"/>
    </row>
    <row r="2396" spans="2:26" x14ac:dyDescent="0.2">
      <c r="B2396" s="3"/>
      <c r="C2396" s="3"/>
      <c r="T2396">
        <v>5000</v>
      </c>
      <c r="U2396" s="15">
        <v>3</v>
      </c>
      <c r="V2396" t="s">
        <v>8220</v>
      </c>
      <c r="W2396" s="8"/>
      <c r="X2396" s="5"/>
      <c r="Z2396" s="6"/>
    </row>
    <row r="2397" spans="2:26" x14ac:dyDescent="0.2">
      <c r="B2397" s="3"/>
      <c r="C2397" s="3"/>
      <c r="T2397">
        <v>33000</v>
      </c>
      <c r="U2397" s="15">
        <v>0</v>
      </c>
      <c r="V2397" t="s">
        <v>8220</v>
      </c>
      <c r="W2397" s="8"/>
      <c r="X2397" s="5"/>
      <c r="Z2397" s="6"/>
    </row>
    <row r="2398" spans="2:26" x14ac:dyDescent="0.2">
      <c r="B2398" s="3"/>
      <c r="C2398" s="3"/>
      <c r="T2398">
        <v>5000</v>
      </c>
      <c r="U2398" s="15">
        <v>10</v>
      </c>
      <c r="V2398" t="s">
        <v>8220</v>
      </c>
      <c r="W2398" s="8"/>
      <c r="X2398" s="5"/>
      <c r="Z2398" s="6"/>
    </row>
    <row r="2399" spans="2:26" x14ac:dyDescent="0.2">
      <c r="B2399" s="3"/>
      <c r="C2399" s="3"/>
      <c r="T2399">
        <v>124000</v>
      </c>
      <c r="U2399" s="15">
        <v>0</v>
      </c>
      <c r="V2399" t="s">
        <v>8220</v>
      </c>
      <c r="W2399" s="8"/>
      <c r="X2399" s="5"/>
      <c r="Z2399" s="6"/>
    </row>
    <row r="2400" spans="2:26" x14ac:dyDescent="0.2">
      <c r="B2400" s="3"/>
      <c r="C2400" s="3"/>
      <c r="T2400">
        <v>4000</v>
      </c>
      <c r="U2400" s="15">
        <v>0</v>
      </c>
      <c r="V2400" t="s">
        <v>8220</v>
      </c>
      <c r="W2400" s="8"/>
      <c r="X2400" s="5"/>
      <c r="Z2400" s="6"/>
    </row>
    <row r="2401" spans="2:26" x14ac:dyDescent="0.2">
      <c r="B2401" s="3"/>
      <c r="C2401" s="3"/>
      <c r="T2401">
        <v>13000</v>
      </c>
      <c r="U2401" s="15">
        <v>0</v>
      </c>
      <c r="V2401" t="s">
        <v>8220</v>
      </c>
      <c r="W2401" s="8"/>
      <c r="X2401" s="5"/>
      <c r="Z2401" s="6"/>
    </row>
    <row r="2402" spans="2:26" x14ac:dyDescent="0.2">
      <c r="B2402" s="3"/>
      <c r="C2402" s="3"/>
      <c r="T2402">
        <v>50000</v>
      </c>
      <c r="U2402" s="15">
        <v>0</v>
      </c>
      <c r="V2402" t="s">
        <v>8220</v>
      </c>
      <c r="W2402" s="8"/>
      <c r="X2402" s="5"/>
      <c r="Z2402" s="6"/>
    </row>
    <row r="2403" spans="2:26" x14ac:dyDescent="0.2">
      <c r="B2403" s="3"/>
      <c r="C2403" s="3"/>
      <c r="T2403">
        <v>28000</v>
      </c>
      <c r="U2403" s="15">
        <v>201</v>
      </c>
      <c r="V2403" t="s">
        <v>8221</v>
      </c>
      <c r="W2403" s="8"/>
      <c r="X2403" s="5"/>
      <c r="Z2403" s="6"/>
    </row>
    <row r="2404" spans="2:26" x14ac:dyDescent="0.2">
      <c r="B2404" s="3"/>
      <c r="C2404" s="3"/>
      <c r="T2404">
        <v>12000</v>
      </c>
      <c r="U2404" s="15">
        <v>52</v>
      </c>
      <c r="V2404" t="s">
        <v>8221</v>
      </c>
      <c r="W2404" s="8"/>
      <c r="X2404" s="5"/>
      <c r="Z2404" s="6"/>
    </row>
    <row r="2405" spans="2:26" x14ac:dyDescent="0.2">
      <c r="B2405" s="3"/>
      <c r="C2405" s="3"/>
      <c r="T2405">
        <v>1200</v>
      </c>
      <c r="U2405" s="15">
        <v>202</v>
      </c>
      <c r="V2405" t="s">
        <v>8221</v>
      </c>
      <c r="W2405" s="8"/>
      <c r="X2405" s="5"/>
      <c r="Z2405" s="6"/>
    </row>
    <row r="2406" spans="2:26" x14ac:dyDescent="0.2">
      <c r="B2406" s="3"/>
      <c r="C2406" s="3"/>
      <c r="T2406">
        <v>15000</v>
      </c>
      <c r="U2406" s="15">
        <v>0</v>
      </c>
      <c r="V2406" t="s">
        <v>8221</v>
      </c>
      <c r="W2406" s="8"/>
      <c r="X2406" s="5"/>
      <c r="Z2406" s="6"/>
    </row>
    <row r="2407" spans="2:26" x14ac:dyDescent="0.2">
      <c r="B2407" s="3"/>
      <c r="C2407" s="3"/>
      <c r="T2407">
        <v>5000</v>
      </c>
      <c r="U2407" s="15">
        <v>1126</v>
      </c>
      <c r="V2407" t="s">
        <v>8221</v>
      </c>
      <c r="W2407" s="8"/>
      <c r="X2407" s="5"/>
      <c r="Z2407" s="6"/>
    </row>
    <row r="2408" spans="2:26" x14ac:dyDescent="0.2">
      <c r="B2408" s="3"/>
      <c r="C2408" s="3"/>
      <c r="T2408">
        <v>3250</v>
      </c>
      <c r="U2408" s="15">
        <v>1345</v>
      </c>
      <c r="V2408" t="s">
        <v>8221</v>
      </c>
      <c r="W2408" s="8"/>
      <c r="X2408" s="5"/>
      <c r="Z2408" s="6"/>
    </row>
    <row r="2409" spans="2:26" x14ac:dyDescent="0.2">
      <c r="B2409" s="3"/>
      <c r="C2409" s="3"/>
      <c r="T2409">
        <v>22000</v>
      </c>
      <c r="U2409" s="15">
        <v>5557</v>
      </c>
      <c r="V2409" t="s">
        <v>8221</v>
      </c>
      <c r="W2409" s="8"/>
      <c r="X2409" s="5"/>
      <c r="Z2409" s="6"/>
    </row>
    <row r="2410" spans="2:26" x14ac:dyDescent="0.2">
      <c r="B2410" s="3"/>
      <c r="C2410" s="3"/>
      <c r="T2410">
        <v>15000</v>
      </c>
      <c r="U2410" s="15">
        <v>30</v>
      </c>
      <c r="V2410" t="s">
        <v>8221</v>
      </c>
      <c r="W2410" s="8"/>
      <c r="X2410" s="5"/>
      <c r="Z2410" s="6"/>
    </row>
    <row r="2411" spans="2:26" x14ac:dyDescent="0.2">
      <c r="B2411" s="3"/>
      <c r="C2411" s="3"/>
      <c r="T2411">
        <v>25000</v>
      </c>
      <c r="U2411" s="15">
        <v>460</v>
      </c>
      <c r="V2411" t="s">
        <v>8221</v>
      </c>
      <c r="W2411" s="8"/>
      <c r="X2411" s="5"/>
      <c r="Z2411" s="6"/>
    </row>
    <row r="2412" spans="2:26" x14ac:dyDescent="0.2">
      <c r="B2412" s="3"/>
      <c r="C2412" s="3"/>
      <c r="T2412">
        <v>15000</v>
      </c>
      <c r="U2412" s="15">
        <v>0</v>
      </c>
      <c r="V2412" t="s">
        <v>8221</v>
      </c>
      <c r="W2412" s="8"/>
      <c r="X2412" s="5"/>
      <c r="Z2412" s="6"/>
    </row>
    <row r="2413" spans="2:26" x14ac:dyDescent="0.2">
      <c r="B2413" s="3"/>
      <c r="C2413" s="3"/>
      <c r="T2413">
        <v>25000</v>
      </c>
      <c r="U2413" s="15">
        <v>151</v>
      </c>
      <c r="V2413" t="s">
        <v>8221</v>
      </c>
      <c r="W2413" s="8"/>
      <c r="X2413" s="5"/>
      <c r="Z2413" s="6"/>
    </row>
    <row r="2414" spans="2:26" x14ac:dyDescent="0.2">
      <c r="B2414" s="3"/>
      <c r="C2414" s="3"/>
      <c r="T2414">
        <v>8000</v>
      </c>
      <c r="U2414" s="15">
        <v>0</v>
      </c>
      <c r="V2414" t="s">
        <v>8221</v>
      </c>
      <c r="W2414" s="8"/>
      <c r="X2414" s="5"/>
      <c r="Z2414" s="6"/>
    </row>
    <row r="2415" spans="2:26" x14ac:dyDescent="0.2">
      <c r="B2415" s="3"/>
      <c r="C2415" s="3"/>
      <c r="T2415">
        <v>3000</v>
      </c>
      <c r="U2415" s="15">
        <v>25</v>
      </c>
      <c r="V2415" t="s">
        <v>8221</v>
      </c>
      <c r="W2415" s="8"/>
      <c r="X2415" s="5"/>
      <c r="Z2415" s="6"/>
    </row>
    <row r="2416" spans="2:26" x14ac:dyDescent="0.2">
      <c r="B2416" s="3"/>
      <c r="C2416" s="3"/>
      <c r="T2416">
        <v>15000</v>
      </c>
      <c r="U2416" s="15">
        <v>460</v>
      </c>
      <c r="V2416" t="s">
        <v>8221</v>
      </c>
      <c r="W2416" s="8"/>
      <c r="X2416" s="5"/>
      <c r="Z2416" s="6"/>
    </row>
    <row r="2417" spans="2:26" x14ac:dyDescent="0.2">
      <c r="B2417" s="3"/>
      <c r="C2417" s="3"/>
      <c r="T2417">
        <v>60000</v>
      </c>
      <c r="U2417" s="15">
        <v>335</v>
      </c>
      <c r="V2417" t="s">
        <v>8221</v>
      </c>
      <c r="W2417" s="8"/>
      <c r="X2417" s="5"/>
      <c r="Z2417" s="6"/>
    </row>
    <row r="2418" spans="2:26" x14ac:dyDescent="0.2">
      <c r="B2418" s="3"/>
      <c r="C2418" s="3"/>
      <c r="T2418">
        <v>20000</v>
      </c>
      <c r="U2418" s="15">
        <v>5</v>
      </c>
      <c r="V2418" t="s">
        <v>8221</v>
      </c>
      <c r="W2418" s="8"/>
      <c r="X2418" s="5"/>
      <c r="Z2418" s="6"/>
    </row>
    <row r="2419" spans="2:26" x14ac:dyDescent="0.2">
      <c r="B2419" s="3"/>
      <c r="C2419" s="3"/>
      <c r="T2419">
        <v>1000</v>
      </c>
      <c r="U2419" s="15">
        <v>0</v>
      </c>
      <c r="V2419" t="s">
        <v>8221</v>
      </c>
      <c r="W2419" s="8"/>
      <c r="X2419" s="5"/>
      <c r="Z2419" s="6"/>
    </row>
    <row r="2420" spans="2:26" x14ac:dyDescent="0.2">
      <c r="B2420" s="3"/>
      <c r="C2420" s="3"/>
      <c r="T2420">
        <v>25000</v>
      </c>
      <c r="U2420" s="15">
        <v>5</v>
      </c>
      <c r="V2420" t="s">
        <v>8221</v>
      </c>
      <c r="W2420" s="8"/>
      <c r="X2420" s="5"/>
      <c r="Z2420" s="6"/>
    </row>
    <row r="2421" spans="2:26" x14ac:dyDescent="0.2">
      <c r="B2421" s="3"/>
      <c r="C2421" s="3"/>
      <c r="T2421">
        <v>3000</v>
      </c>
      <c r="U2421" s="15">
        <v>0</v>
      </c>
      <c r="V2421" t="s">
        <v>8221</v>
      </c>
      <c r="W2421" s="8"/>
      <c r="X2421" s="5"/>
      <c r="Z2421" s="6"/>
    </row>
    <row r="2422" spans="2:26" x14ac:dyDescent="0.2">
      <c r="B2422" s="3"/>
      <c r="C2422" s="3"/>
      <c r="T2422">
        <v>16870</v>
      </c>
      <c r="U2422" s="15">
        <v>2501</v>
      </c>
      <c r="V2422" t="s">
        <v>8221</v>
      </c>
      <c r="W2422" s="8"/>
      <c r="X2422" s="5"/>
      <c r="Z2422" s="6"/>
    </row>
    <row r="2423" spans="2:26" x14ac:dyDescent="0.2">
      <c r="B2423" s="3"/>
      <c r="C2423" s="3"/>
      <c r="T2423">
        <v>6000</v>
      </c>
      <c r="U2423" s="15">
        <v>1</v>
      </c>
      <c r="V2423" t="s">
        <v>8221</v>
      </c>
      <c r="W2423" s="8"/>
      <c r="X2423" s="5"/>
      <c r="Z2423" s="6"/>
    </row>
    <row r="2424" spans="2:26" x14ac:dyDescent="0.2">
      <c r="B2424" s="3"/>
      <c r="C2424" s="3"/>
      <c r="T2424">
        <v>500</v>
      </c>
      <c r="U2424" s="15">
        <v>1</v>
      </c>
      <c r="V2424" t="s">
        <v>8221</v>
      </c>
      <c r="W2424" s="8"/>
      <c r="X2424" s="5"/>
      <c r="Z2424" s="6"/>
    </row>
    <row r="2425" spans="2:26" x14ac:dyDescent="0.2">
      <c r="B2425" s="3"/>
      <c r="C2425" s="3"/>
      <c r="T2425">
        <v>60000</v>
      </c>
      <c r="U2425" s="15">
        <v>8</v>
      </c>
      <c r="V2425" t="s">
        <v>8221</v>
      </c>
      <c r="W2425" s="8"/>
      <c r="X2425" s="5"/>
      <c r="Z2425" s="6"/>
    </row>
    <row r="2426" spans="2:26" x14ac:dyDescent="0.2">
      <c r="B2426" s="3"/>
      <c r="C2426" s="3"/>
      <c r="T2426">
        <v>25000</v>
      </c>
      <c r="U2426" s="15">
        <v>310</v>
      </c>
      <c r="V2426" t="s">
        <v>8221</v>
      </c>
      <c r="W2426" s="8"/>
      <c r="X2426" s="5"/>
      <c r="Z2426" s="6"/>
    </row>
    <row r="2427" spans="2:26" x14ac:dyDescent="0.2">
      <c r="B2427" s="3"/>
      <c r="C2427" s="3"/>
      <c r="T2427">
        <v>3500</v>
      </c>
      <c r="U2427" s="15">
        <v>1</v>
      </c>
      <c r="V2427" t="s">
        <v>8221</v>
      </c>
      <c r="W2427" s="8"/>
      <c r="X2427" s="5"/>
      <c r="Z2427" s="6"/>
    </row>
    <row r="2428" spans="2:26" x14ac:dyDescent="0.2">
      <c r="B2428" s="3"/>
      <c r="C2428" s="3"/>
      <c r="T2428">
        <v>20000</v>
      </c>
      <c r="U2428" s="15">
        <v>0</v>
      </c>
      <c r="V2428" t="s">
        <v>8221</v>
      </c>
      <c r="W2428" s="8"/>
      <c r="X2428" s="5"/>
      <c r="Z2428" s="6"/>
    </row>
    <row r="2429" spans="2:26" x14ac:dyDescent="0.2">
      <c r="B2429" s="3"/>
      <c r="C2429" s="3"/>
      <c r="T2429">
        <v>50000</v>
      </c>
      <c r="U2429" s="15">
        <v>1</v>
      </c>
      <c r="V2429" t="s">
        <v>8221</v>
      </c>
      <c r="W2429" s="8"/>
      <c r="X2429" s="5"/>
      <c r="Z2429" s="6"/>
    </row>
    <row r="2430" spans="2:26" x14ac:dyDescent="0.2">
      <c r="B2430" s="3"/>
      <c r="C2430" s="3"/>
      <c r="T2430">
        <v>35000</v>
      </c>
      <c r="U2430" s="15">
        <v>1</v>
      </c>
      <c r="V2430" t="s">
        <v>8221</v>
      </c>
      <c r="W2430" s="8"/>
      <c r="X2430" s="5"/>
      <c r="Z2430" s="6"/>
    </row>
    <row r="2431" spans="2:26" x14ac:dyDescent="0.2">
      <c r="B2431" s="3"/>
      <c r="C2431" s="3"/>
      <c r="T2431">
        <v>140000</v>
      </c>
      <c r="U2431" s="15">
        <v>2005</v>
      </c>
      <c r="V2431" t="s">
        <v>8221</v>
      </c>
      <c r="W2431" s="8"/>
      <c r="X2431" s="5"/>
      <c r="Z2431" s="6"/>
    </row>
    <row r="2432" spans="2:26" x14ac:dyDescent="0.2">
      <c r="B2432" s="3"/>
      <c r="C2432" s="3"/>
      <c r="T2432">
        <v>3000</v>
      </c>
      <c r="U2432" s="15">
        <v>21</v>
      </c>
      <c r="V2432" t="s">
        <v>8221</v>
      </c>
      <c r="W2432" s="8"/>
      <c r="X2432" s="5"/>
      <c r="Z2432" s="6"/>
    </row>
    <row r="2433" spans="2:26" x14ac:dyDescent="0.2">
      <c r="B2433" s="3"/>
      <c r="C2433" s="3"/>
      <c r="T2433">
        <v>100000</v>
      </c>
      <c r="U2433" s="15">
        <v>2</v>
      </c>
      <c r="V2433" t="s">
        <v>8221</v>
      </c>
      <c r="W2433" s="8"/>
      <c r="X2433" s="5"/>
      <c r="Z2433" s="6"/>
    </row>
    <row r="2434" spans="2:26" x14ac:dyDescent="0.2">
      <c r="B2434" s="3"/>
      <c r="C2434" s="3"/>
      <c r="T2434">
        <v>14000</v>
      </c>
      <c r="U2434" s="15">
        <v>2</v>
      </c>
      <c r="V2434" t="s">
        <v>8221</v>
      </c>
      <c r="W2434" s="8"/>
      <c r="X2434" s="5"/>
      <c r="Z2434" s="6"/>
    </row>
    <row r="2435" spans="2:26" x14ac:dyDescent="0.2">
      <c r="B2435" s="3"/>
      <c r="C2435" s="3"/>
      <c r="T2435">
        <v>10000</v>
      </c>
      <c r="U2435" s="15">
        <v>0</v>
      </c>
      <c r="V2435" t="s">
        <v>8221</v>
      </c>
      <c r="W2435" s="8"/>
      <c r="X2435" s="5"/>
      <c r="Z2435" s="6"/>
    </row>
    <row r="2436" spans="2:26" x14ac:dyDescent="0.2">
      <c r="B2436" s="3"/>
      <c r="C2436" s="3"/>
      <c r="T2436">
        <v>20000</v>
      </c>
      <c r="U2436" s="15">
        <v>26</v>
      </c>
      <c r="V2436" t="s">
        <v>8221</v>
      </c>
      <c r="W2436" s="8"/>
      <c r="X2436" s="5"/>
      <c r="Z2436" s="6"/>
    </row>
    <row r="2437" spans="2:26" x14ac:dyDescent="0.2">
      <c r="B2437" s="3"/>
      <c r="C2437" s="3"/>
      <c r="T2437">
        <v>250000</v>
      </c>
      <c r="U2437" s="15">
        <v>1224</v>
      </c>
      <c r="V2437" t="s">
        <v>8221</v>
      </c>
      <c r="W2437" s="8"/>
      <c r="X2437" s="5"/>
      <c r="Z2437" s="6"/>
    </row>
    <row r="2438" spans="2:26" x14ac:dyDescent="0.2">
      <c r="B2438" s="3"/>
      <c r="C2438" s="3"/>
      <c r="T2438">
        <v>117000</v>
      </c>
      <c r="U2438" s="15">
        <v>45</v>
      </c>
      <c r="V2438" t="s">
        <v>8221</v>
      </c>
      <c r="W2438" s="8"/>
      <c r="X2438" s="5"/>
      <c r="Z2438" s="6"/>
    </row>
    <row r="2439" spans="2:26" x14ac:dyDescent="0.2">
      <c r="B2439" s="3"/>
      <c r="C2439" s="3"/>
      <c r="T2439">
        <v>8000</v>
      </c>
      <c r="U2439" s="15">
        <v>0</v>
      </c>
      <c r="V2439" t="s">
        <v>8221</v>
      </c>
      <c r="W2439" s="8"/>
      <c r="X2439" s="5"/>
      <c r="Z2439" s="6"/>
    </row>
    <row r="2440" spans="2:26" x14ac:dyDescent="0.2">
      <c r="B2440" s="3"/>
      <c r="C2440" s="3"/>
      <c r="T2440">
        <v>15000</v>
      </c>
      <c r="U2440" s="15">
        <v>50</v>
      </c>
      <c r="V2440" t="s">
        <v>8221</v>
      </c>
      <c r="W2440" s="8"/>
      <c r="X2440" s="5"/>
      <c r="Z2440" s="6"/>
    </row>
    <row r="2441" spans="2:26" x14ac:dyDescent="0.2">
      <c r="B2441" s="3"/>
      <c r="C2441" s="3"/>
      <c r="T2441">
        <v>10000</v>
      </c>
      <c r="U2441" s="15">
        <v>0</v>
      </c>
      <c r="V2441" t="s">
        <v>8221</v>
      </c>
      <c r="W2441" s="8"/>
      <c r="X2441" s="5"/>
      <c r="Z2441" s="6"/>
    </row>
    <row r="2442" spans="2:26" x14ac:dyDescent="0.2">
      <c r="B2442" s="3"/>
      <c r="C2442" s="3"/>
      <c r="T2442">
        <v>5000</v>
      </c>
      <c r="U2442" s="15">
        <v>10</v>
      </c>
      <c r="V2442" t="s">
        <v>8221</v>
      </c>
      <c r="W2442" s="8"/>
      <c r="X2442" s="5"/>
      <c r="Z2442" s="6"/>
    </row>
    <row r="2443" spans="2:26" x14ac:dyDescent="0.2">
      <c r="B2443" s="3"/>
      <c r="C2443" s="3"/>
      <c r="T2443">
        <v>7500</v>
      </c>
      <c r="U2443" s="15">
        <v>8091</v>
      </c>
      <c r="V2443" t="s">
        <v>8219</v>
      </c>
      <c r="W2443" s="8"/>
      <c r="X2443" s="5"/>
      <c r="Z2443" s="6"/>
    </row>
    <row r="2444" spans="2:26" x14ac:dyDescent="0.2">
      <c r="B2444" s="3"/>
      <c r="C2444" s="3"/>
      <c r="T2444">
        <v>24000</v>
      </c>
      <c r="U2444" s="15">
        <v>30226</v>
      </c>
      <c r="V2444" t="s">
        <v>8219</v>
      </c>
      <c r="W2444" s="8"/>
      <c r="X2444" s="5"/>
      <c r="Z2444" s="6"/>
    </row>
    <row r="2445" spans="2:26" x14ac:dyDescent="0.2">
      <c r="B2445" s="3"/>
      <c r="C2445" s="3"/>
      <c r="T2445">
        <v>20000</v>
      </c>
      <c r="U2445" s="15">
        <v>40502.99</v>
      </c>
      <c r="V2445" t="s">
        <v>8219</v>
      </c>
      <c r="W2445" s="8"/>
      <c r="X2445" s="5"/>
      <c r="Z2445" s="6"/>
    </row>
    <row r="2446" spans="2:26" x14ac:dyDescent="0.2">
      <c r="B2446" s="3"/>
      <c r="C2446" s="3"/>
      <c r="T2446">
        <v>3000</v>
      </c>
      <c r="U2446" s="15">
        <v>3258</v>
      </c>
      <c r="V2446" t="s">
        <v>8219</v>
      </c>
      <c r="W2446" s="8"/>
      <c r="X2446" s="5"/>
      <c r="Z2446" s="6"/>
    </row>
    <row r="2447" spans="2:26" x14ac:dyDescent="0.2">
      <c r="B2447" s="3"/>
      <c r="C2447" s="3"/>
      <c r="T2447">
        <v>5000</v>
      </c>
      <c r="U2447" s="15">
        <v>8640</v>
      </c>
      <c r="V2447" t="s">
        <v>8219</v>
      </c>
      <c r="W2447" s="8"/>
      <c r="X2447" s="5"/>
      <c r="Z2447" s="6"/>
    </row>
    <row r="2448" spans="2:26" x14ac:dyDescent="0.2">
      <c r="B2448" s="3"/>
      <c r="C2448" s="3"/>
      <c r="T2448">
        <v>5000</v>
      </c>
      <c r="U2448" s="15">
        <v>8399</v>
      </c>
      <c r="V2448" t="s">
        <v>8219</v>
      </c>
      <c r="W2448" s="8"/>
      <c r="X2448" s="5"/>
      <c r="Z2448" s="6"/>
    </row>
    <row r="2449" spans="2:26" x14ac:dyDescent="0.2">
      <c r="B2449" s="3"/>
      <c r="C2449" s="3"/>
      <c r="T2449">
        <v>2500</v>
      </c>
      <c r="U2449" s="15">
        <v>10680</v>
      </c>
      <c r="V2449" t="s">
        <v>8219</v>
      </c>
      <c r="W2449" s="8"/>
      <c r="X2449" s="5"/>
      <c r="Z2449" s="6"/>
    </row>
    <row r="2450" spans="2:26" x14ac:dyDescent="0.2">
      <c r="B2450" s="3"/>
      <c r="C2450" s="3"/>
      <c r="T2450">
        <v>400</v>
      </c>
      <c r="U2450" s="15">
        <v>430</v>
      </c>
      <c r="V2450" t="s">
        <v>8219</v>
      </c>
      <c r="W2450" s="8"/>
      <c r="X2450" s="5"/>
      <c r="Z2450" s="6"/>
    </row>
    <row r="2451" spans="2:26" x14ac:dyDescent="0.2">
      <c r="B2451" s="3"/>
      <c r="C2451" s="3"/>
      <c r="T2451">
        <v>10000</v>
      </c>
      <c r="U2451" s="15">
        <v>10800</v>
      </c>
      <c r="V2451" t="s">
        <v>8219</v>
      </c>
      <c r="W2451" s="8"/>
      <c r="X2451" s="5"/>
      <c r="Z2451" s="6"/>
    </row>
    <row r="2452" spans="2:26" x14ac:dyDescent="0.2">
      <c r="B2452" s="3"/>
      <c r="C2452" s="3"/>
      <c r="T2452">
        <v>15000</v>
      </c>
      <c r="U2452" s="15">
        <v>15230.03</v>
      </c>
      <c r="V2452" t="s">
        <v>8219</v>
      </c>
      <c r="W2452" s="8"/>
      <c r="X2452" s="5"/>
      <c r="Z2452" s="6"/>
    </row>
    <row r="2453" spans="2:26" x14ac:dyDescent="0.2">
      <c r="B2453" s="3"/>
      <c r="C2453" s="3"/>
      <c r="T2453">
        <v>10000</v>
      </c>
      <c r="U2453" s="15">
        <v>11545</v>
      </c>
      <c r="V2453" t="s">
        <v>8219</v>
      </c>
      <c r="W2453" s="8"/>
      <c r="X2453" s="5"/>
      <c r="Z2453" s="6"/>
    </row>
    <row r="2454" spans="2:26" x14ac:dyDescent="0.2">
      <c r="B2454" s="3"/>
      <c r="C2454" s="3"/>
      <c r="T2454">
        <v>600</v>
      </c>
      <c r="U2454" s="15">
        <v>801</v>
      </c>
      <c r="V2454" t="s">
        <v>8219</v>
      </c>
      <c r="W2454" s="8"/>
      <c r="X2454" s="5"/>
      <c r="Z2454" s="6"/>
    </row>
    <row r="2455" spans="2:26" x14ac:dyDescent="0.2">
      <c r="B2455" s="3"/>
      <c r="C2455" s="3"/>
      <c r="T2455">
        <v>3000</v>
      </c>
      <c r="U2455" s="15">
        <v>4641</v>
      </c>
      <c r="V2455" t="s">
        <v>8219</v>
      </c>
      <c r="W2455" s="8"/>
      <c r="X2455" s="5"/>
      <c r="Z2455" s="6"/>
    </row>
    <row r="2456" spans="2:26" x14ac:dyDescent="0.2">
      <c r="B2456" s="3"/>
      <c r="C2456" s="3"/>
      <c r="T2456">
        <v>35000</v>
      </c>
      <c r="U2456" s="15">
        <v>35296</v>
      </c>
      <c r="V2456" t="s">
        <v>8219</v>
      </c>
      <c r="W2456" s="8"/>
      <c r="X2456" s="5"/>
      <c r="Z2456" s="6"/>
    </row>
    <row r="2457" spans="2:26" x14ac:dyDescent="0.2">
      <c r="B2457" s="3"/>
      <c r="C2457" s="3"/>
      <c r="T2457">
        <v>300</v>
      </c>
      <c r="U2457" s="15">
        <v>546</v>
      </c>
      <c r="V2457" t="s">
        <v>8219</v>
      </c>
      <c r="W2457" s="8"/>
      <c r="X2457" s="5"/>
      <c r="Z2457" s="6"/>
    </row>
    <row r="2458" spans="2:26" x14ac:dyDescent="0.2">
      <c r="B2458" s="3"/>
      <c r="C2458" s="3"/>
      <c r="T2458">
        <v>1500</v>
      </c>
      <c r="U2458" s="15">
        <v>2713</v>
      </c>
      <c r="V2458" t="s">
        <v>8219</v>
      </c>
      <c r="W2458" s="8"/>
      <c r="X2458" s="5"/>
      <c r="Z2458" s="6"/>
    </row>
    <row r="2459" spans="2:26" x14ac:dyDescent="0.2">
      <c r="B2459" s="3"/>
      <c r="C2459" s="3"/>
      <c r="T2459">
        <v>23000</v>
      </c>
      <c r="U2459" s="15">
        <v>23530</v>
      </c>
      <c r="V2459" t="s">
        <v>8219</v>
      </c>
      <c r="W2459" s="8"/>
      <c r="X2459" s="5"/>
      <c r="Z2459" s="6"/>
    </row>
    <row r="2460" spans="2:26" x14ac:dyDescent="0.2">
      <c r="B2460" s="3"/>
      <c r="C2460" s="3"/>
      <c r="T2460">
        <v>5000</v>
      </c>
      <c r="U2460" s="15">
        <v>5509</v>
      </c>
      <c r="V2460" t="s">
        <v>8219</v>
      </c>
      <c r="W2460" s="8"/>
      <c r="X2460" s="5"/>
      <c r="Z2460" s="6"/>
    </row>
    <row r="2461" spans="2:26" x14ac:dyDescent="0.2">
      <c r="B2461" s="3"/>
      <c r="C2461" s="3"/>
      <c r="T2461">
        <v>30000</v>
      </c>
      <c r="U2461" s="15">
        <v>30675</v>
      </c>
      <c r="V2461" t="s">
        <v>8219</v>
      </c>
      <c r="W2461" s="8"/>
      <c r="X2461" s="5"/>
      <c r="Z2461" s="6"/>
    </row>
    <row r="2462" spans="2:26" x14ac:dyDescent="0.2">
      <c r="B2462" s="3"/>
      <c r="C2462" s="3"/>
      <c r="T2462">
        <v>8500</v>
      </c>
      <c r="U2462" s="15">
        <v>8567</v>
      </c>
      <c r="V2462" t="s">
        <v>8219</v>
      </c>
      <c r="W2462" s="8"/>
      <c r="X2462" s="5"/>
      <c r="Z2462" s="6"/>
    </row>
    <row r="2463" spans="2:26" x14ac:dyDescent="0.2">
      <c r="B2463" s="3"/>
      <c r="C2463" s="3"/>
      <c r="T2463">
        <v>7500</v>
      </c>
      <c r="U2463" s="15">
        <v>7785</v>
      </c>
      <c r="V2463" t="s">
        <v>8219</v>
      </c>
      <c r="W2463" s="8"/>
      <c r="X2463" s="5"/>
      <c r="Z2463" s="6"/>
    </row>
    <row r="2464" spans="2:26" x14ac:dyDescent="0.2">
      <c r="B2464" s="3"/>
      <c r="C2464" s="3"/>
      <c r="T2464">
        <v>3000</v>
      </c>
      <c r="U2464" s="15">
        <v>3321.25</v>
      </c>
      <c r="V2464" t="s">
        <v>8219</v>
      </c>
      <c r="W2464" s="8"/>
      <c r="X2464" s="5"/>
      <c r="Z2464" s="6"/>
    </row>
    <row r="2465" spans="2:26" x14ac:dyDescent="0.2">
      <c r="B2465" s="3"/>
      <c r="C2465" s="3"/>
      <c r="T2465">
        <v>2000</v>
      </c>
      <c r="U2465" s="15">
        <v>2325</v>
      </c>
      <c r="V2465" t="s">
        <v>8219</v>
      </c>
      <c r="W2465" s="8"/>
      <c r="X2465" s="5"/>
      <c r="Z2465" s="6"/>
    </row>
    <row r="2466" spans="2:26" x14ac:dyDescent="0.2">
      <c r="B2466" s="3"/>
      <c r="C2466" s="3"/>
      <c r="T2466">
        <v>2000</v>
      </c>
      <c r="U2466" s="15">
        <v>2222</v>
      </c>
      <c r="V2466" t="s">
        <v>8219</v>
      </c>
      <c r="W2466" s="8"/>
      <c r="X2466" s="5"/>
      <c r="Z2466" s="6"/>
    </row>
    <row r="2467" spans="2:26" x14ac:dyDescent="0.2">
      <c r="B2467" s="3"/>
      <c r="C2467" s="3"/>
      <c r="T2467">
        <v>700</v>
      </c>
      <c r="U2467" s="15">
        <v>1261</v>
      </c>
      <c r="V2467" t="s">
        <v>8219</v>
      </c>
      <c r="W2467" s="8"/>
      <c r="X2467" s="5"/>
      <c r="Z2467" s="6"/>
    </row>
    <row r="2468" spans="2:26" x14ac:dyDescent="0.2">
      <c r="B2468" s="3"/>
      <c r="C2468" s="3"/>
      <c r="T2468">
        <v>2500</v>
      </c>
      <c r="U2468" s="15">
        <v>2500</v>
      </c>
      <c r="V2468" t="s">
        <v>8219</v>
      </c>
      <c r="W2468" s="8"/>
      <c r="X2468" s="5"/>
      <c r="Z2468" s="6"/>
    </row>
    <row r="2469" spans="2:26" x14ac:dyDescent="0.2">
      <c r="B2469" s="3"/>
      <c r="C2469" s="3"/>
      <c r="T2469">
        <v>1000</v>
      </c>
      <c r="U2469" s="15">
        <v>1185</v>
      </c>
      <c r="V2469" t="s">
        <v>8219</v>
      </c>
      <c r="W2469" s="8"/>
      <c r="X2469" s="5"/>
      <c r="Z2469" s="6"/>
    </row>
    <row r="2470" spans="2:26" x14ac:dyDescent="0.2">
      <c r="B2470" s="3"/>
      <c r="C2470" s="3"/>
      <c r="T2470">
        <v>2000</v>
      </c>
      <c r="U2470" s="15">
        <v>2144.34</v>
      </c>
      <c r="V2470" t="s">
        <v>8219</v>
      </c>
      <c r="W2470" s="8"/>
      <c r="X2470" s="5"/>
      <c r="Z2470" s="6"/>
    </row>
    <row r="2471" spans="2:26" x14ac:dyDescent="0.2">
      <c r="B2471" s="3"/>
      <c r="C2471" s="3"/>
      <c r="T2471">
        <v>1200</v>
      </c>
      <c r="U2471" s="15">
        <v>1364</v>
      </c>
      <c r="V2471" t="s">
        <v>8219</v>
      </c>
      <c r="W2471" s="8"/>
      <c r="X2471" s="5"/>
      <c r="Z2471" s="6"/>
    </row>
    <row r="2472" spans="2:26" x14ac:dyDescent="0.2">
      <c r="B2472" s="3"/>
      <c r="C2472" s="3"/>
      <c r="T2472">
        <v>1000</v>
      </c>
      <c r="U2472" s="15">
        <v>1031.6400000000001</v>
      </c>
      <c r="V2472" t="s">
        <v>8219</v>
      </c>
      <c r="W2472" s="8"/>
      <c r="X2472" s="5"/>
      <c r="Z2472" s="6"/>
    </row>
    <row r="2473" spans="2:26" x14ac:dyDescent="0.2">
      <c r="B2473" s="3"/>
      <c r="C2473" s="3"/>
      <c r="T2473">
        <v>500</v>
      </c>
      <c r="U2473" s="15">
        <v>640</v>
      </c>
      <c r="V2473" t="s">
        <v>8219</v>
      </c>
      <c r="W2473" s="8"/>
      <c r="X2473" s="5"/>
      <c r="Z2473" s="6"/>
    </row>
    <row r="2474" spans="2:26" x14ac:dyDescent="0.2">
      <c r="B2474" s="3"/>
      <c r="C2474" s="3"/>
      <c r="T2474">
        <v>7500</v>
      </c>
      <c r="U2474" s="15">
        <v>10182.02</v>
      </c>
      <c r="V2474" t="s">
        <v>8219</v>
      </c>
      <c r="W2474" s="8"/>
      <c r="X2474" s="5"/>
      <c r="Z2474" s="6"/>
    </row>
    <row r="2475" spans="2:26" x14ac:dyDescent="0.2">
      <c r="B2475" s="3"/>
      <c r="C2475" s="3"/>
      <c r="T2475">
        <v>2000</v>
      </c>
      <c r="U2475" s="15">
        <v>2000</v>
      </c>
      <c r="V2475" t="s">
        <v>8219</v>
      </c>
      <c r="W2475" s="8"/>
      <c r="X2475" s="5"/>
      <c r="Z2475" s="6"/>
    </row>
    <row r="2476" spans="2:26" x14ac:dyDescent="0.2">
      <c r="B2476" s="3"/>
      <c r="C2476" s="3"/>
      <c r="T2476">
        <v>5000</v>
      </c>
      <c r="U2476" s="15">
        <v>5000.18</v>
      </c>
      <c r="V2476" t="s">
        <v>8219</v>
      </c>
      <c r="W2476" s="8"/>
      <c r="X2476" s="5"/>
      <c r="Z2476" s="6"/>
    </row>
    <row r="2477" spans="2:26" x14ac:dyDescent="0.2">
      <c r="B2477" s="3"/>
      <c r="C2477" s="3"/>
      <c r="T2477">
        <v>2500</v>
      </c>
      <c r="U2477" s="15">
        <v>2618</v>
      </c>
      <c r="V2477" t="s">
        <v>8219</v>
      </c>
      <c r="W2477" s="8"/>
      <c r="X2477" s="5"/>
      <c r="Z2477" s="6"/>
    </row>
    <row r="2478" spans="2:26" x14ac:dyDescent="0.2">
      <c r="B2478" s="3"/>
      <c r="C2478" s="3"/>
      <c r="T2478">
        <v>3200</v>
      </c>
      <c r="U2478" s="15">
        <v>3360.72</v>
      </c>
      <c r="V2478" t="s">
        <v>8219</v>
      </c>
      <c r="W2478" s="8"/>
      <c r="X2478" s="5"/>
      <c r="Z2478" s="6"/>
    </row>
    <row r="2479" spans="2:26" x14ac:dyDescent="0.2">
      <c r="B2479" s="3"/>
      <c r="C2479" s="3"/>
      <c r="T2479">
        <v>750</v>
      </c>
      <c r="U2479" s="15">
        <v>1285</v>
      </c>
      <c r="V2479" t="s">
        <v>8219</v>
      </c>
      <c r="W2479" s="8"/>
      <c r="X2479" s="5"/>
      <c r="Z2479" s="6"/>
    </row>
    <row r="2480" spans="2:26" x14ac:dyDescent="0.2">
      <c r="B2480" s="3"/>
      <c r="C2480" s="3"/>
      <c r="T2480">
        <v>8000</v>
      </c>
      <c r="U2480" s="15">
        <v>10200</v>
      </c>
      <c r="V2480" t="s">
        <v>8219</v>
      </c>
      <c r="W2480" s="8"/>
      <c r="X2480" s="5"/>
      <c r="Z2480" s="6"/>
    </row>
    <row r="2481" spans="2:26" x14ac:dyDescent="0.2">
      <c r="B2481" s="3"/>
      <c r="C2481" s="3"/>
      <c r="T2481">
        <v>300</v>
      </c>
      <c r="U2481" s="15">
        <v>400.33</v>
      </c>
      <c r="V2481" t="s">
        <v>8219</v>
      </c>
      <c r="W2481" s="8"/>
      <c r="X2481" s="5"/>
      <c r="Z2481" s="6"/>
    </row>
    <row r="2482" spans="2:26" x14ac:dyDescent="0.2">
      <c r="B2482" s="3"/>
      <c r="C2482" s="3"/>
      <c r="T2482">
        <v>2000</v>
      </c>
      <c r="U2482" s="15">
        <v>2000</v>
      </c>
      <c r="V2482" t="s">
        <v>8219</v>
      </c>
      <c r="W2482" s="8"/>
      <c r="X2482" s="5"/>
      <c r="Z2482" s="6"/>
    </row>
    <row r="2483" spans="2:26" x14ac:dyDescent="0.2">
      <c r="B2483" s="3"/>
      <c r="C2483" s="3"/>
      <c r="T2483">
        <v>4000</v>
      </c>
      <c r="U2483" s="15">
        <v>4516.4399999999996</v>
      </c>
      <c r="V2483" t="s">
        <v>8219</v>
      </c>
      <c r="W2483" s="8"/>
      <c r="X2483" s="5"/>
      <c r="Z2483" s="6"/>
    </row>
    <row r="2484" spans="2:26" x14ac:dyDescent="0.2">
      <c r="B2484" s="3"/>
      <c r="C2484" s="3"/>
      <c r="T2484">
        <v>1000</v>
      </c>
      <c r="U2484" s="15">
        <v>1001</v>
      </c>
      <c r="V2484" t="s">
        <v>8219</v>
      </c>
      <c r="W2484" s="8"/>
      <c r="X2484" s="5"/>
      <c r="Z2484" s="6"/>
    </row>
    <row r="2485" spans="2:26" x14ac:dyDescent="0.2">
      <c r="B2485" s="3"/>
      <c r="C2485" s="3"/>
      <c r="T2485">
        <v>1100</v>
      </c>
      <c r="U2485" s="15">
        <v>1251</v>
      </c>
      <c r="V2485" t="s">
        <v>8219</v>
      </c>
      <c r="W2485" s="8"/>
      <c r="X2485" s="5"/>
      <c r="Z2485" s="6"/>
    </row>
    <row r="2486" spans="2:26" x14ac:dyDescent="0.2">
      <c r="B2486" s="3"/>
      <c r="C2486" s="3"/>
      <c r="T2486">
        <v>3500</v>
      </c>
      <c r="U2486" s="15">
        <v>4176.1099999999997</v>
      </c>
      <c r="V2486" t="s">
        <v>8219</v>
      </c>
      <c r="W2486" s="8"/>
      <c r="X2486" s="5"/>
      <c r="Z2486" s="6"/>
    </row>
    <row r="2487" spans="2:26" x14ac:dyDescent="0.2">
      <c r="B2487" s="3"/>
      <c r="C2487" s="3"/>
      <c r="T2487">
        <v>2000</v>
      </c>
      <c r="U2487" s="15">
        <v>2065</v>
      </c>
      <c r="V2487" t="s">
        <v>8219</v>
      </c>
      <c r="W2487" s="8"/>
      <c r="X2487" s="5"/>
      <c r="Z2487" s="6"/>
    </row>
    <row r="2488" spans="2:26" x14ac:dyDescent="0.2">
      <c r="B2488" s="3"/>
      <c r="C2488" s="3"/>
      <c r="T2488">
        <v>300</v>
      </c>
      <c r="U2488" s="15">
        <v>797</v>
      </c>
      <c r="V2488" t="s">
        <v>8219</v>
      </c>
      <c r="W2488" s="8"/>
      <c r="X2488" s="5"/>
      <c r="Z2488" s="6"/>
    </row>
    <row r="2489" spans="2:26" x14ac:dyDescent="0.2">
      <c r="B2489" s="3"/>
      <c r="C2489" s="3"/>
      <c r="T2489">
        <v>1500</v>
      </c>
      <c r="U2489" s="15">
        <v>1500.76</v>
      </c>
      <c r="V2489" t="s">
        <v>8219</v>
      </c>
      <c r="W2489" s="8"/>
      <c r="X2489" s="5"/>
      <c r="Z2489" s="6"/>
    </row>
    <row r="2490" spans="2:26" x14ac:dyDescent="0.2">
      <c r="B2490" s="3"/>
      <c r="C2490" s="3"/>
      <c r="T2490">
        <v>3000</v>
      </c>
      <c r="U2490" s="15">
        <v>3201</v>
      </c>
      <c r="V2490" t="s">
        <v>8219</v>
      </c>
      <c r="W2490" s="8"/>
      <c r="X2490" s="5"/>
      <c r="Z2490" s="6"/>
    </row>
    <row r="2491" spans="2:26" x14ac:dyDescent="0.2">
      <c r="B2491" s="3"/>
      <c r="C2491" s="3"/>
      <c r="T2491">
        <v>3500</v>
      </c>
      <c r="U2491" s="15">
        <v>4678.5</v>
      </c>
      <c r="V2491" t="s">
        <v>8219</v>
      </c>
      <c r="W2491" s="8"/>
      <c r="X2491" s="5"/>
      <c r="Z2491" s="6"/>
    </row>
    <row r="2492" spans="2:26" x14ac:dyDescent="0.2">
      <c r="B2492" s="3"/>
      <c r="C2492" s="3"/>
      <c r="T2492">
        <v>500</v>
      </c>
      <c r="U2492" s="15">
        <v>607</v>
      </c>
      <c r="V2492" t="s">
        <v>8219</v>
      </c>
      <c r="W2492" s="8"/>
      <c r="X2492" s="5"/>
      <c r="Z2492" s="6"/>
    </row>
    <row r="2493" spans="2:26" x14ac:dyDescent="0.2">
      <c r="B2493" s="3"/>
      <c r="C2493" s="3"/>
      <c r="T2493">
        <v>500</v>
      </c>
      <c r="U2493" s="15">
        <v>516</v>
      </c>
      <c r="V2493" t="s">
        <v>8219</v>
      </c>
      <c r="W2493" s="8"/>
      <c r="X2493" s="5"/>
      <c r="Z2493" s="6"/>
    </row>
    <row r="2494" spans="2:26" x14ac:dyDescent="0.2">
      <c r="B2494" s="3"/>
      <c r="C2494" s="3"/>
      <c r="T2494">
        <v>600</v>
      </c>
      <c r="U2494" s="15">
        <v>750</v>
      </c>
      <c r="V2494" t="s">
        <v>8219</v>
      </c>
      <c r="W2494" s="8"/>
      <c r="X2494" s="5"/>
      <c r="Z2494" s="6"/>
    </row>
    <row r="2495" spans="2:26" x14ac:dyDescent="0.2">
      <c r="B2495" s="3"/>
      <c r="C2495" s="3"/>
      <c r="T2495">
        <v>20000</v>
      </c>
      <c r="U2495" s="15">
        <v>25740</v>
      </c>
      <c r="V2495" t="s">
        <v>8219</v>
      </c>
      <c r="W2495" s="8"/>
      <c r="X2495" s="5"/>
      <c r="Z2495" s="6"/>
    </row>
    <row r="2496" spans="2:26" x14ac:dyDescent="0.2">
      <c r="B2496" s="3"/>
      <c r="C2496" s="3"/>
      <c r="T2496">
        <v>1500</v>
      </c>
      <c r="U2496" s="15">
        <v>1515.08</v>
      </c>
      <c r="V2496" t="s">
        <v>8219</v>
      </c>
      <c r="W2496" s="8"/>
      <c r="X2496" s="5"/>
      <c r="Z2496" s="6"/>
    </row>
    <row r="2497" spans="2:26" x14ac:dyDescent="0.2">
      <c r="B2497" s="3"/>
      <c r="C2497" s="3"/>
      <c r="T2497">
        <v>1500</v>
      </c>
      <c r="U2497" s="15">
        <v>1913.05</v>
      </c>
      <c r="V2497" t="s">
        <v>8219</v>
      </c>
      <c r="W2497" s="8"/>
      <c r="X2497" s="5"/>
      <c r="Z2497" s="6"/>
    </row>
    <row r="2498" spans="2:26" x14ac:dyDescent="0.2">
      <c r="B2498" s="3"/>
      <c r="C2498" s="3"/>
      <c r="T2498">
        <v>6000</v>
      </c>
      <c r="U2498" s="15">
        <v>6000</v>
      </c>
      <c r="V2498" t="s">
        <v>8219</v>
      </c>
      <c r="W2498" s="8"/>
      <c r="X2498" s="5"/>
      <c r="Z2498" s="6"/>
    </row>
    <row r="2499" spans="2:26" x14ac:dyDescent="0.2">
      <c r="B2499" s="3"/>
      <c r="C2499" s="3"/>
      <c r="T2499">
        <v>4000</v>
      </c>
      <c r="U2499" s="15">
        <v>4510.8599999999997</v>
      </c>
      <c r="V2499" t="s">
        <v>8219</v>
      </c>
      <c r="W2499" s="8"/>
      <c r="X2499" s="5"/>
      <c r="Z2499" s="6"/>
    </row>
    <row r="2500" spans="2:26" x14ac:dyDescent="0.2">
      <c r="B2500" s="3"/>
      <c r="C2500" s="3"/>
      <c r="T2500">
        <v>1000</v>
      </c>
      <c r="U2500" s="15">
        <v>1056</v>
      </c>
      <c r="V2500" t="s">
        <v>8219</v>
      </c>
      <c r="W2500" s="8"/>
      <c r="X2500" s="5"/>
      <c r="Z2500" s="6"/>
    </row>
    <row r="2501" spans="2:26" x14ac:dyDescent="0.2">
      <c r="B2501" s="3"/>
      <c r="C2501" s="3"/>
      <c r="T2501">
        <v>4000</v>
      </c>
      <c r="U2501" s="15">
        <v>8105</v>
      </c>
      <c r="V2501" t="s">
        <v>8219</v>
      </c>
      <c r="W2501" s="8"/>
      <c r="X2501" s="5"/>
      <c r="Z2501" s="6"/>
    </row>
    <row r="2502" spans="2:26" x14ac:dyDescent="0.2">
      <c r="B2502" s="3"/>
      <c r="C2502" s="3"/>
      <c r="T2502">
        <v>600</v>
      </c>
      <c r="U2502" s="15">
        <v>680</v>
      </c>
      <c r="V2502" t="s">
        <v>8219</v>
      </c>
      <c r="W2502" s="8"/>
      <c r="X2502" s="5"/>
      <c r="Z2502" s="6"/>
    </row>
    <row r="2503" spans="2:26" x14ac:dyDescent="0.2">
      <c r="B2503" s="3"/>
      <c r="C2503" s="3"/>
      <c r="T2503">
        <v>11000</v>
      </c>
      <c r="U2503" s="15">
        <v>281</v>
      </c>
      <c r="V2503" t="s">
        <v>8221</v>
      </c>
      <c r="W2503" s="8"/>
      <c r="X2503" s="5"/>
      <c r="Z2503" s="6"/>
    </row>
    <row r="2504" spans="2:26" x14ac:dyDescent="0.2">
      <c r="B2504" s="3"/>
      <c r="C2504" s="3"/>
      <c r="T2504">
        <v>110000</v>
      </c>
      <c r="U2504" s="15">
        <v>86</v>
      </c>
      <c r="V2504" t="s">
        <v>8221</v>
      </c>
      <c r="W2504" s="8"/>
      <c r="X2504" s="5"/>
      <c r="Z2504" s="6"/>
    </row>
    <row r="2505" spans="2:26" x14ac:dyDescent="0.2">
      <c r="B2505" s="3"/>
      <c r="C2505" s="3"/>
      <c r="T2505">
        <v>10000</v>
      </c>
      <c r="U2505" s="15">
        <v>0</v>
      </c>
      <c r="V2505" t="s">
        <v>8221</v>
      </c>
      <c r="W2505" s="8"/>
      <c r="X2505" s="5"/>
      <c r="Z2505" s="6"/>
    </row>
    <row r="2506" spans="2:26" x14ac:dyDescent="0.2">
      <c r="B2506" s="3"/>
      <c r="C2506" s="3"/>
      <c r="T2506">
        <v>35000</v>
      </c>
      <c r="U2506" s="15">
        <v>0</v>
      </c>
      <c r="V2506" t="s">
        <v>8221</v>
      </c>
      <c r="W2506" s="8"/>
      <c r="X2506" s="5"/>
      <c r="Z2506" s="6"/>
    </row>
    <row r="2507" spans="2:26" x14ac:dyDescent="0.2">
      <c r="B2507" s="3"/>
      <c r="C2507" s="3"/>
      <c r="T2507">
        <v>7000</v>
      </c>
      <c r="U2507" s="15">
        <v>0</v>
      </c>
      <c r="V2507" t="s">
        <v>8221</v>
      </c>
      <c r="W2507" s="8"/>
      <c r="X2507" s="5"/>
      <c r="Z2507" s="6"/>
    </row>
    <row r="2508" spans="2:26" x14ac:dyDescent="0.2">
      <c r="B2508" s="3"/>
      <c r="C2508" s="3"/>
      <c r="T2508">
        <v>5000</v>
      </c>
      <c r="U2508" s="15">
        <v>30</v>
      </c>
      <c r="V2508" t="s">
        <v>8221</v>
      </c>
      <c r="W2508" s="8"/>
      <c r="X2508" s="5"/>
      <c r="Z2508" s="6"/>
    </row>
    <row r="2509" spans="2:26" x14ac:dyDescent="0.2">
      <c r="B2509" s="3"/>
      <c r="C2509" s="3"/>
      <c r="T2509">
        <v>42850</v>
      </c>
      <c r="U2509" s="15">
        <v>0</v>
      </c>
      <c r="V2509" t="s">
        <v>8221</v>
      </c>
      <c r="W2509" s="8"/>
      <c r="X2509" s="5"/>
      <c r="Z2509" s="6"/>
    </row>
    <row r="2510" spans="2:26" x14ac:dyDescent="0.2">
      <c r="B2510" s="3"/>
      <c r="C2510" s="3"/>
      <c r="T2510">
        <v>20000</v>
      </c>
      <c r="U2510" s="15">
        <v>0</v>
      </c>
      <c r="V2510" t="s">
        <v>8221</v>
      </c>
      <c r="W2510" s="8"/>
      <c r="X2510" s="5"/>
      <c r="Z2510" s="6"/>
    </row>
    <row r="2511" spans="2:26" x14ac:dyDescent="0.2">
      <c r="B2511" s="3"/>
      <c r="C2511" s="3"/>
      <c r="T2511">
        <v>95000</v>
      </c>
      <c r="U2511" s="15">
        <v>1000</v>
      </c>
      <c r="V2511" t="s">
        <v>8221</v>
      </c>
      <c r="W2511" s="8"/>
      <c r="X2511" s="5"/>
      <c r="Z2511" s="6"/>
    </row>
    <row r="2512" spans="2:26" x14ac:dyDescent="0.2">
      <c r="B2512" s="3"/>
      <c r="C2512" s="3"/>
      <c r="T2512">
        <v>50000</v>
      </c>
      <c r="U2512" s="15">
        <v>75</v>
      </c>
      <c r="V2512" t="s">
        <v>8221</v>
      </c>
      <c r="W2512" s="8"/>
      <c r="X2512" s="5"/>
      <c r="Z2512" s="6"/>
    </row>
    <row r="2513" spans="2:26" x14ac:dyDescent="0.2">
      <c r="B2513" s="3"/>
      <c r="C2513" s="3"/>
      <c r="T2513">
        <v>100000</v>
      </c>
      <c r="U2513" s="15">
        <v>0</v>
      </c>
      <c r="V2513" t="s">
        <v>8221</v>
      </c>
      <c r="W2513" s="8"/>
      <c r="X2513" s="5"/>
      <c r="Z2513" s="6"/>
    </row>
    <row r="2514" spans="2:26" x14ac:dyDescent="0.2">
      <c r="B2514" s="3"/>
      <c r="C2514" s="3"/>
      <c r="T2514">
        <v>1150</v>
      </c>
      <c r="U2514" s="15">
        <v>0</v>
      </c>
      <c r="V2514" t="s">
        <v>8221</v>
      </c>
      <c r="W2514" s="8"/>
      <c r="X2514" s="5"/>
      <c r="Z2514" s="6"/>
    </row>
    <row r="2515" spans="2:26" x14ac:dyDescent="0.2">
      <c r="B2515" s="3"/>
      <c r="C2515" s="3"/>
      <c r="T2515">
        <v>180000</v>
      </c>
      <c r="U2515" s="15">
        <v>0</v>
      </c>
      <c r="V2515" t="s">
        <v>8221</v>
      </c>
      <c r="W2515" s="8"/>
      <c r="X2515" s="5"/>
      <c r="Z2515" s="6"/>
    </row>
    <row r="2516" spans="2:26" x14ac:dyDescent="0.2">
      <c r="B2516" s="3"/>
      <c r="C2516" s="3"/>
      <c r="T2516">
        <v>12000</v>
      </c>
      <c r="U2516" s="15">
        <v>210</v>
      </c>
      <c r="V2516" t="s">
        <v>8221</v>
      </c>
      <c r="W2516" s="8"/>
      <c r="X2516" s="5"/>
      <c r="Z2516" s="6"/>
    </row>
    <row r="2517" spans="2:26" x14ac:dyDescent="0.2">
      <c r="B2517" s="3"/>
      <c r="C2517" s="3"/>
      <c r="T2517">
        <v>5000</v>
      </c>
      <c r="U2517" s="15">
        <v>930</v>
      </c>
      <c r="V2517" t="s">
        <v>8221</v>
      </c>
      <c r="W2517" s="8"/>
      <c r="X2517" s="5"/>
      <c r="Z2517" s="6"/>
    </row>
    <row r="2518" spans="2:26" x14ac:dyDescent="0.2">
      <c r="B2518" s="3"/>
      <c r="C2518" s="3"/>
      <c r="T2518">
        <v>22000</v>
      </c>
      <c r="U2518" s="15">
        <v>0</v>
      </c>
      <c r="V2518" t="s">
        <v>8221</v>
      </c>
      <c r="W2518" s="8"/>
      <c r="X2518" s="5"/>
      <c r="Z2518" s="6"/>
    </row>
    <row r="2519" spans="2:26" x14ac:dyDescent="0.2">
      <c r="B2519" s="3"/>
      <c r="C2519" s="3"/>
      <c r="T2519">
        <v>18000</v>
      </c>
      <c r="U2519" s="15">
        <v>1767</v>
      </c>
      <c r="V2519" t="s">
        <v>8221</v>
      </c>
      <c r="W2519" s="8"/>
      <c r="X2519" s="5"/>
      <c r="Z2519" s="6"/>
    </row>
    <row r="2520" spans="2:26" x14ac:dyDescent="0.2">
      <c r="B2520" s="3"/>
      <c r="C2520" s="3"/>
      <c r="T2520">
        <v>5000</v>
      </c>
      <c r="U2520" s="15">
        <v>0</v>
      </c>
      <c r="V2520" t="s">
        <v>8221</v>
      </c>
      <c r="W2520" s="8"/>
      <c r="X2520" s="5"/>
      <c r="Z2520" s="6"/>
    </row>
    <row r="2521" spans="2:26" x14ac:dyDescent="0.2">
      <c r="B2521" s="3"/>
      <c r="C2521" s="3"/>
      <c r="T2521">
        <v>150000</v>
      </c>
      <c r="U2521" s="15">
        <v>65</v>
      </c>
      <c r="V2521" t="s">
        <v>8221</v>
      </c>
      <c r="W2521" s="8"/>
      <c r="X2521" s="5"/>
      <c r="Z2521" s="6"/>
    </row>
    <row r="2522" spans="2:26" x14ac:dyDescent="0.2">
      <c r="B2522" s="3"/>
      <c r="C2522" s="3"/>
      <c r="T2522">
        <v>100000</v>
      </c>
      <c r="U2522" s="15">
        <v>0</v>
      </c>
      <c r="V2522" t="s">
        <v>8221</v>
      </c>
      <c r="W2522" s="8"/>
      <c r="X2522" s="5"/>
      <c r="Z2522" s="6"/>
    </row>
    <row r="2523" spans="2:26" x14ac:dyDescent="0.2">
      <c r="B2523" s="3"/>
      <c r="C2523" s="3"/>
      <c r="T2523">
        <v>12500</v>
      </c>
      <c r="U2523" s="15">
        <v>13685.99</v>
      </c>
      <c r="V2523" t="s">
        <v>8219</v>
      </c>
      <c r="W2523" s="8"/>
      <c r="X2523" s="5"/>
      <c r="Z2523" s="6"/>
    </row>
    <row r="2524" spans="2:26" x14ac:dyDescent="0.2">
      <c r="B2524" s="3"/>
      <c r="C2524" s="3"/>
      <c r="T2524">
        <v>5000</v>
      </c>
      <c r="U2524" s="15">
        <v>5000</v>
      </c>
      <c r="V2524" t="s">
        <v>8219</v>
      </c>
      <c r="W2524" s="8"/>
      <c r="X2524" s="5"/>
      <c r="Z2524" s="6"/>
    </row>
    <row r="2525" spans="2:26" x14ac:dyDescent="0.2">
      <c r="B2525" s="3"/>
      <c r="C2525" s="3"/>
      <c r="T2525">
        <v>900</v>
      </c>
      <c r="U2525" s="15">
        <v>1408</v>
      </c>
      <c r="V2525" t="s">
        <v>8219</v>
      </c>
      <c r="W2525" s="8"/>
      <c r="X2525" s="5"/>
      <c r="Z2525" s="6"/>
    </row>
    <row r="2526" spans="2:26" x14ac:dyDescent="0.2">
      <c r="B2526" s="3"/>
      <c r="C2526" s="3"/>
      <c r="T2526">
        <v>7500</v>
      </c>
      <c r="U2526" s="15">
        <v>7620</v>
      </c>
      <c r="V2526" t="s">
        <v>8219</v>
      </c>
      <c r="W2526" s="8"/>
      <c r="X2526" s="5"/>
      <c r="Z2526" s="6"/>
    </row>
    <row r="2527" spans="2:26" x14ac:dyDescent="0.2">
      <c r="B2527" s="3"/>
      <c r="C2527" s="3"/>
      <c r="T2527">
        <v>8000</v>
      </c>
      <c r="U2527" s="15">
        <v>8026</v>
      </c>
      <c r="V2527" t="s">
        <v>8219</v>
      </c>
      <c r="W2527" s="8"/>
      <c r="X2527" s="5"/>
      <c r="Z2527" s="6"/>
    </row>
    <row r="2528" spans="2:26" x14ac:dyDescent="0.2">
      <c r="B2528" s="3"/>
      <c r="C2528" s="3"/>
      <c r="T2528">
        <v>4000</v>
      </c>
      <c r="U2528" s="15">
        <v>4518</v>
      </c>
      <c r="V2528" t="s">
        <v>8219</v>
      </c>
      <c r="W2528" s="8"/>
      <c r="X2528" s="5"/>
      <c r="Z2528" s="6"/>
    </row>
    <row r="2529" spans="2:26" x14ac:dyDescent="0.2">
      <c r="B2529" s="3"/>
      <c r="C2529" s="3"/>
      <c r="T2529">
        <v>4000</v>
      </c>
      <c r="U2529" s="15">
        <v>4085</v>
      </c>
      <c r="V2529" t="s">
        <v>8219</v>
      </c>
      <c r="W2529" s="8"/>
      <c r="X2529" s="5"/>
      <c r="Z2529" s="6"/>
    </row>
    <row r="2530" spans="2:26" x14ac:dyDescent="0.2">
      <c r="B2530" s="3"/>
      <c r="C2530" s="3"/>
      <c r="T2530">
        <v>4000</v>
      </c>
      <c r="U2530" s="15">
        <v>4289.99</v>
      </c>
      <c r="V2530" t="s">
        <v>8219</v>
      </c>
      <c r="W2530" s="8"/>
      <c r="X2530" s="5"/>
      <c r="Z2530" s="6"/>
    </row>
    <row r="2531" spans="2:26" x14ac:dyDescent="0.2">
      <c r="B2531" s="3"/>
      <c r="C2531" s="3"/>
      <c r="T2531">
        <v>6000</v>
      </c>
      <c r="U2531" s="15">
        <v>6257</v>
      </c>
      <c r="V2531" t="s">
        <v>8219</v>
      </c>
      <c r="W2531" s="8"/>
      <c r="X2531" s="5"/>
      <c r="Z2531" s="6"/>
    </row>
    <row r="2532" spans="2:26" x14ac:dyDescent="0.2">
      <c r="B2532" s="3"/>
      <c r="C2532" s="3"/>
      <c r="T2532">
        <v>6500</v>
      </c>
      <c r="U2532" s="15">
        <v>6500</v>
      </c>
      <c r="V2532" t="s">
        <v>8219</v>
      </c>
      <c r="W2532" s="8"/>
      <c r="X2532" s="5"/>
      <c r="Z2532" s="6"/>
    </row>
    <row r="2533" spans="2:26" x14ac:dyDescent="0.2">
      <c r="B2533" s="3"/>
      <c r="C2533" s="3"/>
      <c r="T2533">
        <v>4500</v>
      </c>
      <c r="U2533" s="15">
        <v>4518</v>
      </c>
      <c r="V2533" t="s">
        <v>8219</v>
      </c>
      <c r="W2533" s="8"/>
      <c r="X2533" s="5"/>
      <c r="Z2533" s="6"/>
    </row>
    <row r="2534" spans="2:26" x14ac:dyDescent="0.2">
      <c r="B2534" s="3"/>
      <c r="C2534" s="3"/>
      <c r="T2534">
        <v>4000</v>
      </c>
      <c r="U2534" s="15">
        <v>5045</v>
      </c>
      <c r="V2534" t="s">
        <v>8219</v>
      </c>
      <c r="W2534" s="8"/>
      <c r="X2534" s="5"/>
      <c r="Z2534" s="6"/>
    </row>
    <row r="2535" spans="2:26" x14ac:dyDescent="0.2">
      <c r="B2535" s="3"/>
      <c r="C2535" s="3"/>
      <c r="T2535">
        <v>7500</v>
      </c>
      <c r="U2535" s="15">
        <v>8300</v>
      </c>
      <c r="V2535" t="s">
        <v>8219</v>
      </c>
      <c r="W2535" s="8"/>
      <c r="X2535" s="5"/>
      <c r="Z2535" s="6"/>
    </row>
    <row r="2536" spans="2:26" x14ac:dyDescent="0.2">
      <c r="B2536" s="3"/>
      <c r="C2536" s="3"/>
      <c r="T2536">
        <v>2000</v>
      </c>
      <c r="U2536" s="15">
        <v>2100</v>
      </c>
      <c r="V2536" t="s">
        <v>8219</v>
      </c>
      <c r="W2536" s="8"/>
      <c r="X2536" s="5"/>
      <c r="Z2536" s="6"/>
    </row>
    <row r="2537" spans="2:26" x14ac:dyDescent="0.2">
      <c r="B2537" s="3"/>
      <c r="C2537" s="3"/>
      <c r="T2537">
        <v>20000</v>
      </c>
      <c r="U2537" s="15">
        <v>20755</v>
      </c>
      <c r="V2537" t="s">
        <v>8219</v>
      </c>
      <c r="W2537" s="8"/>
      <c r="X2537" s="5"/>
      <c r="Z2537" s="6"/>
    </row>
    <row r="2538" spans="2:26" x14ac:dyDescent="0.2">
      <c r="B2538" s="3"/>
      <c r="C2538" s="3"/>
      <c r="T2538">
        <v>25</v>
      </c>
      <c r="U2538" s="15">
        <v>29</v>
      </c>
      <c r="V2538" t="s">
        <v>8219</v>
      </c>
      <c r="W2538" s="8"/>
      <c r="X2538" s="5"/>
      <c r="Z2538" s="6"/>
    </row>
    <row r="2539" spans="2:26" x14ac:dyDescent="0.2">
      <c r="B2539" s="3"/>
      <c r="C2539" s="3"/>
      <c r="T2539">
        <v>1000</v>
      </c>
      <c r="U2539" s="15">
        <v>1100</v>
      </c>
      <c r="V2539" t="s">
        <v>8219</v>
      </c>
      <c r="W2539" s="8"/>
      <c r="X2539" s="5"/>
      <c r="Z2539" s="6"/>
    </row>
    <row r="2540" spans="2:26" x14ac:dyDescent="0.2">
      <c r="B2540" s="3"/>
      <c r="C2540" s="3"/>
      <c r="T2540">
        <v>18000</v>
      </c>
      <c r="U2540" s="15">
        <v>20343.169999999998</v>
      </c>
      <c r="V2540" t="s">
        <v>8219</v>
      </c>
      <c r="W2540" s="8"/>
      <c r="X2540" s="5"/>
      <c r="Z2540" s="6"/>
    </row>
    <row r="2541" spans="2:26" x14ac:dyDescent="0.2">
      <c r="B2541" s="3"/>
      <c r="C2541" s="3"/>
      <c r="T2541">
        <v>10000</v>
      </c>
      <c r="U2541" s="15">
        <v>10025</v>
      </c>
      <c r="V2541" t="s">
        <v>8219</v>
      </c>
      <c r="W2541" s="8"/>
      <c r="X2541" s="5"/>
      <c r="Z2541" s="6"/>
    </row>
    <row r="2542" spans="2:26" x14ac:dyDescent="0.2">
      <c r="B2542" s="3"/>
      <c r="C2542" s="3"/>
      <c r="T2542">
        <v>2500</v>
      </c>
      <c r="U2542" s="15">
        <v>2585</v>
      </c>
      <c r="V2542" t="s">
        <v>8219</v>
      </c>
      <c r="W2542" s="8"/>
      <c r="X2542" s="5"/>
      <c r="Z2542" s="6"/>
    </row>
    <row r="2543" spans="2:26" x14ac:dyDescent="0.2">
      <c r="B2543" s="3"/>
      <c r="C2543" s="3"/>
      <c r="T2543">
        <v>3500</v>
      </c>
      <c r="U2543" s="15">
        <v>3746</v>
      </c>
      <c r="V2543" t="s">
        <v>8219</v>
      </c>
      <c r="W2543" s="8"/>
      <c r="X2543" s="5"/>
      <c r="Z2543" s="6"/>
    </row>
    <row r="2544" spans="2:26" x14ac:dyDescent="0.2">
      <c r="B2544" s="3"/>
      <c r="C2544" s="3"/>
      <c r="T2544">
        <v>700</v>
      </c>
      <c r="U2544" s="15">
        <v>725</v>
      </c>
      <c r="V2544" t="s">
        <v>8219</v>
      </c>
      <c r="W2544" s="8"/>
      <c r="X2544" s="5"/>
      <c r="Z2544" s="6"/>
    </row>
    <row r="2545" spans="2:26" x14ac:dyDescent="0.2">
      <c r="B2545" s="3"/>
      <c r="C2545" s="3"/>
      <c r="T2545">
        <v>250</v>
      </c>
      <c r="U2545" s="15">
        <v>391</v>
      </c>
      <c r="V2545" t="s">
        <v>8219</v>
      </c>
      <c r="W2545" s="8"/>
      <c r="X2545" s="5"/>
      <c r="Z2545" s="6"/>
    </row>
    <row r="2546" spans="2:26" x14ac:dyDescent="0.2">
      <c r="B2546" s="3"/>
      <c r="C2546" s="3"/>
      <c r="T2546">
        <v>5000</v>
      </c>
      <c r="U2546" s="15">
        <v>5041</v>
      </c>
      <c r="V2546" t="s">
        <v>8219</v>
      </c>
      <c r="W2546" s="8"/>
      <c r="X2546" s="5"/>
      <c r="Z2546" s="6"/>
    </row>
    <row r="2547" spans="2:26" x14ac:dyDescent="0.2">
      <c r="B2547" s="3"/>
      <c r="C2547" s="3"/>
      <c r="T2547">
        <v>2000</v>
      </c>
      <c r="U2547" s="15">
        <v>3906</v>
      </c>
      <c r="V2547" t="s">
        <v>8219</v>
      </c>
      <c r="W2547" s="8"/>
      <c r="X2547" s="5"/>
      <c r="Z2547" s="6"/>
    </row>
    <row r="2548" spans="2:26" x14ac:dyDescent="0.2">
      <c r="B2548" s="3"/>
      <c r="C2548" s="3"/>
      <c r="T2548">
        <v>3500</v>
      </c>
      <c r="U2548" s="15">
        <v>3910</v>
      </c>
      <c r="V2548" t="s">
        <v>8219</v>
      </c>
      <c r="W2548" s="8"/>
      <c r="X2548" s="5"/>
      <c r="Z2548" s="6"/>
    </row>
    <row r="2549" spans="2:26" x14ac:dyDescent="0.2">
      <c r="B2549" s="3"/>
      <c r="C2549" s="3"/>
      <c r="T2549">
        <v>5500</v>
      </c>
      <c r="U2549" s="15">
        <v>6592</v>
      </c>
      <c r="V2549" t="s">
        <v>8219</v>
      </c>
      <c r="W2549" s="8"/>
      <c r="X2549" s="5"/>
      <c r="Z2549" s="6"/>
    </row>
    <row r="2550" spans="2:26" x14ac:dyDescent="0.2">
      <c r="B2550" s="3"/>
      <c r="C2550" s="3"/>
      <c r="T2550">
        <v>6000</v>
      </c>
      <c r="U2550" s="15">
        <v>6111</v>
      </c>
      <c r="V2550" t="s">
        <v>8219</v>
      </c>
      <c r="W2550" s="8"/>
      <c r="X2550" s="5"/>
      <c r="Z2550" s="6"/>
    </row>
    <row r="2551" spans="2:26" x14ac:dyDescent="0.2">
      <c r="B2551" s="3"/>
      <c r="C2551" s="3"/>
      <c r="T2551">
        <v>1570</v>
      </c>
      <c r="U2551" s="15">
        <v>1614</v>
      </c>
      <c r="V2551" t="s">
        <v>8219</v>
      </c>
      <c r="W2551" s="8"/>
      <c r="X2551" s="5"/>
      <c r="Z2551" s="6"/>
    </row>
    <row r="2552" spans="2:26" x14ac:dyDescent="0.2">
      <c r="B2552" s="3"/>
      <c r="C2552" s="3"/>
      <c r="T2552">
        <v>6500</v>
      </c>
      <c r="U2552" s="15">
        <v>6555</v>
      </c>
      <c r="V2552" t="s">
        <v>8219</v>
      </c>
      <c r="W2552" s="8"/>
      <c r="X2552" s="5"/>
      <c r="Z2552" s="6"/>
    </row>
    <row r="2553" spans="2:26" x14ac:dyDescent="0.2">
      <c r="B2553" s="3"/>
      <c r="C2553" s="3"/>
      <c r="T2553">
        <v>3675</v>
      </c>
      <c r="U2553" s="15">
        <v>3775.5</v>
      </c>
      <c r="V2553" t="s">
        <v>8219</v>
      </c>
      <c r="W2553" s="8"/>
      <c r="X2553" s="5"/>
      <c r="Z2553" s="6"/>
    </row>
    <row r="2554" spans="2:26" x14ac:dyDescent="0.2">
      <c r="B2554" s="3"/>
      <c r="C2554" s="3"/>
      <c r="T2554">
        <v>3000</v>
      </c>
      <c r="U2554" s="15">
        <v>3195</v>
      </c>
      <c r="V2554" t="s">
        <v>8219</v>
      </c>
      <c r="W2554" s="8"/>
      <c r="X2554" s="5"/>
      <c r="Z2554" s="6"/>
    </row>
    <row r="2555" spans="2:26" x14ac:dyDescent="0.2">
      <c r="B2555" s="3"/>
      <c r="C2555" s="3"/>
      <c r="T2555">
        <v>1500</v>
      </c>
      <c r="U2555" s="15">
        <v>2333</v>
      </c>
      <c r="V2555" t="s">
        <v>8219</v>
      </c>
      <c r="W2555" s="8"/>
      <c r="X2555" s="5"/>
      <c r="Z2555" s="6"/>
    </row>
    <row r="2556" spans="2:26" x14ac:dyDescent="0.2">
      <c r="B2556" s="3"/>
      <c r="C2556" s="3"/>
      <c r="T2556">
        <v>3000</v>
      </c>
      <c r="U2556" s="15">
        <v>3684</v>
      </c>
      <c r="V2556" t="s">
        <v>8219</v>
      </c>
      <c r="W2556" s="8"/>
      <c r="X2556" s="5"/>
      <c r="Z2556" s="6"/>
    </row>
    <row r="2557" spans="2:26" x14ac:dyDescent="0.2">
      <c r="B2557" s="3"/>
      <c r="C2557" s="3"/>
      <c r="T2557">
        <v>2000</v>
      </c>
      <c r="U2557" s="15">
        <v>2147</v>
      </c>
      <c r="V2557" t="s">
        <v>8219</v>
      </c>
      <c r="W2557" s="8"/>
      <c r="X2557" s="5"/>
      <c r="Z2557" s="6"/>
    </row>
    <row r="2558" spans="2:26" x14ac:dyDescent="0.2">
      <c r="B2558" s="3"/>
      <c r="C2558" s="3"/>
      <c r="T2558">
        <v>745</v>
      </c>
      <c r="U2558" s="15">
        <v>786</v>
      </c>
      <c r="V2558" t="s">
        <v>8219</v>
      </c>
      <c r="W2558" s="8"/>
      <c r="X2558" s="5"/>
      <c r="Z2558" s="6"/>
    </row>
    <row r="2559" spans="2:26" x14ac:dyDescent="0.2">
      <c r="B2559" s="3"/>
      <c r="C2559" s="3"/>
      <c r="T2559">
        <v>900</v>
      </c>
      <c r="U2559" s="15">
        <v>1066</v>
      </c>
      <c r="V2559" t="s">
        <v>8219</v>
      </c>
      <c r="W2559" s="8"/>
      <c r="X2559" s="5"/>
      <c r="Z2559" s="6"/>
    </row>
    <row r="2560" spans="2:26" x14ac:dyDescent="0.2">
      <c r="B2560" s="3"/>
      <c r="C2560" s="3"/>
      <c r="T2560">
        <v>1250</v>
      </c>
      <c r="U2560" s="15">
        <v>1361</v>
      </c>
      <c r="V2560" t="s">
        <v>8219</v>
      </c>
      <c r="W2560" s="8"/>
      <c r="X2560" s="5"/>
      <c r="Z2560" s="6"/>
    </row>
    <row r="2561" spans="2:26" x14ac:dyDescent="0.2">
      <c r="B2561" s="3"/>
      <c r="C2561" s="3"/>
      <c r="T2561">
        <v>800</v>
      </c>
      <c r="U2561" s="15">
        <v>890</v>
      </c>
      <c r="V2561" t="s">
        <v>8219</v>
      </c>
      <c r="W2561" s="8"/>
      <c r="X2561" s="5"/>
      <c r="Z2561" s="6"/>
    </row>
    <row r="2562" spans="2:26" x14ac:dyDescent="0.2">
      <c r="B2562" s="3"/>
      <c r="C2562" s="3"/>
      <c r="T2562">
        <v>3000</v>
      </c>
      <c r="U2562" s="15">
        <v>3003</v>
      </c>
      <c r="V2562" t="s">
        <v>8219</v>
      </c>
      <c r="W2562" s="8"/>
      <c r="X2562" s="5"/>
      <c r="Z2562" s="6"/>
    </row>
    <row r="2563" spans="2:26" x14ac:dyDescent="0.2">
      <c r="B2563" s="3"/>
      <c r="C2563" s="3"/>
      <c r="T2563">
        <v>100000</v>
      </c>
      <c r="U2563" s="15">
        <v>0</v>
      </c>
      <c r="V2563" t="s">
        <v>8220</v>
      </c>
      <c r="W2563" s="8"/>
      <c r="X2563" s="5"/>
      <c r="Z2563" s="6"/>
    </row>
    <row r="2564" spans="2:26" x14ac:dyDescent="0.2">
      <c r="B2564" s="3"/>
      <c r="C2564" s="3"/>
      <c r="T2564">
        <v>10000</v>
      </c>
      <c r="U2564" s="15">
        <v>75</v>
      </c>
      <c r="V2564" t="s">
        <v>8220</v>
      </c>
      <c r="W2564" s="8"/>
      <c r="X2564" s="5"/>
      <c r="Z2564" s="6"/>
    </row>
    <row r="2565" spans="2:26" x14ac:dyDescent="0.2">
      <c r="B2565" s="3"/>
      <c r="C2565" s="3"/>
      <c r="T2565">
        <v>20000</v>
      </c>
      <c r="U2565" s="15">
        <v>0</v>
      </c>
      <c r="V2565" t="s">
        <v>8220</v>
      </c>
      <c r="W2565" s="8"/>
      <c r="X2565" s="5"/>
      <c r="Z2565" s="6"/>
    </row>
    <row r="2566" spans="2:26" x14ac:dyDescent="0.2">
      <c r="B2566" s="3"/>
      <c r="C2566" s="3"/>
      <c r="T2566">
        <v>40000</v>
      </c>
      <c r="U2566" s="15">
        <v>0</v>
      </c>
      <c r="V2566" t="s">
        <v>8220</v>
      </c>
      <c r="W2566" s="8"/>
      <c r="X2566" s="5"/>
      <c r="Z2566" s="6"/>
    </row>
    <row r="2567" spans="2:26" x14ac:dyDescent="0.2">
      <c r="B2567" s="3"/>
      <c r="C2567" s="3"/>
      <c r="T2567">
        <v>10000</v>
      </c>
      <c r="U2567" s="15">
        <v>100</v>
      </c>
      <c r="V2567" t="s">
        <v>8220</v>
      </c>
      <c r="W2567" s="8"/>
      <c r="X2567" s="5"/>
      <c r="Z2567" s="6"/>
    </row>
    <row r="2568" spans="2:26" x14ac:dyDescent="0.2">
      <c r="B2568" s="3"/>
      <c r="C2568" s="3"/>
      <c r="T2568">
        <v>35000</v>
      </c>
      <c r="U2568" s="15">
        <v>0</v>
      </c>
      <c r="V2568" t="s">
        <v>8220</v>
      </c>
      <c r="W2568" s="8"/>
      <c r="X2568" s="5"/>
      <c r="Z2568" s="6"/>
    </row>
    <row r="2569" spans="2:26" x14ac:dyDescent="0.2">
      <c r="B2569" s="3"/>
      <c r="C2569" s="3"/>
      <c r="T2569">
        <v>45000</v>
      </c>
      <c r="U2569" s="15">
        <v>120</v>
      </c>
      <c r="V2569" t="s">
        <v>8220</v>
      </c>
      <c r="W2569" s="8"/>
      <c r="X2569" s="5"/>
      <c r="Z2569" s="6"/>
    </row>
    <row r="2570" spans="2:26" x14ac:dyDescent="0.2">
      <c r="B2570" s="3"/>
      <c r="C2570" s="3"/>
      <c r="T2570">
        <v>10000</v>
      </c>
      <c r="U2570" s="15">
        <v>50</v>
      </c>
      <c r="V2570" t="s">
        <v>8220</v>
      </c>
      <c r="W2570" s="8"/>
      <c r="X2570" s="5"/>
      <c r="Z2570" s="6"/>
    </row>
    <row r="2571" spans="2:26" x14ac:dyDescent="0.2">
      <c r="B2571" s="3"/>
      <c r="C2571" s="3"/>
      <c r="T2571">
        <v>6500</v>
      </c>
      <c r="U2571" s="15">
        <v>145</v>
      </c>
      <c r="V2571" t="s">
        <v>8220</v>
      </c>
      <c r="W2571" s="8"/>
      <c r="X2571" s="5"/>
      <c r="Z2571" s="6"/>
    </row>
    <row r="2572" spans="2:26" x14ac:dyDescent="0.2">
      <c r="B2572" s="3"/>
      <c r="C2572" s="3"/>
      <c r="T2572">
        <v>7000</v>
      </c>
      <c r="U2572" s="15">
        <v>59</v>
      </c>
      <c r="V2572" t="s">
        <v>8220</v>
      </c>
      <c r="W2572" s="8"/>
      <c r="X2572" s="5"/>
      <c r="Z2572" s="6"/>
    </row>
    <row r="2573" spans="2:26" x14ac:dyDescent="0.2">
      <c r="B2573" s="3"/>
      <c r="C2573" s="3"/>
      <c r="T2573">
        <v>100000</v>
      </c>
      <c r="U2573" s="15">
        <v>250</v>
      </c>
      <c r="V2573" t="s">
        <v>8220</v>
      </c>
      <c r="W2573" s="8"/>
      <c r="X2573" s="5"/>
      <c r="Z2573" s="6"/>
    </row>
    <row r="2574" spans="2:26" x14ac:dyDescent="0.2">
      <c r="B2574" s="3"/>
      <c r="C2574" s="3"/>
      <c r="T2574">
        <v>30000</v>
      </c>
      <c r="U2574" s="15">
        <v>0</v>
      </c>
      <c r="V2574" t="s">
        <v>8220</v>
      </c>
      <c r="W2574" s="8"/>
      <c r="X2574" s="5"/>
      <c r="Z2574" s="6"/>
    </row>
    <row r="2575" spans="2:26" x14ac:dyDescent="0.2">
      <c r="B2575" s="3"/>
      <c r="C2575" s="3"/>
      <c r="T2575">
        <v>8000</v>
      </c>
      <c r="U2575" s="15">
        <v>0</v>
      </c>
      <c r="V2575" t="s">
        <v>8220</v>
      </c>
      <c r="W2575" s="8"/>
      <c r="X2575" s="5"/>
      <c r="Z2575" s="6"/>
    </row>
    <row r="2576" spans="2:26" x14ac:dyDescent="0.2">
      <c r="B2576" s="3"/>
      <c r="C2576" s="3"/>
      <c r="T2576">
        <v>10000</v>
      </c>
      <c r="U2576" s="15">
        <v>0</v>
      </c>
      <c r="V2576" t="s">
        <v>8220</v>
      </c>
      <c r="W2576" s="8"/>
      <c r="X2576" s="5"/>
      <c r="Z2576" s="6"/>
    </row>
    <row r="2577" spans="2:26" x14ac:dyDescent="0.2">
      <c r="B2577" s="3"/>
      <c r="C2577" s="3"/>
      <c r="T2577">
        <v>85000</v>
      </c>
      <c r="U2577" s="15">
        <v>0</v>
      </c>
      <c r="V2577" t="s">
        <v>8220</v>
      </c>
      <c r="W2577" s="8"/>
      <c r="X2577" s="5"/>
      <c r="Z2577" s="6"/>
    </row>
    <row r="2578" spans="2:26" x14ac:dyDescent="0.2">
      <c r="B2578" s="3"/>
      <c r="C2578" s="3"/>
      <c r="T2578">
        <v>10000</v>
      </c>
      <c r="U2578" s="15">
        <v>0</v>
      </c>
      <c r="V2578" t="s">
        <v>8220</v>
      </c>
      <c r="W2578" s="8"/>
      <c r="X2578" s="5"/>
      <c r="Z2578" s="6"/>
    </row>
    <row r="2579" spans="2:26" x14ac:dyDescent="0.2">
      <c r="B2579" s="3"/>
      <c r="C2579" s="3"/>
      <c r="T2579">
        <v>15000</v>
      </c>
      <c r="U2579" s="15">
        <v>0</v>
      </c>
      <c r="V2579" t="s">
        <v>8220</v>
      </c>
      <c r="W2579" s="8"/>
      <c r="X2579" s="5"/>
      <c r="Z2579" s="6"/>
    </row>
    <row r="2580" spans="2:26" x14ac:dyDescent="0.2">
      <c r="B2580" s="3"/>
      <c r="C2580" s="3"/>
      <c r="T2580">
        <v>6000</v>
      </c>
      <c r="U2580" s="15">
        <v>0</v>
      </c>
      <c r="V2580" t="s">
        <v>8220</v>
      </c>
      <c r="W2580" s="8"/>
      <c r="X2580" s="5"/>
      <c r="Z2580" s="6"/>
    </row>
    <row r="2581" spans="2:26" x14ac:dyDescent="0.2">
      <c r="B2581" s="3"/>
      <c r="C2581" s="3"/>
      <c r="T2581">
        <v>200000</v>
      </c>
      <c r="U2581" s="15">
        <v>277</v>
      </c>
      <c r="V2581" t="s">
        <v>8220</v>
      </c>
      <c r="W2581" s="8"/>
      <c r="X2581" s="5"/>
      <c r="Z2581" s="6"/>
    </row>
    <row r="2582" spans="2:26" x14ac:dyDescent="0.2">
      <c r="B2582" s="3"/>
      <c r="C2582" s="3"/>
      <c r="T2582">
        <v>8500</v>
      </c>
      <c r="U2582" s="15">
        <v>51</v>
      </c>
      <c r="V2582" t="s">
        <v>8220</v>
      </c>
      <c r="W2582" s="8"/>
      <c r="X2582" s="5"/>
      <c r="Z2582" s="6"/>
    </row>
    <row r="2583" spans="2:26" x14ac:dyDescent="0.2">
      <c r="B2583" s="3"/>
      <c r="C2583" s="3"/>
      <c r="T2583">
        <v>5000</v>
      </c>
      <c r="U2583" s="15">
        <v>530</v>
      </c>
      <c r="V2583" t="s">
        <v>8221</v>
      </c>
      <c r="W2583" s="8"/>
      <c r="X2583" s="5"/>
      <c r="Z2583" s="6"/>
    </row>
    <row r="2584" spans="2:26" x14ac:dyDescent="0.2">
      <c r="B2584" s="3"/>
      <c r="C2584" s="3"/>
      <c r="T2584">
        <v>90000</v>
      </c>
      <c r="U2584" s="15">
        <v>1</v>
      </c>
      <c r="V2584" t="s">
        <v>8221</v>
      </c>
      <c r="W2584" s="8"/>
      <c r="X2584" s="5"/>
      <c r="Z2584" s="6"/>
    </row>
    <row r="2585" spans="2:26" x14ac:dyDescent="0.2">
      <c r="B2585" s="3"/>
      <c r="C2585" s="3"/>
      <c r="T2585">
        <v>1000</v>
      </c>
      <c r="U2585" s="15">
        <v>5</v>
      </c>
      <c r="V2585" t="s">
        <v>8221</v>
      </c>
      <c r="W2585" s="8"/>
      <c r="X2585" s="5"/>
      <c r="Z2585" s="6"/>
    </row>
    <row r="2586" spans="2:26" x14ac:dyDescent="0.2">
      <c r="B2586" s="3"/>
      <c r="C2586" s="3"/>
      <c r="T2586">
        <v>10000</v>
      </c>
      <c r="U2586" s="15">
        <v>0</v>
      </c>
      <c r="V2586" t="s">
        <v>8221</v>
      </c>
      <c r="W2586" s="8"/>
      <c r="X2586" s="5"/>
      <c r="Z2586" s="6"/>
    </row>
    <row r="2587" spans="2:26" x14ac:dyDescent="0.2">
      <c r="B2587" s="3"/>
      <c r="C2587" s="3"/>
      <c r="T2587">
        <v>30000</v>
      </c>
      <c r="U2587" s="15">
        <v>50</v>
      </c>
      <c r="V2587" t="s">
        <v>8221</v>
      </c>
      <c r="W2587" s="8"/>
      <c r="X2587" s="5"/>
      <c r="Z2587" s="6"/>
    </row>
    <row r="2588" spans="2:26" x14ac:dyDescent="0.2">
      <c r="B2588" s="3"/>
      <c r="C2588" s="3"/>
      <c r="T2588">
        <v>3000</v>
      </c>
      <c r="U2588" s="15">
        <v>5</v>
      </c>
      <c r="V2588" t="s">
        <v>8221</v>
      </c>
      <c r="W2588" s="8"/>
      <c r="X2588" s="5"/>
      <c r="Z2588" s="6"/>
    </row>
    <row r="2589" spans="2:26" x14ac:dyDescent="0.2">
      <c r="B2589" s="3"/>
      <c r="C2589" s="3"/>
      <c r="T2589">
        <v>50000</v>
      </c>
      <c r="U2589" s="15">
        <v>1217</v>
      </c>
      <c r="V2589" t="s">
        <v>8221</v>
      </c>
      <c r="W2589" s="8"/>
      <c r="X2589" s="5"/>
      <c r="Z2589" s="6"/>
    </row>
    <row r="2590" spans="2:26" x14ac:dyDescent="0.2">
      <c r="B2590" s="3"/>
      <c r="C2590" s="3"/>
      <c r="T2590">
        <v>6000</v>
      </c>
      <c r="U2590" s="15">
        <v>233</v>
      </c>
      <c r="V2590" t="s">
        <v>8221</v>
      </c>
      <c r="W2590" s="8"/>
      <c r="X2590" s="5"/>
      <c r="Z2590" s="6"/>
    </row>
    <row r="2591" spans="2:26" x14ac:dyDescent="0.2">
      <c r="B2591" s="3"/>
      <c r="C2591" s="3"/>
      <c r="T2591">
        <v>50000</v>
      </c>
      <c r="U2591" s="15">
        <v>5</v>
      </c>
      <c r="V2591" t="s">
        <v>8221</v>
      </c>
      <c r="W2591" s="8"/>
      <c r="X2591" s="5"/>
      <c r="Z2591" s="6"/>
    </row>
    <row r="2592" spans="2:26" x14ac:dyDescent="0.2">
      <c r="B2592" s="3"/>
      <c r="C2592" s="3"/>
      <c r="T2592">
        <v>3000</v>
      </c>
      <c r="U2592" s="15">
        <v>0</v>
      </c>
      <c r="V2592" t="s">
        <v>8221</v>
      </c>
      <c r="W2592" s="8"/>
      <c r="X2592" s="5"/>
      <c r="Z2592" s="6"/>
    </row>
    <row r="2593" spans="2:26" x14ac:dyDescent="0.2">
      <c r="B2593" s="3"/>
      <c r="C2593" s="3"/>
      <c r="T2593">
        <v>1500</v>
      </c>
      <c r="U2593" s="15">
        <v>26</v>
      </c>
      <c r="V2593" t="s">
        <v>8221</v>
      </c>
      <c r="W2593" s="8"/>
      <c r="X2593" s="5"/>
      <c r="Z2593" s="6"/>
    </row>
    <row r="2594" spans="2:26" x14ac:dyDescent="0.2">
      <c r="B2594" s="3"/>
      <c r="C2594" s="3"/>
      <c r="T2594">
        <v>30000</v>
      </c>
      <c r="U2594" s="15">
        <v>50</v>
      </c>
      <c r="V2594" t="s">
        <v>8221</v>
      </c>
      <c r="W2594" s="8"/>
      <c r="X2594" s="5"/>
      <c r="Z2594" s="6"/>
    </row>
    <row r="2595" spans="2:26" x14ac:dyDescent="0.2">
      <c r="B2595" s="3"/>
      <c r="C2595" s="3"/>
      <c r="T2595">
        <v>10000</v>
      </c>
      <c r="U2595" s="15">
        <v>0</v>
      </c>
      <c r="V2595" t="s">
        <v>8221</v>
      </c>
      <c r="W2595" s="8"/>
      <c r="X2595" s="5"/>
      <c r="Z2595" s="6"/>
    </row>
    <row r="2596" spans="2:26" x14ac:dyDescent="0.2">
      <c r="B2596" s="3"/>
      <c r="C2596" s="3"/>
      <c r="T2596">
        <v>80000</v>
      </c>
      <c r="U2596" s="15">
        <v>1</v>
      </c>
      <c r="V2596" t="s">
        <v>8221</v>
      </c>
      <c r="W2596" s="8"/>
      <c r="X2596" s="5"/>
      <c r="Z2596" s="6"/>
    </row>
    <row r="2597" spans="2:26" x14ac:dyDescent="0.2">
      <c r="B2597" s="3"/>
      <c r="C2597" s="3"/>
      <c r="T2597">
        <v>15000</v>
      </c>
      <c r="U2597" s="15">
        <v>1825</v>
      </c>
      <c r="V2597" t="s">
        <v>8221</v>
      </c>
      <c r="W2597" s="8"/>
      <c r="X2597" s="5"/>
      <c r="Z2597" s="6"/>
    </row>
    <row r="2598" spans="2:26" x14ac:dyDescent="0.2">
      <c r="B2598" s="3"/>
      <c r="C2598" s="3"/>
      <c r="T2598">
        <v>35000</v>
      </c>
      <c r="U2598" s="15">
        <v>8256</v>
      </c>
      <c r="V2598" t="s">
        <v>8221</v>
      </c>
      <c r="W2598" s="8"/>
      <c r="X2598" s="5"/>
      <c r="Z2598" s="6"/>
    </row>
    <row r="2599" spans="2:26" x14ac:dyDescent="0.2">
      <c r="B2599" s="3"/>
      <c r="C2599" s="3"/>
      <c r="T2599">
        <v>1500</v>
      </c>
      <c r="U2599" s="15">
        <v>85</v>
      </c>
      <c r="V2599" t="s">
        <v>8221</v>
      </c>
      <c r="W2599" s="8"/>
      <c r="X2599" s="5"/>
      <c r="Z2599" s="6"/>
    </row>
    <row r="2600" spans="2:26" x14ac:dyDescent="0.2">
      <c r="B2600" s="3"/>
      <c r="C2600" s="3"/>
      <c r="T2600">
        <v>3000</v>
      </c>
      <c r="U2600" s="15">
        <v>1170</v>
      </c>
      <c r="V2600" t="s">
        <v>8221</v>
      </c>
      <c r="W2600" s="8"/>
      <c r="X2600" s="5"/>
      <c r="Z2600" s="6"/>
    </row>
    <row r="2601" spans="2:26" x14ac:dyDescent="0.2">
      <c r="B2601" s="3"/>
      <c r="C2601" s="3"/>
      <c r="T2601">
        <v>9041</v>
      </c>
      <c r="U2601" s="15">
        <v>90</v>
      </c>
      <c r="V2601" t="s">
        <v>8221</v>
      </c>
      <c r="W2601" s="8"/>
      <c r="X2601" s="5"/>
      <c r="Z2601" s="6"/>
    </row>
    <row r="2602" spans="2:26" x14ac:dyDescent="0.2">
      <c r="B2602" s="3"/>
      <c r="C2602" s="3"/>
      <c r="T2602">
        <v>50000</v>
      </c>
      <c r="U2602" s="15">
        <v>3466</v>
      </c>
      <c r="V2602" t="s">
        <v>8221</v>
      </c>
      <c r="W2602" s="8"/>
      <c r="X2602" s="5"/>
      <c r="Z2602" s="6"/>
    </row>
    <row r="2603" spans="2:26" x14ac:dyDescent="0.2">
      <c r="B2603" s="3"/>
      <c r="C2603" s="3"/>
      <c r="T2603">
        <v>500</v>
      </c>
      <c r="U2603" s="15">
        <v>3307</v>
      </c>
      <c r="V2603" t="s">
        <v>8219</v>
      </c>
      <c r="W2603" s="8"/>
      <c r="X2603" s="5"/>
      <c r="Z2603" s="6"/>
    </row>
    <row r="2604" spans="2:26" x14ac:dyDescent="0.2">
      <c r="B2604" s="3"/>
      <c r="C2604" s="3"/>
      <c r="T2604">
        <v>12000</v>
      </c>
      <c r="U2604" s="15">
        <v>39131</v>
      </c>
      <c r="V2604" t="s">
        <v>8219</v>
      </c>
      <c r="W2604" s="8"/>
      <c r="X2604" s="5"/>
      <c r="Z2604" s="6"/>
    </row>
    <row r="2605" spans="2:26" x14ac:dyDescent="0.2">
      <c r="B2605" s="3"/>
      <c r="C2605" s="3"/>
      <c r="T2605">
        <v>1750</v>
      </c>
      <c r="U2605" s="15">
        <v>1776</v>
      </c>
      <c r="V2605" t="s">
        <v>8219</v>
      </c>
      <c r="W2605" s="8"/>
      <c r="X2605" s="5"/>
      <c r="Z2605" s="6"/>
    </row>
    <row r="2606" spans="2:26" x14ac:dyDescent="0.2">
      <c r="B2606" s="3"/>
      <c r="C2606" s="3"/>
      <c r="T2606">
        <v>20000</v>
      </c>
      <c r="U2606" s="15">
        <v>20843.599999999999</v>
      </c>
      <c r="V2606" t="s">
        <v>8219</v>
      </c>
      <c r="W2606" s="8"/>
      <c r="X2606" s="5"/>
      <c r="Z2606" s="6"/>
    </row>
    <row r="2607" spans="2:26" x14ac:dyDescent="0.2">
      <c r="B2607" s="3"/>
      <c r="C2607" s="3"/>
      <c r="T2607">
        <v>100000</v>
      </c>
      <c r="U2607" s="15">
        <v>107421.57</v>
      </c>
      <c r="V2607" t="s">
        <v>8219</v>
      </c>
      <c r="W2607" s="8"/>
      <c r="X2607" s="5"/>
      <c r="Z2607" s="6"/>
    </row>
    <row r="2608" spans="2:26" x14ac:dyDescent="0.2">
      <c r="B2608" s="3"/>
      <c r="C2608" s="3"/>
      <c r="T2608">
        <v>11000</v>
      </c>
      <c r="U2608" s="15">
        <v>12106</v>
      </c>
      <c r="V2608" t="s">
        <v>8219</v>
      </c>
      <c r="W2608" s="8"/>
      <c r="X2608" s="5"/>
      <c r="Z2608" s="6"/>
    </row>
    <row r="2609" spans="2:26" x14ac:dyDescent="0.2">
      <c r="B2609" s="3"/>
      <c r="C2609" s="3"/>
      <c r="T2609">
        <v>8000</v>
      </c>
      <c r="U2609" s="15">
        <v>32616</v>
      </c>
      <c r="V2609" t="s">
        <v>8219</v>
      </c>
      <c r="W2609" s="8"/>
      <c r="X2609" s="5"/>
      <c r="Z2609" s="6"/>
    </row>
    <row r="2610" spans="2:26" x14ac:dyDescent="0.2">
      <c r="B2610" s="3"/>
      <c r="C2610" s="3"/>
      <c r="T2610">
        <v>8000</v>
      </c>
      <c r="U2610" s="15">
        <v>17914</v>
      </c>
      <c r="V2610" t="s">
        <v>8219</v>
      </c>
      <c r="W2610" s="8"/>
      <c r="X2610" s="5"/>
      <c r="Z2610" s="6"/>
    </row>
    <row r="2611" spans="2:26" x14ac:dyDescent="0.2">
      <c r="B2611" s="3"/>
      <c r="C2611" s="3"/>
      <c r="T2611">
        <v>35000</v>
      </c>
      <c r="U2611" s="15">
        <v>106330.39</v>
      </c>
      <c r="V2611" t="s">
        <v>8219</v>
      </c>
      <c r="W2611" s="8"/>
      <c r="X2611" s="5"/>
      <c r="Z2611" s="6"/>
    </row>
    <row r="2612" spans="2:26" x14ac:dyDescent="0.2">
      <c r="B2612" s="3"/>
      <c r="C2612" s="3"/>
      <c r="T2612">
        <v>22765</v>
      </c>
      <c r="U2612" s="15">
        <v>32172.66</v>
      </c>
      <c r="V2612" t="s">
        <v>8219</v>
      </c>
      <c r="W2612" s="8"/>
      <c r="X2612" s="5"/>
      <c r="Z2612" s="6"/>
    </row>
    <row r="2613" spans="2:26" x14ac:dyDescent="0.2">
      <c r="B2613" s="3"/>
      <c r="C2613" s="3"/>
      <c r="T2613">
        <v>11000</v>
      </c>
      <c r="U2613" s="15">
        <v>306970</v>
      </c>
      <c r="V2613" t="s">
        <v>8219</v>
      </c>
      <c r="W2613" s="8"/>
      <c r="X2613" s="5"/>
      <c r="Z2613" s="6"/>
    </row>
    <row r="2614" spans="2:26" x14ac:dyDescent="0.2">
      <c r="B2614" s="3"/>
      <c r="C2614" s="3"/>
      <c r="T2614">
        <v>10000</v>
      </c>
      <c r="U2614" s="15">
        <v>17176.13</v>
      </c>
      <c r="V2614" t="s">
        <v>8219</v>
      </c>
      <c r="W2614" s="8"/>
      <c r="X2614" s="5"/>
      <c r="Z2614" s="6"/>
    </row>
    <row r="2615" spans="2:26" x14ac:dyDescent="0.2">
      <c r="B2615" s="3"/>
      <c r="C2615" s="3"/>
      <c r="T2615">
        <v>7500</v>
      </c>
      <c r="U2615" s="15">
        <v>7576</v>
      </c>
      <c r="V2615" t="s">
        <v>8219</v>
      </c>
      <c r="W2615" s="8"/>
      <c r="X2615" s="5"/>
      <c r="Z2615" s="6"/>
    </row>
    <row r="2616" spans="2:26" x14ac:dyDescent="0.2">
      <c r="B2616" s="3"/>
      <c r="C2616" s="3"/>
      <c r="T2616">
        <v>10500</v>
      </c>
      <c r="U2616" s="15">
        <v>10710</v>
      </c>
      <c r="V2616" t="s">
        <v>8219</v>
      </c>
      <c r="W2616" s="8"/>
      <c r="X2616" s="5"/>
      <c r="Z2616" s="6"/>
    </row>
    <row r="2617" spans="2:26" x14ac:dyDescent="0.2">
      <c r="B2617" s="3"/>
      <c r="C2617" s="3"/>
      <c r="T2617">
        <v>2001</v>
      </c>
      <c r="U2617" s="15">
        <v>3397</v>
      </c>
      <c r="V2617" t="s">
        <v>8219</v>
      </c>
      <c r="W2617" s="8"/>
      <c r="X2617" s="5"/>
      <c r="Z2617" s="6"/>
    </row>
    <row r="2618" spans="2:26" x14ac:dyDescent="0.2">
      <c r="B2618" s="3"/>
      <c r="C2618" s="3"/>
      <c r="T2618">
        <v>25000</v>
      </c>
      <c r="U2618" s="15">
        <v>28633.5</v>
      </c>
      <c r="V2618" t="s">
        <v>8219</v>
      </c>
      <c r="W2618" s="8"/>
      <c r="X2618" s="5"/>
      <c r="Z2618" s="6"/>
    </row>
    <row r="2619" spans="2:26" x14ac:dyDescent="0.2">
      <c r="B2619" s="3"/>
      <c r="C2619" s="3"/>
      <c r="T2619">
        <v>500</v>
      </c>
      <c r="U2619" s="15">
        <v>4388</v>
      </c>
      <c r="V2619" t="s">
        <v>8219</v>
      </c>
      <c r="W2619" s="8"/>
      <c r="X2619" s="5"/>
      <c r="Z2619" s="6"/>
    </row>
    <row r="2620" spans="2:26" x14ac:dyDescent="0.2">
      <c r="B2620" s="3"/>
      <c r="C2620" s="3"/>
      <c r="T2620">
        <v>15000</v>
      </c>
      <c r="U2620" s="15">
        <v>15808</v>
      </c>
      <c r="V2620" t="s">
        <v>8219</v>
      </c>
      <c r="W2620" s="8"/>
      <c r="X2620" s="5"/>
      <c r="Z2620" s="6"/>
    </row>
    <row r="2621" spans="2:26" x14ac:dyDescent="0.2">
      <c r="B2621" s="3"/>
      <c r="C2621" s="3"/>
      <c r="T2621">
        <v>1000</v>
      </c>
      <c r="U2621" s="15">
        <v>1884</v>
      </c>
      <c r="V2621" t="s">
        <v>8219</v>
      </c>
      <c r="W2621" s="8"/>
      <c r="X2621" s="5"/>
      <c r="Z2621" s="6"/>
    </row>
    <row r="2622" spans="2:26" x14ac:dyDescent="0.2">
      <c r="B2622" s="3"/>
      <c r="C2622" s="3"/>
      <c r="T2622">
        <v>65000</v>
      </c>
      <c r="U2622" s="15">
        <v>93374</v>
      </c>
      <c r="V2622" t="s">
        <v>8219</v>
      </c>
      <c r="W2622" s="8"/>
      <c r="X2622" s="5"/>
      <c r="Z2622" s="6"/>
    </row>
    <row r="2623" spans="2:26" x14ac:dyDescent="0.2">
      <c r="B2623" s="3"/>
      <c r="C2623" s="3"/>
      <c r="T2623">
        <v>15000</v>
      </c>
      <c r="U2623" s="15">
        <v>21882</v>
      </c>
      <c r="V2623" t="s">
        <v>8219</v>
      </c>
      <c r="W2623" s="8"/>
      <c r="X2623" s="5"/>
      <c r="Z2623" s="6"/>
    </row>
    <row r="2624" spans="2:26" x14ac:dyDescent="0.2">
      <c r="B2624" s="3"/>
      <c r="C2624" s="3"/>
      <c r="T2624">
        <v>1500</v>
      </c>
      <c r="U2624" s="15">
        <v>1967.76</v>
      </c>
      <c r="V2624" t="s">
        <v>8219</v>
      </c>
      <c r="W2624" s="8"/>
      <c r="X2624" s="5"/>
      <c r="Z2624" s="6"/>
    </row>
    <row r="2625" spans="2:26" x14ac:dyDescent="0.2">
      <c r="B2625" s="3"/>
      <c r="C2625" s="3"/>
      <c r="T2625">
        <v>2000</v>
      </c>
      <c r="U2625" s="15">
        <v>2280</v>
      </c>
      <c r="V2625" t="s">
        <v>8219</v>
      </c>
      <c r="W2625" s="8"/>
      <c r="X2625" s="5"/>
      <c r="Z2625" s="6"/>
    </row>
    <row r="2626" spans="2:26" x14ac:dyDescent="0.2">
      <c r="B2626" s="3"/>
      <c r="C2626" s="3"/>
      <c r="T2626">
        <v>8000</v>
      </c>
      <c r="U2626" s="15">
        <v>110353.65</v>
      </c>
      <c r="V2626" t="s">
        <v>8219</v>
      </c>
      <c r="W2626" s="8"/>
      <c r="X2626" s="5"/>
      <c r="Z2626" s="6"/>
    </row>
    <row r="2627" spans="2:26" x14ac:dyDescent="0.2">
      <c r="B2627" s="3"/>
      <c r="C2627" s="3"/>
      <c r="T2627">
        <v>150</v>
      </c>
      <c r="U2627" s="15">
        <v>1434</v>
      </c>
      <c r="V2627" t="s">
        <v>8219</v>
      </c>
      <c r="W2627" s="8"/>
      <c r="X2627" s="5"/>
      <c r="Z2627" s="6"/>
    </row>
    <row r="2628" spans="2:26" x14ac:dyDescent="0.2">
      <c r="B2628" s="3"/>
      <c r="C2628" s="3"/>
      <c r="T2628">
        <v>2500</v>
      </c>
      <c r="U2628" s="15">
        <v>2800</v>
      </c>
      <c r="V2628" t="s">
        <v>8219</v>
      </c>
      <c r="W2628" s="8"/>
      <c r="X2628" s="5"/>
      <c r="Z2628" s="6"/>
    </row>
    <row r="2629" spans="2:26" x14ac:dyDescent="0.2">
      <c r="B2629" s="3"/>
      <c r="C2629" s="3"/>
      <c r="T2629">
        <v>150</v>
      </c>
      <c r="U2629" s="15">
        <v>970</v>
      </c>
      <c r="V2629" t="s">
        <v>8219</v>
      </c>
      <c r="W2629" s="8"/>
      <c r="X2629" s="5"/>
      <c r="Z2629" s="6"/>
    </row>
    <row r="2630" spans="2:26" x14ac:dyDescent="0.2">
      <c r="B2630" s="3"/>
      <c r="C2630" s="3"/>
      <c r="T2630">
        <v>839</v>
      </c>
      <c r="U2630" s="15">
        <v>926</v>
      </c>
      <c r="V2630" t="s">
        <v>8219</v>
      </c>
      <c r="W2630" s="8"/>
      <c r="X2630" s="5"/>
      <c r="Z2630" s="6"/>
    </row>
    <row r="2631" spans="2:26" x14ac:dyDescent="0.2">
      <c r="B2631" s="3"/>
      <c r="C2631" s="3"/>
      <c r="T2631">
        <v>5000</v>
      </c>
      <c r="U2631" s="15">
        <v>6387</v>
      </c>
      <c r="V2631" t="s">
        <v>8219</v>
      </c>
      <c r="W2631" s="8"/>
      <c r="X2631" s="5"/>
      <c r="Z2631" s="6"/>
    </row>
    <row r="2632" spans="2:26" x14ac:dyDescent="0.2">
      <c r="B2632" s="3"/>
      <c r="C2632" s="3"/>
      <c r="T2632">
        <v>2000</v>
      </c>
      <c r="U2632" s="15">
        <v>3158</v>
      </c>
      <c r="V2632" t="s">
        <v>8219</v>
      </c>
      <c r="W2632" s="8"/>
      <c r="X2632" s="5"/>
      <c r="Z2632" s="6"/>
    </row>
    <row r="2633" spans="2:26" x14ac:dyDescent="0.2">
      <c r="B2633" s="3"/>
      <c r="C2633" s="3"/>
      <c r="T2633">
        <v>20000</v>
      </c>
      <c r="U2633" s="15">
        <v>22933.05</v>
      </c>
      <c r="V2633" t="s">
        <v>8219</v>
      </c>
      <c r="W2633" s="8"/>
      <c r="X2633" s="5"/>
      <c r="Z2633" s="6"/>
    </row>
    <row r="2634" spans="2:26" x14ac:dyDescent="0.2">
      <c r="B2634" s="3"/>
      <c r="C2634" s="3"/>
      <c r="T2634">
        <v>1070</v>
      </c>
      <c r="U2634" s="15">
        <v>1466</v>
      </c>
      <c r="V2634" t="s">
        <v>8219</v>
      </c>
      <c r="W2634" s="8"/>
      <c r="X2634" s="5"/>
      <c r="Z2634" s="6"/>
    </row>
    <row r="2635" spans="2:26" x14ac:dyDescent="0.2">
      <c r="B2635" s="3"/>
      <c r="C2635" s="3"/>
      <c r="T2635">
        <v>5000</v>
      </c>
      <c r="U2635" s="15">
        <v>17731</v>
      </c>
      <c r="V2635" t="s">
        <v>8219</v>
      </c>
      <c r="W2635" s="8"/>
      <c r="X2635" s="5"/>
      <c r="Z2635" s="6"/>
    </row>
    <row r="2636" spans="2:26" x14ac:dyDescent="0.2">
      <c r="B2636" s="3"/>
      <c r="C2636" s="3"/>
      <c r="T2636">
        <v>930</v>
      </c>
      <c r="U2636" s="15">
        <v>986</v>
      </c>
      <c r="V2636" t="s">
        <v>8219</v>
      </c>
      <c r="W2636" s="8"/>
      <c r="X2636" s="5"/>
      <c r="Z2636" s="6"/>
    </row>
    <row r="2637" spans="2:26" x14ac:dyDescent="0.2">
      <c r="B2637" s="3"/>
      <c r="C2637" s="3"/>
      <c r="T2637">
        <v>11500</v>
      </c>
      <c r="U2637" s="15">
        <v>11500</v>
      </c>
      <c r="V2637" t="s">
        <v>8219</v>
      </c>
      <c r="W2637" s="8"/>
      <c r="X2637" s="5"/>
      <c r="Z2637" s="6"/>
    </row>
    <row r="2638" spans="2:26" x14ac:dyDescent="0.2">
      <c r="B2638" s="3"/>
      <c r="C2638" s="3"/>
      <c r="T2638">
        <v>1000</v>
      </c>
      <c r="U2638" s="15">
        <v>1873</v>
      </c>
      <c r="V2638" t="s">
        <v>8219</v>
      </c>
      <c r="W2638" s="8"/>
      <c r="X2638" s="5"/>
      <c r="Z2638" s="6"/>
    </row>
    <row r="2639" spans="2:26" x14ac:dyDescent="0.2">
      <c r="B2639" s="3"/>
      <c r="C2639" s="3"/>
      <c r="T2639">
        <v>500</v>
      </c>
      <c r="U2639" s="15">
        <v>831</v>
      </c>
      <c r="V2639" t="s">
        <v>8219</v>
      </c>
      <c r="W2639" s="8"/>
      <c r="X2639" s="5"/>
      <c r="Z2639" s="6"/>
    </row>
    <row r="2640" spans="2:26" x14ac:dyDescent="0.2">
      <c r="B2640" s="3"/>
      <c r="C2640" s="3"/>
      <c r="T2640">
        <v>347</v>
      </c>
      <c r="U2640" s="15">
        <v>353</v>
      </c>
      <c r="V2640" t="s">
        <v>8219</v>
      </c>
      <c r="W2640" s="8"/>
      <c r="X2640" s="5"/>
      <c r="Z2640" s="6"/>
    </row>
    <row r="2641" spans="2:26" x14ac:dyDescent="0.2">
      <c r="B2641" s="3"/>
      <c r="C2641" s="3"/>
      <c r="T2641">
        <v>300</v>
      </c>
      <c r="U2641" s="15">
        <v>492</v>
      </c>
      <c r="V2641" t="s">
        <v>8219</v>
      </c>
      <c r="W2641" s="8"/>
      <c r="X2641" s="5"/>
      <c r="Z2641" s="6"/>
    </row>
    <row r="2642" spans="2:26" x14ac:dyDescent="0.2">
      <c r="B2642" s="3"/>
      <c r="C2642" s="3"/>
      <c r="T2642">
        <v>3000</v>
      </c>
      <c r="U2642" s="15">
        <v>3170</v>
      </c>
      <c r="V2642" t="s">
        <v>8219</v>
      </c>
      <c r="W2642" s="8"/>
      <c r="X2642" s="5"/>
      <c r="Z2642" s="6"/>
    </row>
    <row r="2643" spans="2:26" x14ac:dyDescent="0.2">
      <c r="B2643" s="3"/>
      <c r="C2643" s="3"/>
      <c r="T2643">
        <v>1500</v>
      </c>
      <c r="U2643" s="15">
        <v>15</v>
      </c>
      <c r="V2643" t="s">
        <v>8221</v>
      </c>
      <c r="W2643" s="8"/>
      <c r="X2643" s="5"/>
      <c r="Z2643" s="6"/>
    </row>
    <row r="2644" spans="2:26" x14ac:dyDescent="0.2">
      <c r="B2644" s="3"/>
      <c r="C2644" s="3"/>
      <c r="T2644">
        <v>500000</v>
      </c>
      <c r="U2644" s="15">
        <v>0</v>
      </c>
      <c r="V2644" t="s">
        <v>8221</v>
      </c>
      <c r="W2644" s="8"/>
      <c r="X2644" s="5"/>
      <c r="Z2644" s="6"/>
    </row>
    <row r="2645" spans="2:26" x14ac:dyDescent="0.2">
      <c r="B2645" s="3"/>
      <c r="C2645" s="3"/>
      <c r="T2645">
        <v>1000000</v>
      </c>
      <c r="U2645" s="15">
        <v>335597.31</v>
      </c>
      <c r="V2645" t="s">
        <v>8220</v>
      </c>
      <c r="W2645" s="8"/>
      <c r="X2645" s="5"/>
      <c r="Z2645" s="6"/>
    </row>
    <row r="2646" spans="2:26" x14ac:dyDescent="0.2">
      <c r="B2646" s="3"/>
      <c r="C2646" s="3"/>
      <c r="T2646">
        <v>100000</v>
      </c>
      <c r="U2646" s="15">
        <v>2053</v>
      </c>
      <c r="V2646" t="s">
        <v>8220</v>
      </c>
      <c r="W2646" s="8"/>
      <c r="X2646" s="5"/>
      <c r="Z2646" s="6"/>
    </row>
    <row r="2647" spans="2:26" x14ac:dyDescent="0.2">
      <c r="B2647" s="3"/>
      <c r="C2647" s="3"/>
      <c r="T2647">
        <v>20000</v>
      </c>
      <c r="U2647" s="15">
        <v>2100</v>
      </c>
      <c r="V2647" t="s">
        <v>8220</v>
      </c>
      <c r="W2647" s="8"/>
      <c r="X2647" s="5"/>
      <c r="Z2647" s="6"/>
    </row>
    <row r="2648" spans="2:26" x14ac:dyDescent="0.2">
      <c r="B2648" s="3"/>
      <c r="C2648" s="3"/>
      <c r="T2648">
        <v>500000</v>
      </c>
      <c r="U2648" s="15">
        <v>42086.42</v>
      </c>
      <c r="V2648" t="s">
        <v>8220</v>
      </c>
      <c r="W2648" s="8"/>
      <c r="X2648" s="5"/>
      <c r="Z2648" s="6"/>
    </row>
    <row r="2649" spans="2:26" x14ac:dyDescent="0.2">
      <c r="B2649" s="3"/>
      <c r="C2649" s="3"/>
      <c r="T2649">
        <v>2500</v>
      </c>
      <c r="U2649" s="15">
        <v>36</v>
      </c>
      <c r="V2649" t="s">
        <v>8220</v>
      </c>
      <c r="W2649" s="8"/>
      <c r="X2649" s="5"/>
      <c r="Z2649" s="6"/>
    </row>
    <row r="2650" spans="2:26" x14ac:dyDescent="0.2">
      <c r="B2650" s="3"/>
      <c r="C2650" s="3"/>
      <c r="T2650">
        <v>12000</v>
      </c>
      <c r="U2650" s="15">
        <v>106</v>
      </c>
      <c r="V2650" t="s">
        <v>8220</v>
      </c>
      <c r="W2650" s="8"/>
      <c r="X2650" s="5"/>
      <c r="Z2650" s="6"/>
    </row>
    <row r="2651" spans="2:26" x14ac:dyDescent="0.2">
      <c r="B2651" s="3"/>
      <c r="C2651" s="3"/>
      <c r="T2651">
        <v>125000</v>
      </c>
      <c r="U2651" s="15">
        <v>124</v>
      </c>
      <c r="V2651" t="s">
        <v>8220</v>
      </c>
      <c r="W2651" s="8"/>
      <c r="X2651" s="5"/>
      <c r="Z2651" s="6"/>
    </row>
    <row r="2652" spans="2:26" x14ac:dyDescent="0.2">
      <c r="B2652" s="3"/>
      <c r="C2652" s="3"/>
      <c r="T2652">
        <v>60000</v>
      </c>
      <c r="U2652" s="15">
        <v>358</v>
      </c>
      <c r="V2652" t="s">
        <v>8220</v>
      </c>
      <c r="W2652" s="8"/>
      <c r="X2652" s="5"/>
      <c r="Z2652" s="6"/>
    </row>
    <row r="2653" spans="2:26" x14ac:dyDescent="0.2">
      <c r="B2653" s="3"/>
      <c r="C2653" s="3"/>
      <c r="T2653">
        <v>280000</v>
      </c>
      <c r="U2653" s="15">
        <v>5233</v>
      </c>
      <c r="V2653" t="s">
        <v>8220</v>
      </c>
      <c r="W2653" s="8"/>
      <c r="X2653" s="5"/>
      <c r="Z2653" s="6"/>
    </row>
    <row r="2654" spans="2:26" x14ac:dyDescent="0.2">
      <c r="B2654" s="3"/>
      <c r="C2654" s="3"/>
      <c r="T2654">
        <v>100000</v>
      </c>
      <c r="U2654" s="15">
        <v>885</v>
      </c>
      <c r="V2654" t="s">
        <v>8220</v>
      </c>
      <c r="W2654" s="8"/>
      <c r="X2654" s="5"/>
      <c r="Z2654" s="6"/>
    </row>
    <row r="2655" spans="2:26" x14ac:dyDescent="0.2">
      <c r="B2655" s="3"/>
      <c r="C2655" s="3"/>
      <c r="T2655">
        <v>51000</v>
      </c>
      <c r="U2655" s="15">
        <v>5876</v>
      </c>
      <c r="V2655" t="s">
        <v>8220</v>
      </c>
      <c r="W2655" s="8"/>
      <c r="X2655" s="5"/>
      <c r="Z2655" s="6"/>
    </row>
    <row r="2656" spans="2:26" x14ac:dyDescent="0.2">
      <c r="B2656" s="3"/>
      <c r="C2656" s="3"/>
      <c r="T2656">
        <v>100000</v>
      </c>
      <c r="U2656" s="15">
        <v>51</v>
      </c>
      <c r="V2656" t="s">
        <v>8220</v>
      </c>
      <c r="W2656" s="8"/>
      <c r="X2656" s="5"/>
      <c r="Z2656" s="6"/>
    </row>
    <row r="2657" spans="2:26" x14ac:dyDescent="0.2">
      <c r="B2657" s="3"/>
      <c r="C2657" s="3"/>
      <c r="T2657">
        <v>15000</v>
      </c>
      <c r="U2657" s="15">
        <v>3155</v>
      </c>
      <c r="V2657" t="s">
        <v>8220</v>
      </c>
      <c r="W2657" s="8"/>
      <c r="X2657" s="5"/>
      <c r="Z2657" s="6"/>
    </row>
    <row r="2658" spans="2:26" x14ac:dyDescent="0.2">
      <c r="B2658" s="3"/>
      <c r="C2658" s="3"/>
      <c r="T2658">
        <v>150000</v>
      </c>
      <c r="U2658" s="15">
        <v>17155</v>
      </c>
      <c r="V2658" t="s">
        <v>8220</v>
      </c>
      <c r="W2658" s="8"/>
      <c r="X2658" s="5"/>
      <c r="Z2658" s="6"/>
    </row>
    <row r="2659" spans="2:26" x14ac:dyDescent="0.2">
      <c r="B2659" s="3"/>
      <c r="C2659" s="3"/>
      <c r="T2659">
        <v>30000</v>
      </c>
      <c r="U2659" s="15">
        <v>5621.38</v>
      </c>
      <c r="V2659" t="s">
        <v>8220</v>
      </c>
      <c r="W2659" s="8"/>
      <c r="X2659" s="5"/>
      <c r="Z2659" s="6"/>
    </row>
    <row r="2660" spans="2:26" x14ac:dyDescent="0.2">
      <c r="B2660" s="3"/>
      <c r="C2660" s="3"/>
      <c r="T2660">
        <v>98000</v>
      </c>
      <c r="U2660" s="15">
        <v>91</v>
      </c>
      <c r="V2660" t="s">
        <v>8220</v>
      </c>
      <c r="W2660" s="8"/>
      <c r="X2660" s="5"/>
      <c r="Z2660" s="6"/>
    </row>
    <row r="2661" spans="2:26" x14ac:dyDescent="0.2">
      <c r="B2661" s="3"/>
      <c r="C2661" s="3"/>
      <c r="T2661">
        <v>49000</v>
      </c>
      <c r="U2661" s="15">
        <v>1333</v>
      </c>
      <c r="V2661" t="s">
        <v>8220</v>
      </c>
      <c r="W2661" s="8"/>
      <c r="X2661" s="5"/>
      <c r="Z2661" s="6"/>
    </row>
    <row r="2662" spans="2:26" x14ac:dyDescent="0.2">
      <c r="B2662" s="3"/>
      <c r="C2662" s="3"/>
      <c r="T2662">
        <v>20000</v>
      </c>
      <c r="U2662" s="15">
        <v>19</v>
      </c>
      <c r="V2662" t="s">
        <v>8220</v>
      </c>
      <c r="W2662" s="8"/>
      <c r="X2662" s="5"/>
      <c r="Z2662" s="6"/>
    </row>
    <row r="2663" spans="2:26" x14ac:dyDescent="0.2">
      <c r="B2663" s="3"/>
      <c r="C2663" s="3"/>
      <c r="T2663">
        <v>5000</v>
      </c>
      <c r="U2663" s="15">
        <v>5145</v>
      </c>
      <c r="V2663" t="s">
        <v>8219</v>
      </c>
      <c r="W2663" s="8"/>
      <c r="X2663" s="5"/>
      <c r="Z2663" s="6"/>
    </row>
    <row r="2664" spans="2:26" x14ac:dyDescent="0.2">
      <c r="B2664" s="3"/>
      <c r="C2664" s="3"/>
      <c r="T2664">
        <v>20000</v>
      </c>
      <c r="U2664" s="15">
        <v>21360</v>
      </c>
      <c r="V2664" t="s">
        <v>8219</v>
      </c>
      <c r="W2664" s="8"/>
      <c r="X2664" s="5"/>
      <c r="Z2664" s="6"/>
    </row>
    <row r="2665" spans="2:26" x14ac:dyDescent="0.2">
      <c r="B2665" s="3"/>
      <c r="C2665" s="3"/>
      <c r="T2665">
        <v>20000</v>
      </c>
      <c r="U2665" s="15">
        <v>20919.25</v>
      </c>
      <c r="V2665" t="s">
        <v>8219</v>
      </c>
      <c r="W2665" s="8"/>
      <c r="X2665" s="5"/>
      <c r="Z2665" s="6"/>
    </row>
    <row r="2666" spans="2:26" x14ac:dyDescent="0.2">
      <c r="B2666" s="3"/>
      <c r="C2666" s="3"/>
      <c r="T2666">
        <v>17500</v>
      </c>
      <c r="U2666" s="15">
        <v>18100</v>
      </c>
      <c r="V2666" t="s">
        <v>8219</v>
      </c>
      <c r="W2666" s="8"/>
      <c r="X2666" s="5"/>
      <c r="Z2666" s="6"/>
    </row>
    <row r="2667" spans="2:26" x14ac:dyDescent="0.2">
      <c r="B2667" s="3"/>
      <c r="C2667" s="3"/>
      <c r="T2667">
        <v>3500</v>
      </c>
      <c r="U2667" s="15">
        <v>4310</v>
      </c>
      <c r="V2667" t="s">
        <v>8219</v>
      </c>
      <c r="W2667" s="8"/>
      <c r="X2667" s="5"/>
      <c r="Z2667" s="6"/>
    </row>
    <row r="2668" spans="2:26" x14ac:dyDescent="0.2">
      <c r="B2668" s="3"/>
      <c r="C2668" s="3"/>
      <c r="T2668">
        <v>10000</v>
      </c>
      <c r="U2668" s="15">
        <v>15929.51</v>
      </c>
      <c r="V2668" t="s">
        <v>8219</v>
      </c>
      <c r="W2668" s="8"/>
      <c r="X2668" s="5"/>
      <c r="Z2668" s="6"/>
    </row>
    <row r="2669" spans="2:26" x14ac:dyDescent="0.2">
      <c r="B2669" s="3"/>
      <c r="C2669" s="3"/>
      <c r="T2669">
        <v>1500</v>
      </c>
      <c r="U2669" s="15">
        <v>1660</v>
      </c>
      <c r="V2669" t="s">
        <v>8219</v>
      </c>
      <c r="W2669" s="8"/>
      <c r="X2669" s="5"/>
      <c r="Z2669" s="6"/>
    </row>
    <row r="2670" spans="2:26" x14ac:dyDescent="0.2">
      <c r="B2670" s="3"/>
      <c r="C2670" s="3"/>
      <c r="T2670">
        <v>1000</v>
      </c>
      <c r="U2670" s="15">
        <v>1707</v>
      </c>
      <c r="V2670" t="s">
        <v>8219</v>
      </c>
      <c r="W2670" s="8"/>
      <c r="X2670" s="5"/>
      <c r="Z2670" s="6"/>
    </row>
    <row r="2671" spans="2:26" x14ac:dyDescent="0.2">
      <c r="B2671" s="3"/>
      <c r="C2671" s="3"/>
      <c r="T2671">
        <v>800</v>
      </c>
      <c r="U2671" s="15">
        <v>1001</v>
      </c>
      <c r="V2671" t="s">
        <v>8219</v>
      </c>
      <c r="W2671" s="8"/>
      <c r="X2671" s="5"/>
      <c r="Z2671" s="6"/>
    </row>
    <row r="2672" spans="2:26" x14ac:dyDescent="0.2">
      <c r="B2672" s="3"/>
      <c r="C2672" s="3"/>
      <c r="T2672">
        <v>38888</v>
      </c>
      <c r="U2672" s="15">
        <v>2495</v>
      </c>
      <c r="V2672" t="s">
        <v>8221</v>
      </c>
      <c r="W2672" s="8"/>
      <c r="X2672" s="5"/>
      <c r="Z2672" s="6"/>
    </row>
    <row r="2673" spans="2:26" x14ac:dyDescent="0.2">
      <c r="B2673" s="3"/>
      <c r="C2673" s="3"/>
      <c r="T2673">
        <v>25000</v>
      </c>
      <c r="U2673" s="15">
        <v>2836</v>
      </c>
      <c r="V2673" t="s">
        <v>8221</v>
      </c>
      <c r="W2673" s="8"/>
      <c r="X2673" s="5"/>
      <c r="Z2673" s="6"/>
    </row>
    <row r="2674" spans="2:26" x14ac:dyDescent="0.2">
      <c r="B2674" s="3"/>
      <c r="C2674" s="3"/>
      <c r="T2674">
        <v>10000</v>
      </c>
      <c r="U2674" s="15">
        <v>3319</v>
      </c>
      <c r="V2674" t="s">
        <v>8221</v>
      </c>
      <c r="W2674" s="8"/>
      <c r="X2674" s="5"/>
      <c r="Z2674" s="6"/>
    </row>
    <row r="2675" spans="2:26" x14ac:dyDescent="0.2">
      <c r="B2675" s="3"/>
      <c r="C2675" s="3"/>
      <c r="T2675">
        <v>40000</v>
      </c>
      <c r="U2675" s="15">
        <v>11032</v>
      </c>
      <c r="V2675" t="s">
        <v>8221</v>
      </c>
      <c r="W2675" s="8"/>
      <c r="X2675" s="5"/>
      <c r="Z2675" s="6"/>
    </row>
    <row r="2676" spans="2:26" x14ac:dyDescent="0.2">
      <c r="B2676" s="3"/>
      <c r="C2676" s="3"/>
      <c r="T2676">
        <v>35000</v>
      </c>
      <c r="U2676" s="15">
        <v>21994</v>
      </c>
      <c r="V2676" t="s">
        <v>8221</v>
      </c>
      <c r="W2676" s="8"/>
      <c r="X2676" s="5"/>
      <c r="Z2676" s="6"/>
    </row>
    <row r="2677" spans="2:26" x14ac:dyDescent="0.2">
      <c r="B2677" s="3"/>
      <c r="C2677" s="3"/>
      <c r="T2677">
        <v>25000</v>
      </c>
      <c r="U2677" s="15">
        <v>1897</v>
      </c>
      <c r="V2677" t="s">
        <v>8221</v>
      </c>
      <c r="W2677" s="8"/>
      <c r="X2677" s="5"/>
      <c r="Z2677" s="6"/>
    </row>
    <row r="2678" spans="2:26" x14ac:dyDescent="0.2">
      <c r="B2678" s="3"/>
      <c r="C2678" s="3"/>
      <c r="T2678">
        <v>2100</v>
      </c>
      <c r="U2678" s="15">
        <v>1058</v>
      </c>
      <c r="V2678" t="s">
        <v>8221</v>
      </c>
      <c r="W2678" s="8"/>
      <c r="X2678" s="5"/>
      <c r="Z2678" s="6"/>
    </row>
    <row r="2679" spans="2:26" x14ac:dyDescent="0.2">
      <c r="B2679" s="3"/>
      <c r="C2679" s="3"/>
      <c r="T2679">
        <v>19500</v>
      </c>
      <c r="U2679" s="15">
        <v>3415</v>
      </c>
      <c r="V2679" t="s">
        <v>8221</v>
      </c>
      <c r="W2679" s="8"/>
      <c r="X2679" s="5"/>
      <c r="Z2679" s="6"/>
    </row>
    <row r="2680" spans="2:26" x14ac:dyDescent="0.2">
      <c r="B2680" s="3"/>
      <c r="C2680" s="3"/>
      <c r="T2680">
        <v>8000000</v>
      </c>
      <c r="U2680" s="15">
        <v>1100</v>
      </c>
      <c r="V2680" t="s">
        <v>8221</v>
      </c>
      <c r="W2680" s="8"/>
      <c r="X2680" s="5"/>
      <c r="Z2680" s="6"/>
    </row>
    <row r="2681" spans="2:26" x14ac:dyDescent="0.2">
      <c r="B2681" s="3"/>
      <c r="C2681" s="3"/>
      <c r="T2681">
        <v>40000</v>
      </c>
      <c r="U2681" s="15">
        <v>132</v>
      </c>
      <c r="V2681" t="s">
        <v>8221</v>
      </c>
      <c r="W2681" s="8"/>
      <c r="X2681" s="5"/>
      <c r="Z2681" s="6"/>
    </row>
    <row r="2682" spans="2:26" x14ac:dyDescent="0.2">
      <c r="B2682" s="3"/>
      <c r="C2682" s="3"/>
      <c r="T2682">
        <v>32000</v>
      </c>
      <c r="U2682" s="15">
        <v>276</v>
      </c>
      <c r="V2682" t="s">
        <v>8221</v>
      </c>
      <c r="W2682" s="8"/>
      <c r="X2682" s="5"/>
      <c r="Z2682" s="6"/>
    </row>
    <row r="2683" spans="2:26" x14ac:dyDescent="0.2">
      <c r="B2683" s="3"/>
      <c r="C2683" s="3"/>
      <c r="T2683">
        <v>8000</v>
      </c>
      <c r="U2683" s="15">
        <v>55</v>
      </c>
      <c r="V2683" t="s">
        <v>8221</v>
      </c>
      <c r="W2683" s="8"/>
      <c r="X2683" s="5"/>
      <c r="Z2683" s="6"/>
    </row>
    <row r="2684" spans="2:26" x14ac:dyDescent="0.2">
      <c r="B2684" s="3"/>
      <c r="C2684" s="3"/>
      <c r="T2684">
        <v>6000</v>
      </c>
      <c r="U2684" s="15">
        <v>1698</v>
      </c>
      <c r="V2684" t="s">
        <v>8221</v>
      </c>
      <c r="W2684" s="8"/>
      <c r="X2684" s="5"/>
      <c r="Z2684" s="6"/>
    </row>
    <row r="2685" spans="2:26" x14ac:dyDescent="0.2">
      <c r="B2685" s="3"/>
      <c r="C2685" s="3"/>
      <c r="T2685">
        <v>15000</v>
      </c>
      <c r="U2685" s="15">
        <v>36</v>
      </c>
      <c r="V2685" t="s">
        <v>8221</v>
      </c>
      <c r="W2685" s="8"/>
      <c r="X2685" s="5"/>
      <c r="Z2685" s="6"/>
    </row>
    <row r="2686" spans="2:26" x14ac:dyDescent="0.2">
      <c r="B2686" s="3"/>
      <c r="C2686" s="3"/>
      <c r="T2686">
        <v>70000</v>
      </c>
      <c r="U2686" s="15">
        <v>800</v>
      </c>
      <c r="V2686" t="s">
        <v>8221</v>
      </c>
      <c r="W2686" s="8"/>
      <c r="X2686" s="5"/>
      <c r="Z2686" s="6"/>
    </row>
    <row r="2687" spans="2:26" x14ac:dyDescent="0.2">
      <c r="B2687" s="3"/>
      <c r="C2687" s="3"/>
      <c r="T2687">
        <v>50000</v>
      </c>
      <c r="U2687" s="15">
        <v>10</v>
      </c>
      <c r="V2687" t="s">
        <v>8221</v>
      </c>
      <c r="W2687" s="8"/>
      <c r="X2687" s="5"/>
      <c r="Z2687" s="6"/>
    </row>
    <row r="2688" spans="2:26" x14ac:dyDescent="0.2">
      <c r="B2688" s="3"/>
      <c r="C2688" s="3"/>
      <c r="T2688">
        <v>30000</v>
      </c>
      <c r="U2688" s="15">
        <v>0</v>
      </c>
      <c r="V2688" t="s">
        <v>8221</v>
      </c>
      <c r="W2688" s="8"/>
      <c r="X2688" s="5"/>
      <c r="Z2688" s="6"/>
    </row>
    <row r="2689" spans="2:26" x14ac:dyDescent="0.2">
      <c r="B2689" s="3"/>
      <c r="C2689" s="3"/>
      <c r="T2689">
        <v>15000</v>
      </c>
      <c r="U2689" s="15">
        <v>0</v>
      </c>
      <c r="V2689" t="s">
        <v>8221</v>
      </c>
      <c r="W2689" s="8"/>
      <c r="X2689" s="5"/>
      <c r="Z2689" s="6"/>
    </row>
    <row r="2690" spans="2:26" x14ac:dyDescent="0.2">
      <c r="B2690" s="3"/>
      <c r="C2690" s="3"/>
      <c r="T2690">
        <v>50000</v>
      </c>
      <c r="U2690" s="15">
        <v>74</v>
      </c>
      <c r="V2690" t="s">
        <v>8221</v>
      </c>
      <c r="W2690" s="8"/>
      <c r="X2690" s="5"/>
      <c r="Z2690" s="6"/>
    </row>
    <row r="2691" spans="2:26" x14ac:dyDescent="0.2">
      <c r="B2691" s="3"/>
      <c r="C2691" s="3"/>
      <c r="T2691">
        <v>35000</v>
      </c>
      <c r="U2691" s="15">
        <v>1</v>
      </c>
      <c r="V2691" t="s">
        <v>8221</v>
      </c>
      <c r="W2691" s="8"/>
      <c r="X2691" s="5"/>
      <c r="Z2691" s="6"/>
    </row>
    <row r="2692" spans="2:26" x14ac:dyDescent="0.2">
      <c r="B2692" s="3"/>
      <c r="C2692" s="3"/>
      <c r="T2692">
        <v>80000</v>
      </c>
      <c r="U2692" s="15">
        <v>8586</v>
      </c>
      <c r="V2692" t="s">
        <v>8221</v>
      </c>
      <c r="W2692" s="8"/>
      <c r="X2692" s="5"/>
      <c r="Z2692" s="6"/>
    </row>
    <row r="2693" spans="2:26" x14ac:dyDescent="0.2">
      <c r="B2693" s="3"/>
      <c r="C2693" s="3"/>
      <c r="T2693">
        <v>65000</v>
      </c>
      <c r="U2693" s="15">
        <v>35</v>
      </c>
      <c r="V2693" t="s">
        <v>8221</v>
      </c>
      <c r="W2693" s="8"/>
      <c r="X2693" s="5"/>
      <c r="Z2693" s="6"/>
    </row>
    <row r="2694" spans="2:26" x14ac:dyDescent="0.2">
      <c r="B2694" s="3"/>
      <c r="C2694" s="3"/>
      <c r="T2694">
        <v>3500</v>
      </c>
      <c r="U2694" s="15">
        <v>25</v>
      </c>
      <c r="V2694" t="s">
        <v>8221</v>
      </c>
      <c r="W2694" s="8"/>
      <c r="X2694" s="5"/>
      <c r="Z2694" s="6"/>
    </row>
    <row r="2695" spans="2:26" x14ac:dyDescent="0.2">
      <c r="B2695" s="3"/>
      <c r="C2695" s="3"/>
      <c r="T2695">
        <v>5000</v>
      </c>
      <c r="U2695" s="15">
        <v>40</v>
      </c>
      <c r="V2695" t="s">
        <v>8221</v>
      </c>
      <c r="W2695" s="8"/>
      <c r="X2695" s="5"/>
      <c r="Z2695" s="6"/>
    </row>
    <row r="2696" spans="2:26" x14ac:dyDescent="0.2">
      <c r="B2696" s="3"/>
      <c r="C2696" s="3"/>
      <c r="T2696">
        <v>30000</v>
      </c>
      <c r="U2696" s="15">
        <v>1</v>
      </c>
      <c r="V2696" t="s">
        <v>8221</v>
      </c>
      <c r="W2696" s="8"/>
      <c r="X2696" s="5"/>
      <c r="Z2696" s="6"/>
    </row>
    <row r="2697" spans="2:26" x14ac:dyDescent="0.2">
      <c r="B2697" s="3"/>
      <c r="C2697" s="3"/>
      <c r="T2697">
        <v>15000</v>
      </c>
      <c r="U2697" s="15">
        <v>71</v>
      </c>
      <c r="V2697" t="s">
        <v>8221</v>
      </c>
      <c r="W2697" s="8"/>
      <c r="X2697" s="5"/>
      <c r="Z2697" s="6"/>
    </row>
    <row r="2698" spans="2:26" x14ac:dyDescent="0.2">
      <c r="B2698" s="3"/>
      <c r="C2698" s="3"/>
      <c r="T2698">
        <v>60000</v>
      </c>
      <c r="U2698" s="15">
        <v>3390</v>
      </c>
      <c r="V2698" t="s">
        <v>8221</v>
      </c>
      <c r="W2698" s="8"/>
      <c r="X2698" s="5"/>
      <c r="Z2698" s="6"/>
    </row>
    <row r="2699" spans="2:26" x14ac:dyDescent="0.2">
      <c r="B2699" s="3"/>
      <c r="C2699" s="3"/>
      <c r="T2699">
        <v>23000</v>
      </c>
      <c r="U2699" s="15">
        <v>6061</v>
      </c>
      <c r="V2699" t="s">
        <v>8221</v>
      </c>
      <c r="W2699" s="8"/>
      <c r="X2699" s="5"/>
      <c r="Z2699" s="6"/>
    </row>
    <row r="2700" spans="2:26" x14ac:dyDescent="0.2">
      <c r="B2700" s="3"/>
      <c r="C2700" s="3"/>
      <c r="T2700">
        <v>8000</v>
      </c>
      <c r="U2700" s="15">
        <v>26.01</v>
      </c>
      <c r="V2700" t="s">
        <v>8221</v>
      </c>
      <c r="W2700" s="8"/>
      <c r="X2700" s="5"/>
      <c r="Z2700" s="6"/>
    </row>
    <row r="2701" spans="2:26" x14ac:dyDescent="0.2">
      <c r="B2701" s="3"/>
      <c r="C2701" s="3"/>
      <c r="T2701">
        <v>2</v>
      </c>
      <c r="U2701" s="15">
        <v>0</v>
      </c>
      <c r="V2701" t="s">
        <v>8221</v>
      </c>
      <c r="W2701" s="8"/>
      <c r="X2701" s="5"/>
      <c r="Z2701" s="6"/>
    </row>
    <row r="2702" spans="2:26" x14ac:dyDescent="0.2">
      <c r="B2702" s="3"/>
      <c r="C2702" s="3"/>
      <c r="T2702">
        <v>9999</v>
      </c>
      <c r="U2702" s="15">
        <v>70</v>
      </c>
      <c r="V2702" t="s">
        <v>8221</v>
      </c>
      <c r="W2702" s="8"/>
      <c r="X2702" s="5"/>
      <c r="Z2702" s="6"/>
    </row>
    <row r="2703" spans="2:26" x14ac:dyDescent="0.2">
      <c r="B2703" s="3"/>
      <c r="C2703" s="3"/>
      <c r="T2703">
        <v>3400</v>
      </c>
      <c r="U2703" s="15">
        <v>1570</v>
      </c>
      <c r="V2703" t="s">
        <v>8222</v>
      </c>
      <c r="W2703" s="8"/>
      <c r="X2703" s="5"/>
      <c r="Z2703" s="6"/>
    </row>
    <row r="2704" spans="2:26" x14ac:dyDescent="0.2">
      <c r="B2704" s="3"/>
      <c r="C2704" s="3"/>
      <c r="T2704">
        <v>10000</v>
      </c>
      <c r="U2704" s="15">
        <v>3441</v>
      </c>
      <c r="V2704" t="s">
        <v>8222</v>
      </c>
      <c r="W2704" s="8"/>
      <c r="X2704" s="5"/>
      <c r="Z2704" s="6"/>
    </row>
    <row r="2705" spans="2:26" x14ac:dyDescent="0.2">
      <c r="B2705" s="3"/>
      <c r="C2705" s="3"/>
      <c r="T2705">
        <v>40000</v>
      </c>
      <c r="U2705" s="15">
        <v>41500</v>
      </c>
      <c r="V2705" t="s">
        <v>8222</v>
      </c>
      <c r="W2705" s="8"/>
      <c r="X2705" s="5"/>
      <c r="Z2705" s="6"/>
    </row>
    <row r="2706" spans="2:26" x14ac:dyDescent="0.2">
      <c r="B2706" s="3"/>
      <c r="C2706" s="3"/>
      <c r="T2706">
        <v>19000</v>
      </c>
      <c r="U2706" s="15">
        <v>1145</v>
      </c>
      <c r="V2706" t="s">
        <v>8222</v>
      </c>
      <c r="W2706" s="8"/>
      <c r="X2706" s="5"/>
      <c r="Z2706" s="6"/>
    </row>
    <row r="2707" spans="2:26" x14ac:dyDescent="0.2">
      <c r="B2707" s="3"/>
      <c r="C2707" s="3"/>
      <c r="T2707">
        <v>16500</v>
      </c>
      <c r="U2707" s="15">
        <v>1739</v>
      </c>
      <c r="V2707" t="s">
        <v>8222</v>
      </c>
      <c r="W2707" s="8"/>
      <c r="X2707" s="5"/>
      <c r="Z2707" s="6"/>
    </row>
    <row r="2708" spans="2:26" x14ac:dyDescent="0.2">
      <c r="B2708" s="3"/>
      <c r="C2708" s="3"/>
      <c r="T2708">
        <v>35000</v>
      </c>
      <c r="U2708" s="15">
        <v>39304</v>
      </c>
      <c r="V2708" t="s">
        <v>8219</v>
      </c>
      <c r="W2708" s="8"/>
      <c r="X2708" s="5"/>
      <c r="Z2708" s="6"/>
    </row>
    <row r="2709" spans="2:26" x14ac:dyDescent="0.2">
      <c r="B2709" s="3"/>
      <c r="C2709" s="3"/>
      <c r="T2709">
        <v>8000</v>
      </c>
      <c r="U2709" s="15">
        <v>28067.57</v>
      </c>
      <c r="V2709" t="s">
        <v>8219</v>
      </c>
      <c r="W2709" s="8"/>
      <c r="X2709" s="5"/>
      <c r="Z2709" s="6"/>
    </row>
    <row r="2710" spans="2:26" x14ac:dyDescent="0.2">
      <c r="B2710" s="3"/>
      <c r="C2710" s="3"/>
      <c r="T2710">
        <v>20000</v>
      </c>
      <c r="U2710" s="15">
        <v>46643.07</v>
      </c>
      <c r="V2710" t="s">
        <v>8219</v>
      </c>
      <c r="W2710" s="8"/>
      <c r="X2710" s="5"/>
      <c r="Z2710" s="6"/>
    </row>
    <row r="2711" spans="2:26" x14ac:dyDescent="0.2">
      <c r="B2711" s="3"/>
      <c r="C2711" s="3"/>
      <c r="T2711">
        <v>50000</v>
      </c>
      <c r="U2711" s="15">
        <v>50803</v>
      </c>
      <c r="V2711" t="s">
        <v>8219</v>
      </c>
      <c r="W2711" s="8"/>
      <c r="X2711" s="5"/>
      <c r="Z2711" s="6"/>
    </row>
    <row r="2712" spans="2:26" x14ac:dyDescent="0.2">
      <c r="B2712" s="3"/>
      <c r="C2712" s="3"/>
      <c r="T2712">
        <v>60000</v>
      </c>
      <c r="U2712" s="15">
        <v>92340.21</v>
      </c>
      <c r="V2712" t="s">
        <v>8219</v>
      </c>
      <c r="W2712" s="8"/>
      <c r="X2712" s="5"/>
      <c r="Z2712" s="6"/>
    </row>
    <row r="2713" spans="2:26" x14ac:dyDescent="0.2">
      <c r="B2713" s="3"/>
      <c r="C2713" s="3"/>
      <c r="T2713">
        <v>3910</v>
      </c>
      <c r="U2713" s="15">
        <v>3938</v>
      </c>
      <c r="V2713" t="s">
        <v>8219</v>
      </c>
      <c r="W2713" s="8"/>
      <c r="X2713" s="5"/>
      <c r="Z2713" s="6"/>
    </row>
    <row r="2714" spans="2:26" x14ac:dyDescent="0.2">
      <c r="B2714" s="3"/>
      <c r="C2714" s="3"/>
      <c r="T2714">
        <v>5500</v>
      </c>
      <c r="U2714" s="15">
        <v>7226</v>
      </c>
      <c r="V2714" t="s">
        <v>8219</v>
      </c>
      <c r="W2714" s="8"/>
      <c r="X2714" s="5"/>
      <c r="Z2714" s="6"/>
    </row>
    <row r="2715" spans="2:26" x14ac:dyDescent="0.2">
      <c r="B2715" s="3"/>
      <c r="C2715" s="3"/>
      <c r="T2715">
        <v>150000</v>
      </c>
      <c r="U2715" s="15">
        <v>153362</v>
      </c>
      <c r="V2715" t="s">
        <v>8219</v>
      </c>
      <c r="W2715" s="8"/>
      <c r="X2715" s="5"/>
      <c r="Z2715" s="6"/>
    </row>
    <row r="2716" spans="2:26" x14ac:dyDescent="0.2">
      <c r="B2716" s="3"/>
      <c r="C2716" s="3"/>
      <c r="T2716">
        <v>25000</v>
      </c>
      <c r="U2716" s="15">
        <v>29089</v>
      </c>
      <c r="V2716" t="s">
        <v>8219</v>
      </c>
      <c r="W2716" s="8"/>
      <c r="X2716" s="5"/>
      <c r="Z2716" s="6"/>
    </row>
    <row r="2717" spans="2:26" x14ac:dyDescent="0.2">
      <c r="B2717" s="3"/>
      <c r="C2717" s="3"/>
      <c r="T2717">
        <v>12000</v>
      </c>
      <c r="U2717" s="15">
        <v>31754.69</v>
      </c>
      <c r="V2717" t="s">
        <v>8219</v>
      </c>
      <c r="W2717" s="8"/>
      <c r="X2717" s="5"/>
      <c r="Z2717" s="6"/>
    </row>
    <row r="2718" spans="2:26" x14ac:dyDescent="0.2">
      <c r="B2718" s="3"/>
      <c r="C2718" s="3"/>
      <c r="T2718">
        <v>10000</v>
      </c>
      <c r="U2718" s="15">
        <v>11998.01</v>
      </c>
      <c r="V2718" t="s">
        <v>8219</v>
      </c>
      <c r="W2718" s="8"/>
      <c r="X2718" s="5"/>
      <c r="Z2718" s="6"/>
    </row>
    <row r="2719" spans="2:26" x14ac:dyDescent="0.2">
      <c r="B2719" s="3"/>
      <c r="C2719" s="3"/>
      <c r="T2719">
        <v>25000</v>
      </c>
      <c r="U2719" s="15">
        <v>30026</v>
      </c>
      <c r="V2719" t="s">
        <v>8219</v>
      </c>
      <c r="W2719" s="8"/>
      <c r="X2719" s="5"/>
      <c r="Z2719" s="6"/>
    </row>
    <row r="2720" spans="2:26" x14ac:dyDescent="0.2">
      <c r="B2720" s="3"/>
      <c r="C2720" s="3"/>
      <c r="T2720">
        <v>18000</v>
      </c>
      <c r="U2720" s="15">
        <v>18645</v>
      </c>
      <c r="V2720" t="s">
        <v>8219</v>
      </c>
      <c r="W2720" s="8"/>
      <c r="X2720" s="5"/>
      <c r="Z2720" s="6"/>
    </row>
    <row r="2721" spans="2:26" x14ac:dyDescent="0.2">
      <c r="B2721" s="3"/>
      <c r="C2721" s="3"/>
      <c r="T2721">
        <v>6000</v>
      </c>
      <c r="U2721" s="15">
        <v>6530</v>
      </c>
      <c r="V2721" t="s">
        <v>8219</v>
      </c>
      <c r="W2721" s="8"/>
      <c r="X2721" s="5"/>
      <c r="Z2721" s="6"/>
    </row>
    <row r="2722" spans="2:26" x14ac:dyDescent="0.2">
      <c r="B2722" s="3"/>
      <c r="C2722" s="3"/>
      <c r="T2722">
        <v>25000</v>
      </c>
      <c r="U2722" s="15">
        <v>29531</v>
      </c>
      <c r="V2722" t="s">
        <v>8219</v>
      </c>
      <c r="W2722" s="8"/>
      <c r="X2722" s="5"/>
      <c r="Z2722" s="6"/>
    </row>
    <row r="2723" spans="2:26" x14ac:dyDescent="0.2">
      <c r="B2723" s="3"/>
      <c r="C2723" s="3"/>
      <c r="T2723">
        <v>750</v>
      </c>
      <c r="U2723" s="15">
        <v>10965</v>
      </c>
      <c r="V2723" t="s">
        <v>8219</v>
      </c>
      <c r="W2723" s="8"/>
      <c r="X2723" s="5"/>
      <c r="Z2723" s="6"/>
    </row>
    <row r="2724" spans="2:26" x14ac:dyDescent="0.2">
      <c r="B2724" s="3"/>
      <c r="C2724" s="3"/>
      <c r="T2724">
        <v>5000</v>
      </c>
      <c r="U2724" s="15">
        <v>12627</v>
      </c>
      <c r="V2724" t="s">
        <v>8219</v>
      </c>
      <c r="W2724" s="8"/>
      <c r="X2724" s="5"/>
      <c r="Z2724" s="6"/>
    </row>
    <row r="2725" spans="2:26" x14ac:dyDescent="0.2">
      <c r="B2725" s="3"/>
      <c r="C2725" s="3"/>
      <c r="T2725">
        <v>12000</v>
      </c>
      <c r="U2725" s="15">
        <v>16806</v>
      </c>
      <c r="V2725" t="s">
        <v>8219</v>
      </c>
      <c r="W2725" s="8"/>
      <c r="X2725" s="5"/>
      <c r="Z2725" s="6"/>
    </row>
    <row r="2726" spans="2:26" x14ac:dyDescent="0.2">
      <c r="B2726" s="3"/>
      <c r="C2726" s="3"/>
      <c r="T2726">
        <v>2468</v>
      </c>
      <c r="U2726" s="15">
        <v>7326.88</v>
      </c>
      <c r="V2726" t="s">
        <v>8219</v>
      </c>
      <c r="W2726" s="8"/>
      <c r="X2726" s="5"/>
      <c r="Z2726" s="6"/>
    </row>
    <row r="2727" spans="2:26" x14ac:dyDescent="0.2">
      <c r="B2727" s="3"/>
      <c r="C2727" s="3"/>
      <c r="T2727">
        <v>40000</v>
      </c>
      <c r="U2727" s="15">
        <v>57817</v>
      </c>
      <c r="V2727" t="s">
        <v>8219</v>
      </c>
      <c r="W2727" s="8"/>
      <c r="X2727" s="5"/>
      <c r="Z2727" s="6"/>
    </row>
    <row r="2728" spans="2:26" x14ac:dyDescent="0.2">
      <c r="B2728" s="3"/>
      <c r="C2728" s="3"/>
      <c r="T2728">
        <v>100000</v>
      </c>
      <c r="U2728" s="15">
        <v>105745</v>
      </c>
      <c r="V2728" t="s">
        <v>8219</v>
      </c>
      <c r="W2728" s="8"/>
      <c r="X2728" s="5"/>
      <c r="Z2728" s="6"/>
    </row>
    <row r="2729" spans="2:26" x14ac:dyDescent="0.2">
      <c r="B2729" s="3"/>
      <c r="C2729" s="3"/>
      <c r="T2729">
        <v>10000</v>
      </c>
      <c r="U2729" s="15">
        <v>49321</v>
      </c>
      <c r="V2729" t="s">
        <v>8219</v>
      </c>
      <c r="W2729" s="8"/>
      <c r="X2729" s="5"/>
      <c r="Z2729" s="6"/>
    </row>
    <row r="2730" spans="2:26" x14ac:dyDescent="0.2">
      <c r="B2730" s="3"/>
      <c r="C2730" s="3"/>
      <c r="T2730">
        <v>15000</v>
      </c>
      <c r="U2730" s="15">
        <v>30274</v>
      </c>
      <c r="V2730" t="s">
        <v>8219</v>
      </c>
      <c r="W2730" s="8"/>
      <c r="X2730" s="5"/>
      <c r="Z2730" s="6"/>
    </row>
    <row r="2731" spans="2:26" x14ac:dyDescent="0.2">
      <c r="B2731" s="3"/>
      <c r="C2731" s="3"/>
      <c r="T2731">
        <v>7500</v>
      </c>
      <c r="U2731" s="15">
        <v>7833</v>
      </c>
      <c r="V2731" t="s">
        <v>8219</v>
      </c>
      <c r="W2731" s="8"/>
      <c r="X2731" s="5"/>
      <c r="Z2731" s="6"/>
    </row>
    <row r="2732" spans="2:26" x14ac:dyDescent="0.2">
      <c r="B2732" s="3"/>
      <c r="C2732" s="3"/>
      <c r="T2732">
        <v>27000</v>
      </c>
      <c r="U2732" s="15">
        <v>45979.01</v>
      </c>
      <c r="V2732" t="s">
        <v>8219</v>
      </c>
      <c r="W2732" s="8"/>
      <c r="X2732" s="5"/>
      <c r="Z2732" s="6"/>
    </row>
    <row r="2733" spans="2:26" x14ac:dyDescent="0.2">
      <c r="B2733" s="3"/>
      <c r="C2733" s="3"/>
      <c r="T2733">
        <v>30000</v>
      </c>
      <c r="U2733" s="15">
        <v>31291</v>
      </c>
      <c r="V2733" t="s">
        <v>8219</v>
      </c>
      <c r="W2733" s="8"/>
      <c r="X2733" s="5"/>
      <c r="Z2733" s="6"/>
    </row>
    <row r="2734" spans="2:26" x14ac:dyDescent="0.2">
      <c r="B2734" s="3"/>
      <c r="C2734" s="3"/>
      <c r="T2734">
        <v>12000</v>
      </c>
      <c r="U2734" s="15">
        <v>14190</v>
      </c>
      <c r="V2734" t="s">
        <v>8219</v>
      </c>
      <c r="W2734" s="8"/>
      <c r="X2734" s="5"/>
      <c r="Z2734" s="6"/>
    </row>
    <row r="2735" spans="2:26" x14ac:dyDescent="0.2">
      <c r="B2735" s="3"/>
      <c r="C2735" s="3"/>
      <c r="T2735">
        <v>50000</v>
      </c>
      <c r="U2735" s="15">
        <v>53769</v>
      </c>
      <c r="V2735" t="s">
        <v>8219</v>
      </c>
      <c r="W2735" s="8"/>
      <c r="X2735" s="5"/>
      <c r="Z2735" s="6"/>
    </row>
    <row r="2736" spans="2:26" x14ac:dyDescent="0.2">
      <c r="B2736" s="3"/>
      <c r="C2736" s="3"/>
      <c r="T2736">
        <v>1</v>
      </c>
      <c r="U2736" s="15">
        <v>22603</v>
      </c>
      <c r="V2736" t="s">
        <v>8219</v>
      </c>
      <c r="W2736" s="8"/>
      <c r="X2736" s="5"/>
      <c r="Z2736" s="6"/>
    </row>
    <row r="2737" spans="2:26" x14ac:dyDescent="0.2">
      <c r="B2737" s="3"/>
      <c r="C2737" s="3"/>
      <c r="T2737">
        <v>750</v>
      </c>
      <c r="U2737" s="15">
        <v>7336.01</v>
      </c>
      <c r="V2737" t="s">
        <v>8219</v>
      </c>
      <c r="W2737" s="8"/>
      <c r="X2737" s="5"/>
      <c r="Z2737" s="6"/>
    </row>
    <row r="2738" spans="2:26" x14ac:dyDescent="0.2">
      <c r="B2738" s="3"/>
      <c r="C2738" s="3"/>
      <c r="T2738">
        <v>8000</v>
      </c>
      <c r="U2738" s="15">
        <v>9832</v>
      </c>
      <c r="V2738" t="s">
        <v>8219</v>
      </c>
      <c r="W2738" s="8"/>
      <c r="X2738" s="5"/>
      <c r="Z2738" s="6"/>
    </row>
    <row r="2739" spans="2:26" x14ac:dyDescent="0.2">
      <c r="B2739" s="3"/>
      <c r="C2739" s="3"/>
      <c r="T2739">
        <v>30000</v>
      </c>
      <c r="U2739" s="15">
        <v>73818.240000000005</v>
      </c>
      <c r="V2739" t="s">
        <v>8219</v>
      </c>
      <c r="W2739" s="8"/>
      <c r="X2739" s="5"/>
      <c r="Z2739" s="6"/>
    </row>
    <row r="2740" spans="2:26" x14ac:dyDescent="0.2">
      <c r="B2740" s="3"/>
      <c r="C2740" s="3"/>
      <c r="T2740">
        <v>5000</v>
      </c>
      <c r="U2740" s="15">
        <v>7397</v>
      </c>
      <c r="V2740" t="s">
        <v>8219</v>
      </c>
      <c r="W2740" s="8"/>
      <c r="X2740" s="5"/>
      <c r="Z2740" s="6"/>
    </row>
    <row r="2741" spans="2:26" x14ac:dyDescent="0.2">
      <c r="B2741" s="3"/>
      <c r="C2741" s="3"/>
      <c r="T2741">
        <v>1100</v>
      </c>
      <c r="U2741" s="15">
        <v>4225</v>
      </c>
      <c r="V2741" t="s">
        <v>8219</v>
      </c>
      <c r="W2741" s="8"/>
      <c r="X2741" s="5"/>
      <c r="Z2741" s="6"/>
    </row>
    <row r="2742" spans="2:26" x14ac:dyDescent="0.2">
      <c r="B2742" s="3"/>
      <c r="C2742" s="3"/>
      <c r="T2742">
        <v>300</v>
      </c>
      <c r="U2742" s="15">
        <v>310</v>
      </c>
      <c r="V2742" t="s">
        <v>8219</v>
      </c>
      <c r="W2742" s="8"/>
      <c r="X2742" s="5"/>
      <c r="Z2742" s="6"/>
    </row>
    <row r="2743" spans="2:26" x14ac:dyDescent="0.2">
      <c r="B2743" s="3"/>
      <c r="C2743" s="3"/>
      <c r="T2743">
        <v>8000</v>
      </c>
      <c r="U2743" s="15">
        <v>35</v>
      </c>
      <c r="V2743" t="s">
        <v>8221</v>
      </c>
      <c r="W2743" s="8"/>
      <c r="X2743" s="5"/>
      <c r="Z2743" s="6"/>
    </row>
    <row r="2744" spans="2:26" x14ac:dyDescent="0.2">
      <c r="B2744" s="3"/>
      <c r="C2744" s="3"/>
      <c r="T2744">
        <v>2500</v>
      </c>
      <c r="U2744" s="15">
        <v>731</v>
      </c>
      <c r="V2744" t="s">
        <v>8221</v>
      </c>
      <c r="W2744" s="8"/>
      <c r="X2744" s="5"/>
      <c r="Z2744" s="6"/>
    </row>
    <row r="2745" spans="2:26" x14ac:dyDescent="0.2">
      <c r="B2745" s="3"/>
      <c r="C2745" s="3"/>
      <c r="T2745">
        <v>5999</v>
      </c>
      <c r="U2745" s="15">
        <v>0</v>
      </c>
      <c r="V2745" t="s">
        <v>8221</v>
      </c>
      <c r="W2745" s="8"/>
      <c r="X2745" s="5"/>
      <c r="Z2745" s="6"/>
    </row>
    <row r="2746" spans="2:26" x14ac:dyDescent="0.2">
      <c r="B2746" s="3"/>
      <c r="C2746" s="3"/>
      <c r="T2746">
        <v>16000</v>
      </c>
      <c r="U2746" s="15">
        <v>835</v>
      </c>
      <c r="V2746" t="s">
        <v>8221</v>
      </c>
      <c r="W2746" s="8"/>
      <c r="X2746" s="5"/>
      <c r="Z2746" s="6"/>
    </row>
    <row r="2747" spans="2:26" x14ac:dyDescent="0.2">
      <c r="B2747" s="3"/>
      <c r="C2747" s="3"/>
      <c r="T2747">
        <v>8000</v>
      </c>
      <c r="U2747" s="15">
        <v>1751</v>
      </c>
      <c r="V2747" t="s">
        <v>8221</v>
      </c>
      <c r="W2747" s="8"/>
      <c r="X2747" s="5"/>
      <c r="Z2747" s="6"/>
    </row>
    <row r="2748" spans="2:26" x14ac:dyDescent="0.2">
      <c r="B2748" s="3"/>
      <c r="C2748" s="3"/>
      <c r="T2748">
        <v>3000</v>
      </c>
      <c r="U2748" s="15">
        <v>801</v>
      </c>
      <c r="V2748" t="s">
        <v>8221</v>
      </c>
      <c r="W2748" s="8"/>
      <c r="X2748" s="5"/>
      <c r="Z2748" s="6"/>
    </row>
    <row r="2749" spans="2:26" x14ac:dyDescent="0.2">
      <c r="B2749" s="3"/>
      <c r="C2749" s="3"/>
      <c r="T2749">
        <v>500</v>
      </c>
      <c r="U2749" s="15">
        <v>140</v>
      </c>
      <c r="V2749" t="s">
        <v>8221</v>
      </c>
      <c r="W2749" s="8"/>
      <c r="X2749" s="5"/>
      <c r="Z2749" s="6"/>
    </row>
    <row r="2750" spans="2:26" x14ac:dyDescent="0.2">
      <c r="B2750" s="3"/>
      <c r="C2750" s="3"/>
      <c r="T2750">
        <v>5000</v>
      </c>
      <c r="U2750" s="15">
        <v>53</v>
      </c>
      <c r="V2750" t="s">
        <v>8221</v>
      </c>
      <c r="W2750" s="8"/>
      <c r="X2750" s="5"/>
      <c r="Z2750" s="6"/>
    </row>
    <row r="2751" spans="2:26" x14ac:dyDescent="0.2">
      <c r="B2751" s="3"/>
      <c r="C2751" s="3"/>
      <c r="T2751">
        <v>10000</v>
      </c>
      <c r="U2751" s="15">
        <v>110</v>
      </c>
      <c r="V2751" t="s">
        <v>8221</v>
      </c>
      <c r="W2751" s="8"/>
      <c r="X2751" s="5"/>
      <c r="Z2751" s="6"/>
    </row>
    <row r="2752" spans="2:26" x14ac:dyDescent="0.2">
      <c r="B2752" s="3"/>
      <c r="C2752" s="3"/>
      <c r="T2752">
        <v>1999</v>
      </c>
      <c r="U2752" s="15">
        <v>0</v>
      </c>
      <c r="V2752" t="s">
        <v>8221</v>
      </c>
      <c r="W2752" s="8"/>
      <c r="X2752" s="5"/>
      <c r="Z2752" s="6"/>
    </row>
    <row r="2753" spans="2:26" x14ac:dyDescent="0.2">
      <c r="B2753" s="3"/>
      <c r="C2753" s="3"/>
      <c r="T2753">
        <v>3274</v>
      </c>
      <c r="U2753" s="15">
        <v>0</v>
      </c>
      <c r="V2753" t="s">
        <v>8221</v>
      </c>
      <c r="W2753" s="8"/>
      <c r="X2753" s="5"/>
      <c r="Z2753" s="6"/>
    </row>
    <row r="2754" spans="2:26" x14ac:dyDescent="0.2">
      <c r="B2754" s="3"/>
      <c r="C2754" s="3"/>
      <c r="T2754">
        <v>4800</v>
      </c>
      <c r="U2754" s="15">
        <v>550</v>
      </c>
      <c r="V2754" t="s">
        <v>8221</v>
      </c>
      <c r="W2754" s="8"/>
      <c r="X2754" s="5"/>
      <c r="Z2754" s="6"/>
    </row>
    <row r="2755" spans="2:26" x14ac:dyDescent="0.2">
      <c r="B2755" s="3"/>
      <c r="C2755" s="3"/>
      <c r="T2755">
        <v>2000</v>
      </c>
      <c r="U2755" s="15">
        <v>380</v>
      </c>
      <c r="V2755" t="s">
        <v>8221</v>
      </c>
      <c r="W2755" s="8"/>
      <c r="X2755" s="5"/>
      <c r="Z2755" s="6"/>
    </row>
    <row r="2756" spans="2:26" x14ac:dyDescent="0.2">
      <c r="B2756" s="3"/>
      <c r="C2756" s="3"/>
      <c r="T2756">
        <v>10000</v>
      </c>
      <c r="U2756" s="15">
        <v>0</v>
      </c>
      <c r="V2756" t="s">
        <v>8221</v>
      </c>
      <c r="W2756" s="8"/>
      <c r="X2756" s="5"/>
      <c r="Z2756" s="6"/>
    </row>
    <row r="2757" spans="2:26" x14ac:dyDescent="0.2">
      <c r="B2757" s="3"/>
      <c r="C2757" s="3"/>
      <c r="T2757">
        <v>500</v>
      </c>
      <c r="U2757" s="15">
        <v>260</v>
      </c>
      <c r="V2757" t="s">
        <v>8221</v>
      </c>
      <c r="W2757" s="8"/>
      <c r="X2757" s="5"/>
      <c r="Z2757" s="6"/>
    </row>
    <row r="2758" spans="2:26" x14ac:dyDescent="0.2">
      <c r="B2758" s="3"/>
      <c r="C2758" s="3"/>
      <c r="T2758">
        <v>10000</v>
      </c>
      <c r="U2758" s="15">
        <v>1048</v>
      </c>
      <c r="V2758" t="s">
        <v>8221</v>
      </c>
      <c r="W2758" s="8"/>
      <c r="X2758" s="5"/>
      <c r="Z2758" s="6"/>
    </row>
    <row r="2759" spans="2:26" x14ac:dyDescent="0.2">
      <c r="B2759" s="3"/>
      <c r="C2759" s="3"/>
      <c r="T2759">
        <v>1500</v>
      </c>
      <c r="U2759" s="15">
        <v>10</v>
      </c>
      <c r="V2759" t="s">
        <v>8221</v>
      </c>
      <c r="W2759" s="8"/>
      <c r="X2759" s="5"/>
      <c r="Z2759" s="6"/>
    </row>
    <row r="2760" spans="2:26" x14ac:dyDescent="0.2">
      <c r="B2760" s="3"/>
      <c r="C2760" s="3"/>
      <c r="T2760">
        <v>2000</v>
      </c>
      <c r="U2760" s="15">
        <v>234</v>
      </c>
      <c r="V2760" t="s">
        <v>8221</v>
      </c>
      <c r="W2760" s="8"/>
      <c r="X2760" s="5"/>
      <c r="Z2760" s="6"/>
    </row>
    <row r="2761" spans="2:26" x14ac:dyDescent="0.2">
      <c r="B2761" s="3"/>
      <c r="C2761" s="3"/>
      <c r="T2761">
        <v>1000</v>
      </c>
      <c r="U2761" s="15">
        <v>105</v>
      </c>
      <c r="V2761" t="s">
        <v>8221</v>
      </c>
      <c r="W2761" s="8"/>
      <c r="X2761" s="5"/>
      <c r="Z2761" s="6"/>
    </row>
    <row r="2762" spans="2:26" x14ac:dyDescent="0.2">
      <c r="B2762" s="3"/>
      <c r="C2762" s="3"/>
      <c r="T2762">
        <v>5000</v>
      </c>
      <c r="U2762" s="15">
        <v>0</v>
      </c>
      <c r="V2762" t="s">
        <v>8221</v>
      </c>
      <c r="W2762" s="8"/>
      <c r="X2762" s="5"/>
      <c r="Z2762" s="6"/>
    </row>
    <row r="2763" spans="2:26" x14ac:dyDescent="0.2">
      <c r="B2763" s="3"/>
      <c r="C2763" s="3"/>
      <c r="T2763">
        <v>5000</v>
      </c>
      <c r="U2763" s="15">
        <v>36</v>
      </c>
      <c r="V2763" t="s">
        <v>8221</v>
      </c>
      <c r="W2763" s="8"/>
      <c r="X2763" s="5"/>
      <c r="Z2763" s="6"/>
    </row>
    <row r="2764" spans="2:26" x14ac:dyDescent="0.2">
      <c r="B2764" s="3"/>
      <c r="C2764" s="3"/>
      <c r="T2764">
        <v>3250</v>
      </c>
      <c r="U2764" s="15">
        <v>25</v>
      </c>
      <c r="V2764" t="s">
        <v>8221</v>
      </c>
      <c r="W2764" s="8"/>
      <c r="X2764" s="5"/>
      <c r="Z2764" s="6"/>
    </row>
    <row r="2765" spans="2:26" x14ac:dyDescent="0.2">
      <c r="B2765" s="3"/>
      <c r="C2765" s="3"/>
      <c r="T2765">
        <v>39400</v>
      </c>
      <c r="U2765" s="15">
        <v>90</v>
      </c>
      <c r="V2765" t="s">
        <v>8221</v>
      </c>
      <c r="W2765" s="8"/>
      <c r="X2765" s="5"/>
      <c r="Z2765" s="6"/>
    </row>
    <row r="2766" spans="2:26" x14ac:dyDescent="0.2">
      <c r="B2766" s="3"/>
      <c r="C2766" s="3"/>
      <c r="T2766">
        <v>4000</v>
      </c>
      <c r="U2766" s="15">
        <v>45</v>
      </c>
      <c r="V2766" t="s">
        <v>8221</v>
      </c>
      <c r="W2766" s="8"/>
      <c r="X2766" s="5"/>
      <c r="Z2766" s="6"/>
    </row>
    <row r="2767" spans="2:26" x14ac:dyDescent="0.2">
      <c r="B2767" s="3"/>
      <c r="C2767" s="3"/>
      <c r="T2767">
        <v>4000</v>
      </c>
      <c r="U2767" s="15">
        <v>0</v>
      </c>
      <c r="V2767" t="s">
        <v>8221</v>
      </c>
      <c r="W2767" s="8"/>
      <c r="X2767" s="5"/>
      <c r="Z2767" s="6"/>
    </row>
    <row r="2768" spans="2:26" x14ac:dyDescent="0.2">
      <c r="B2768" s="3"/>
      <c r="C2768" s="3"/>
      <c r="T2768">
        <v>5000</v>
      </c>
      <c r="U2768" s="15">
        <v>100</v>
      </c>
      <c r="V2768" t="s">
        <v>8221</v>
      </c>
      <c r="W2768" s="8"/>
      <c r="X2768" s="5"/>
      <c r="Z2768" s="6"/>
    </row>
    <row r="2769" spans="2:26" x14ac:dyDescent="0.2">
      <c r="B2769" s="3"/>
      <c r="C2769" s="3"/>
      <c r="T2769">
        <v>4000</v>
      </c>
      <c r="U2769" s="15">
        <v>34</v>
      </c>
      <c r="V2769" t="s">
        <v>8221</v>
      </c>
      <c r="W2769" s="8"/>
      <c r="X2769" s="5"/>
      <c r="Z2769" s="6"/>
    </row>
    <row r="2770" spans="2:26" x14ac:dyDescent="0.2">
      <c r="B2770" s="3"/>
      <c r="C2770" s="3"/>
      <c r="T2770">
        <v>7000</v>
      </c>
      <c r="U2770" s="15">
        <v>1002</v>
      </c>
      <c r="V2770" t="s">
        <v>8221</v>
      </c>
      <c r="W2770" s="8"/>
      <c r="X2770" s="5"/>
      <c r="Z2770" s="6"/>
    </row>
    <row r="2771" spans="2:26" x14ac:dyDescent="0.2">
      <c r="B2771" s="3"/>
      <c r="C2771" s="3"/>
      <c r="T2771">
        <v>800</v>
      </c>
      <c r="U2771" s="15">
        <v>2</v>
      </c>
      <c r="V2771" t="s">
        <v>8221</v>
      </c>
      <c r="W2771" s="8"/>
      <c r="X2771" s="5"/>
      <c r="Z2771" s="6"/>
    </row>
    <row r="2772" spans="2:26" x14ac:dyDescent="0.2">
      <c r="B2772" s="3"/>
      <c r="C2772" s="3"/>
      <c r="T2772">
        <v>20000</v>
      </c>
      <c r="U2772" s="15">
        <v>2082.25</v>
      </c>
      <c r="V2772" t="s">
        <v>8221</v>
      </c>
      <c r="W2772" s="8"/>
      <c r="X2772" s="5"/>
      <c r="Z2772" s="6"/>
    </row>
    <row r="2773" spans="2:26" x14ac:dyDescent="0.2">
      <c r="B2773" s="3"/>
      <c r="C2773" s="3"/>
      <c r="T2773">
        <v>19980</v>
      </c>
      <c r="U2773" s="15">
        <v>0</v>
      </c>
      <c r="V2773" t="s">
        <v>8221</v>
      </c>
      <c r="W2773" s="8"/>
      <c r="X2773" s="5"/>
      <c r="Z2773" s="6"/>
    </row>
    <row r="2774" spans="2:26" x14ac:dyDescent="0.2">
      <c r="B2774" s="3"/>
      <c r="C2774" s="3"/>
      <c r="T2774">
        <v>8000</v>
      </c>
      <c r="U2774" s="15">
        <v>0</v>
      </c>
      <c r="V2774" t="s">
        <v>8221</v>
      </c>
      <c r="W2774" s="8"/>
      <c r="X2774" s="5"/>
      <c r="Z2774" s="6"/>
    </row>
    <row r="2775" spans="2:26" x14ac:dyDescent="0.2">
      <c r="B2775" s="3"/>
      <c r="C2775" s="3"/>
      <c r="T2775">
        <v>530</v>
      </c>
      <c r="U2775" s="15">
        <v>1</v>
      </c>
      <c r="V2775" t="s">
        <v>8221</v>
      </c>
      <c r="W2775" s="8"/>
      <c r="X2775" s="5"/>
      <c r="Z2775" s="6"/>
    </row>
    <row r="2776" spans="2:26" x14ac:dyDescent="0.2">
      <c r="B2776" s="3"/>
      <c r="C2776" s="3"/>
      <c r="T2776">
        <v>4000</v>
      </c>
      <c r="U2776" s="15">
        <v>570</v>
      </c>
      <c r="V2776" t="s">
        <v>8221</v>
      </c>
      <c r="W2776" s="8"/>
      <c r="X2776" s="5"/>
      <c r="Z2776" s="6"/>
    </row>
    <row r="2777" spans="2:26" x14ac:dyDescent="0.2">
      <c r="B2777" s="3"/>
      <c r="C2777" s="3"/>
      <c r="T2777">
        <v>5000</v>
      </c>
      <c r="U2777" s="15">
        <v>150</v>
      </c>
      <c r="V2777" t="s">
        <v>8221</v>
      </c>
      <c r="W2777" s="8"/>
      <c r="X2777" s="5"/>
      <c r="Z2777" s="6"/>
    </row>
    <row r="2778" spans="2:26" x14ac:dyDescent="0.2">
      <c r="B2778" s="3"/>
      <c r="C2778" s="3"/>
      <c r="T2778">
        <v>21000</v>
      </c>
      <c r="U2778" s="15">
        <v>1655</v>
      </c>
      <c r="V2778" t="s">
        <v>8221</v>
      </c>
      <c r="W2778" s="8"/>
      <c r="X2778" s="5"/>
      <c r="Z2778" s="6"/>
    </row>
    <row r="2779" spans="2:26" x14ac:dyDescent="0.2">
      <c r="B2779" s="3"/>
      <c r="C2779" s="3"/>
      <c r="T2779">
        <v>3000</v>
      </c>
      <c r="U2779" s="15">
        <v>10</v>
      </c>
      <c r="V2779" t="s">
        <v>8221</v>
      </c>
      <c r="W2779" s="8"/>
      <c r="X2779" s="5"/>
      <c r="Z2779" s="6"/>
    </row>
    <row r="2780" spans="2:26" x14ac:dyDescent="0.2">
      <c r="B2780" s="3"/>
      <c r="C2780" s="3"/>
      <c r="T2780">
        <v>5500</v>
      </c>
      <c r="U2780" s="15">
        <v>1405</v>
      </c>
      <c r="V2780" t="s">
        <v>8221</v>
      </c>
      <c r="W2780" s="8"/>
      <c r="X2780" s="5"/>
      <c r="Z2780" s="6"/>
    </row>
    <row r="2781" spans="2:26" x14ac:dyDescent="0.2">
      <c r="B2781" s="3"/>
      <c r="C2781" s="3"/>
      <c r="T2781">
        <v>2500</v>
      </c>
      <c r="U2781" s="15">
        <v>53</v>
      </c>
      <c r="V2781" t="s">
        <v>8221</v>
      </c>
      <c r="W2781" s="8"/>
      <c r="X2781" s="5"/>
      <c r="Z2781" s="6"/>
    </row>
    <row r="2782" spans="2:26" x14ac:dyDescent="0.2">
      <c r="B2782" s="3"/>
      <c r="C2782" s="3"/>
      <c r="T2782">
        <v>100000</v>
      </c>
      <c r="U2782" s="15">
        <v>0</v>
      </c>
      <c r="V2782" t="s">
        <v>8221</v>
      </c>
      <c r="W2782" s="8"/>
      <c r="X2782" s="5"/>
      <c r="Z2782" s="6"/>
    </row>
    <row r="2783" spans="2:26" x14ac:dyDescent="0.2">
      <c r="B2783" s="3"/>
      <c r="C2783" s="3"/>
      <c r="T2783">
        <v>1250</v>
      </c>
      <c r="U2783" s="15">
        <v>1316</v>
      </c>
      <c r="V2783" t="s">
        <v>8219</v>
      </c>
      <c r="W2783" s="8"/>
      <c r="X2783" s="5"/>
      <c r="Z2783" s="6"/>
    </row>
    <row r="2784" spans="2:26" x14ac:dyDescent="0.2">
      <c r="B2784" s="3"/>
      <c r="C2784" s="3"/>
      <c r="T2784">
        <v>1000</v>
      </c>
      <c r="U2784" s="15">
        <v>1200</v>
      </c>
      <c r="V2784" t="s">
        <v>8219</v>
      </c>
      <c r="W2784" s="8"/>
      <c r="X2784" s="5"/>
      <c r="Z2784" s="6"/>
    </row>
    <row r="2785" spans="2:26" x14ac:dyDescent="0.2">
      <c r="B2785" s="3"/>
      <c r="C2785" s="3"/>
      <c r="T2785">
        <v>1000</v>
      </c>
      <c r="U2785" s="15">
        <v>1145</v>
      </c>
      <c r="V2785" t="s">
        <v>8219</v>
      </c>
      <c r="W2785" s="8"/>
      <c r="X2785" s="5"/>
      <c r="Z2785" s="6"/>
    </row>
    <row r="2786" spans="2:26" x14ac:dyDescent="0.2">
      <c r="B2786" s="3"/>
      <c r="C2786" s="3"/>
      <c r="T2786">
        <v>6000</v>
      </c>
      <c r="U2786" s="15">
        <v>7140</v>
      </c>
      <c r="V2786" t="s">
        <v>8219</v>
      </c>
      <c r="W2786" s="8"/>
      <c r="X2786" s="5"/>
      <c r="Z2786" s="6"/>
    </row>
    <row r="2787" spans="2:26" x14ac:dyDescent="0.2">
      <c r="B2787" s="3"/>
      <c r="C2787" s="3"/>
      <c r="T2787">
        <v>5000</v>
      </c>
      <c r="U2787" s="15">
        <v>5234</v>
      </c>
      <c r="V2787" t="s">
        <v>8219</v>
      </c>
      <c r="W2787" s="8"/>
      <c r="X2787" s="5"/>
      <c r="Z2787" s="6"/>
    </row>
    <row r="2788" spans="2:26" x14ac:dyDescent="0.2">
      <c r="B2788" s="3"/>
      <c r="C2788" s="3"/>
      <c r="T2788">
        <v>2500</v>
      </c>
      <c r="U2788" s="15">
        <v>2946</v>
      </c>
      <c r="V2788" t="s">
        <v>8219</v>
      </c>
      <c r="W2788" s="8"/>
      <c r="X2788" s="5"/>
      <c r="Z2788" s="6"/>
    </row>
    <row r="2789" spans="2:26" x14ac:dyDescent="0.2">
      <c r="B2789" s="3"/>
      <c r="C2789" s="3"/>
      <c r="T2789">
        <v>1000</v>
      </c>
      <c r="U2789" s="15">
        <v>1197</v>
      </c>
      <c r="V2789" t="s">
        <v>8219</v>
      </c>
      <c r="W2789" s="8"/>
      <c r="X2789" s="5"/>
      <c r="Z2789" s="6"/>
    </row>
    <row r="2790" spans="2:26" x14ac:dyDescent="0.2">
      <c r="B2790" s="3"/>
      <c r="C2790" s="3"/>
      <c r="T2790">
        <v>2000</v>
      </c>
      <c r="U2790" s="15">
        <v>2050</v>
      </c>
      <c r="V2790" t="s">
        <v>8219</v>
      </c>
      <c r="W2790" s="8"/>
      <c r="X2790" s="5"/>
      <c r="Z2790" s="6"/>
    </row>
    <row r="2791" spans="2:26" x14ac:dyDescent="0.2">
      <c r="B2791" s="3"/>
      <c r="C2791" s="3"/>
      <c r="T2791">
        <v>3000</v>
      </c>
      <c r="U2791" s="15">
        <v>3035</v>
      </c>
      <c r="V2791" t="s">
        <v>8219</v>
      </c>
      <c r="W2791" s="8"/>
      <c r="X2791" s="5"/>
      <c r="Z2791" s="6"/>
    </row>
    <row r="2792" spans="2:26" x14ac:dyDescent="0.2">
      <c r="B2792" s="3"/>
      <c r="C2792" s="3"/>
      <c r="T2792">
        <v>3000</v>
      </c>
      <c r="U2792" s="15">
        <v>3160</v>
      </c>
      <c r="V2792" t="s">
        <v>8219</v>
      </c>
      <c r="W2792" s="8"/>
      <c r="X2792" s="5"/>
      <c r="Z2792" s="6"/>
    </row>
    <row r="2793" spans="2:26" x14ac:dyDescent="0.2">
      <c r="B2793" s="3"/>
      <c r="C2793" s="3"/>
      <c r="T2793">
        <v>2000</v>
      </c>
      <c r="U2793" s="15">
        <v>2050</v>
      </c>
      <c r="V2793" t="s">
        <v>8219</v>
      </c>
      <c r="W2793" s="8"/>
      <c r="X2793" s="5"/>
      <c r="Z2793" s="6"/>
    </row>
    <row r="2794" spans="2:26" x14ac:dyDescent="0.2">
      <c r="B2794" s="3"/>
      <c r="C2794" s="3"/>
      <c r="T2794">
        <v>2000</v>
      </c>
      <c r="U2794" s="15">
        <v>2152</v>
      </c>
      <c r="V2794" t="s">
        <v>8219</v>
      </c>
      <c r="W2794" s="8"/>
      <c r="X2794" s="5"/>
      <c r="Z2794" s="6"/>
    </row>
    <row r="2795" spans="2:26" x14ac:dyDescent="0.2">
      <c r="B2795" s="3"/>
      <c r="C2795" s="3"/>
      <c r="T2795">
        <v>10000</v>
      </c>
      <c r="U2795" s="15">
        <v>11056.75</v>
      </c>
      <c r="V2795" t="s">
        <v>8219</v>
      </c>
      <c r="W2795" s="8"/>
      <c r="X2795" s="5"/>
      <c r="Z2795" s="6"/>
    </row>
    <row r="2796" spans="2:26" x14ac:dyDescent="0.2">
      <c r="B2796" s="3"/>
      <c r="C2796" s="3"/>
      <c r="T2796">
        <v>50</v>
      </c>
      <c r="U2796" s="15">
        <v>75</v>
      </c>
      <c r="V2796" t="s">
        <v>8219</v>
      </c>
      <c r="W2796" s="8"/>
      <c r="X2796" s="5"/>
      <c r="Z2796" s="6"/>
    </row>
    <row r="2797" spans="2:26" x14ac:dyDescent="0.2">
      <c r="B2797" s="3"/>
      <c r="C2797" s="3"/>
      <c r="T2797">
        <v>700</v>
      </c>
      <c r="U2797" s="15">
        <v>730</v>
      </c>
      <c r="V2797" t="s">
        <v>8219</v>
      </c>
      <c r="W2797" s="8"/>
      <c r="X2797" s="5"/>
      <c r="Z2797" s="6"/>
    </row>
    <row r="2798" spans="2:26" x14ac:dyDescent="0.2">
      <c r="B2798" s="3"/>
      <c r="C2798" s="3"/>
      <c r="T2798">
        <v>800</v>
      </c>
      <c r="U2798" s="15">
        <v>924</v>
      </c>
      <c r="V2798" t="s">
        <v>8219</v>
      </c>
      <c r="W2798" s="8"/>
      <c r="X2798" s="5"/>
      <c r="Z2798" s="6"/>
    </row>
    <row r="2799" spans="2:26" x14ac:dyDescent="0.2">
      <c r="B2799" s="3"/>
      <c r="C2799" s="3"/>
      <c r="T2799">
        <v>8000</v>
      </c>
      <c r="U2799" s="15">
        <v>8211.61</v>
      </c>
      <c r="V2799" t="s">
        <v>8219</v>
      </c>
      <c r="W2799" s="8"/>
      <c r="X2799" s="5"/>
      <c r="Z2799" s="6"/>
    </row>
    <row r="2800" spans="2:26" x14ac:dyDescent="0.2">
      <c r="B2800" s="3"/>
      <c r="C2800" s="3"/>
      <c r="T2800">
        <v>5000</v>
      </c>
      <c r="U2800" s="15">
        <v>5070</v>
      </c>
      <c r="V2800" t="s">
        <v>8219</v>
      </c>
      <c r="W2800" s="8"/>
      <c r="X2800" s="5"/>
      <c r="Z2800" s="6"/>
    </row>
    <row r="2801" spans="2:26" x14ac:dyDescent="0.2">
      <c r="B2801" s="3"/>
      <c r="C2801" s="3"/>
      <c r="T2801">
        <v>5000</v>
      </c>
      <c r="U2801" s="15">
        <v>5831.74</v>
      </c>
      <c r="V2801" t="s">
        <v>8219</v>
      </c>
      <c r="W2801" s="8"/>
      <c r="X2801" s="5"/>
      <c r="Z2801" s="6"/>
    </row>
    <row r="2802" spans="2:26" x14ac:dyDescent="0.2">
      <c r="B2802" s="3"/>
      <c r="C2802" s="3"/>
      <c r="T2802">
        <v>1000</v>
      </c>
      <c r="U2802" s="15">
        <v>1330</v>
      </c>
      <c r="V2802" t="s">
        <v>8219</v>
      </c>
      <c r="W2802" s="8"/>
      <c r="X2802" s="5"/>
      <c r="Z2802" s="6"/>
    </row>
    <row r="2803" spans="2:26" x14ac:dyDescent="0.2">
      <c r="B2803" s="3"/>
      <c r="C2803" s="3"/>
      <c r="T2803">
        <v>500</v>
      </c>
      <c r="U2803" s="15">
        <v>666</v>
      </c>
      <c r="V2803" t="s">
        <v>8219</v>
      </c>
      <c r="W2803" s="8"/>
      <c r="X2803" s="5"/>
      <c r="Z2803" s="6"/>
    </row>
    <row r="2804" spans="2:26" x14ac:dyDescent="0.2">
      <c r="B2804" s="3"/>
      <c r="C2804" s="3"/>
      <c r="T2804">
        <v>3000</v>
      </c>
      <c r="U2804" s="15">
        <v>3055</v>
      </c>
      <c r="V2804" t="s">
        <v>8219</v>
      </c>
      <c r="W2804" s="8"/>
      <c r="X2804" s="5"/>
      <c r="Z2804" s="6"/>
    </row>
    <row r="2805" spans="2:26" x14ac:dyDescent="0.2">
      <c r="B2805" s="3"/>
      <c r="C2805" s="3"/>
      <c r="T2805">
        <v>10000</v>
      </c>
      <c r="U2805" s="15">
        <v>12795</v>
      </c>
      <c r="V2805" t="s">
        <v>8219</v>
      </c>
      <c r="W2805" s="8"/>
      <c r="X2805" s="5"/>
      <c r="Z2805" s="6"/>
    </row>
    <row r="2806" spans="2:26" x14ac:dyDescent="0.2">
      <c r="B2806" s="3"/>
      <c r="C2806" s="3"/>
      <c r="T2806">
        <v>1000</v>
      </c>
      <c r="U2806" s="15">
        <v>1150</v>
      </c>
      <c r="V2806" t="s">
        <v>8219</v>
      </c>
      <c r="W2806" s="8"/>
      <c r="X2806" s="5"/>
      <c r="Z2806" s="6"/>
    </row>
    <row r="2807" spans="2:26" x14ac:dyDescent="0.2">
      <c r="B2807" s="3"/>
      <c r="C2807" s="3"/>
      <c r="T2807">
        <v>400</v>
      </c>
      <c r="U2807" s="15">
        <v>440</v>
      </c>
      <c r="V2807" t="s">
        <v>8219</v>
      </c>
      <c r="W2807" s="8"/>
      <c r="X2807" s="5"/>
      <c r="Z2807" s="6"/>
    </row>
    <row r="2808" spans="2:26" x14ac:dyDescent="0.2">
      <c r="B2808" s="3"/>
      <c r="C2808" s="3"/>
      <c r="T2808">
        <v>3000</v>
      </c>
      <c r="U2808" s="15">
        <v>3363</v>
      </c>
      <c r="V2808" t="s">
        <v>8219</v>
      </c>
      <c r="W2808" s="8"/>
      <c r="X2808" s="5"/>
      <c r="Z2808" s="6"/>
    </row>
    <row r="2809" spans="2:26" x14ac:dyDescent="0.2">
      <c r="B2809" s="3"/>
      <c r="C2809" s="3"/>
      <c r="T2809">
        <v>5000</v>
      </c>
      <c r="U2809" s="15">
        <v>6300</v>
      </c>
      <c r="V2809" t="s">
        <v>8219</v>
      </c>
      <c r="W2809" s="8"/>
      <c r="X2809" s="5"/>
      <c r="Z2809" s="6"/>
    </row>
    <row r="2810" spans="2:26" x14ac:dyDescent="0.2">
      <c r="B2810" s="3"/>
      <c r="C2810" s="3"/>
      <c r="T2810">
        <v>4500</v>
      </c>
      <c r="U2810" s="15">
        <v>4511</v>
      </c>
      <c r="V2810" t="s">
        <v>8219</v>
      </c>
      <c r="W2810" s="8"/>
      <c r="X2810" s="5"/>
      <c r="Z2810" s="6"/>
    </row>
    <row r="2811" spans="2:26" x14ac:dyDescent="0.2">
      <c r="B2811" s="3"/>
      <c r="C2811" s="3"/>
      <c r="T2811">
        <v>2500</v>
      </c>
      <c r="U2811" s="15">
        <v>2560</v>
      </c>
      <c r="V2811" t="s">
        <v>8219</v>
      </c>
      <c r="W2811" s="8"/>
      <c r="X2811" s="5"/>
      <c r="Z2811" s="6"/>
    </row>
    <row r="2812" spans="2:26" x14ac:dyDescent="0.2">
      <c r="B2812" s="3"/>
      <c r="C2812" s="3"/>
      <c r="T2812">
        <v>2500</v>
      </c>
      <c r="U2812" s="15">
        <v>2705</v>
      </c>
      <c r="V2812" t="s">
        <v>8219</v>
      </c>
      <c r="W2812" s="8"/>
      <c r="X2812" s="5"/>
      <c r="Z2812" s="6"/>
    </row>
    <row r="2813" spans="2:26" x14ac:dyDescent="0.2">
      <c r="B2813" s="3"/>
      <c r="C2813" s="3"/>
      <c r="T2813">
        <v>10000</v>
      </c>
      <c r="U2813" s="15">
        <v>10027</v>
      </c>
      <c r="V2813" t="s">
        <v>8219</v>
      </c>
      <c r="W2813" s="8"/>
      <c r="X2813" s="5"/>
      <c r="Z2813" s="6"/>
    </row>
    <row r="2814" spans="2:26" x14ac:dyDescent="0.2">
      <c r="B2814" s="3"/>
      <c r="C2814" s="3"/>
      <c r="T2814">
        <v>5000</v>
      </c>
      <c r="U2814" s="15">
        <v>5665</v>
      </c>
      <c r="V2814" t="s">
        <v>8219</v>
      </c>
      <c r="W2814" s="8"/>
      <c r="X2814" s="5"/>
      <c r="Z2814" s="6"/>
    </row>
    <row r="2815" spans="2:26" x14ac:dyDescent="0.2">
      <c r="B2815" s="3"/>
      <c r="C2815" s="3"/>
      <c r="T2815">
        <v>2800</v>
      </c>
      <c r="U2815" s="15">
        <v>3572.12</v>
      </c>
      <c r="V2815" t="s">
        <v>8219</v>
      </c>
      <c r="W2815" s="8"/>
      <c r="X2815" s="5"/>
      <c r="Z2815" s="6"/>
    </row>
    <row r="2816" spans="2:26" x14ac:dyDescent="0.2">
      <c r="B2816" s="3"/>
      <c r="C2816" s="3"/>
      <c r="T2816">
        <v>1500</v>
      </c>
      <c r="U2816" s="15">
        <v>1616</v>
      </c>
      <c r="V2816" t="s">
        <v>8219</v>
      </c>
      <c r="W2816" s="8"/>
      <c r="X2816" s="5"/>
      <c r="Z2816" s="6"/>
    </row>
    <row r="2817" spans="2:26" x14ac:dyDescent="0.2">
      <c r="B2817" s="3"/>
      <c r="C2817" s="3"/>
      <c r="T2817">
        <v>250</v>
      </c>
      <c r="U2817" s="15">
        <v>605</v>
      </c>
      <c r="V2817" t="s">
        <v>8219</v>
      </c>
      <c r="W2817" s="8"/>
      <c r="X2817" s="5"/>
      <c r="Z2817" s="6"/>
    </row>
    <row r="2818" spans="2:26" x14ac:dyDescent="0.2">
      <c r="B2818" s="3"/>
      <c r="C2818" s="3"/>
      <c r="T2818">
        <v>3000</v>
      </c>
      <c r="U2818" s="15">
        <v>4247</v>
      </c>
      <c r="V2818" t="s">
        <v>8219</v>
      </c>
      <c r="W2818" s="8"/>
      <c r="X2818" s="5"/>
      <c r="Z2818" s="6"/>
    </row>
    <row r="2819" spans="2:26" x14ac:dyDescent="0.2">
      <c r="B2819" s="3"/>
      <c r="C2819" s="3"/>
      <c r="T2819">
        <v>600</v>
      </c>
      <c r="U2819" s="15">
        <v>780</v>
      </c>
      <c r="V2819" t="s">
        <v>8219</v>
      </c>
      <c r="W2819" s="8"/>
      <c r="X2819" s="5"/>
      <c r="Z2819" s="6"/>
    </row>
    <row r="2820" spans="2:26" x14ac:dyDescent="0.2">
      <c r="B2820" s="3"/>
      <c r="C2820" s="3"/>
      <c r="T2820">
        <v>10000</v>
      </c>
      <c r="U2820" s="15">
        <v>10603</v>
      </c>
      <c r="V2820" t="s">
        <v>8219</v>
      </c>
      <c r="W2820" s="8"/>
      <c r="X2820" s="5"/>
      <c r="Z2820" s="6"/>
    </row>
    <row r="2821" spans="2:26" x14ac:dyDescent="0.2">
      <c r="B2821" s="3"/>
      <c r="C2821" s="3"/>
      <c r="T2821">
        <v>5000</v>
      </c>
      <c r="U2821" s="15">
        <v>5240</v>
      </c>
      <c r="V2821" t="s">
        <v>8219</v>
      </c>
      <c r="W2821" s="8"/>
      <c r="X2821" s="5"/>
      <c r="Z2821" s="6"/>
    </row>
    <row r="2822" spans="2:26" x14ac:dyDescent="0.2">
      <c r="B2822" s="3"/>
      <c r="C2822" s="3"/>
      <c r="T2822">
        <v>200</v>
      </c>
      <c r="U2822" s="15">
        <v>272</v>
      </c>
      <c r="V2822" t="s">
        <v>8219</v>
      </c>
      <c r="W2822" s="8"/>
      <c r="X2822" s="5"/>
      <c r="Z2822" s="6"/>
    </row>
    <row r="2823" spans="2:26" x14ac:dyDescent="0.2">
      <c r="B2823" s="3"/>
      <c r="C2823" s="3"/>
      <c r="T2823">
        <v>1000</v>
      </c>
      <c r="U2823" s="15">
        <v>1000</v>
      </c>
      <c r="V2823" t="s">
        <v>8219</v>
      </c>
      <c r="W2823" s="8"/>
      <c r="X2823" s="5"/>
      <c r="Z2823" s="6"/>
    </row>
    <row r="2824" spans="2:26" x14ac:dyDescent="0.2">
      <c r="B2824" s="3"/>
      <c r="C2824" s="3"/>
      <c r="T2824">
        <v>6000</v>
      </c>
      <c r="U2824" s="15">
        <v>6000</v>
      </c>
      <c r="V2824" t="s">
        <v>8219</v>
      </c>
      <c r="W2824" s="8"/>
      <c r="X2824" s="5"/>
      <c r="Z2824" s="6"/>
    </row>
    <row r="2825" spans="2:26" x14ac:dyDescent="0.2">
      <c r="B2825" s="3"/>
      <c r="C2825" s="3"/>
      <c r="T2825">
        <v>100</v>
      </c>
      <c r="U2825" s="15">
        <v>124</v>
      </c>
      <c r="V2825" t="s">
        <v>8219</v>
      </c>
      <c r="W2825" s="8"/>
      <c r="X2825" s="5"/>
      <c r="Z2825" s="6"/>
    </row>
    <row r="2826" spans="2:26" x14ac:dyDescent="0.2">
      <c r="B2826" s="3"/>
      <c r="C2826" s="3"/>
      <c r="T2826">
        <v>650</v>
      </c>
      <c r="U2826" s="15">
        <v>760</v>
      </c>
      <c r="V2826" t="s">
        <v>8219</v>
      </c>
      <c r="W2826" s="8"/>
      <c r="X2826" s="5"/>
      <c r="Z2826" s="6"/>
    </row>
    <row r="2827" spans="2:26" x14ac:dyDescent="0.2">
      <c r="B2827" s="3"/>
      <c r="C2827" s="3"/>
      <c r="T2827">
        <v>3000</v>
      </c>
      <c r="U2827" s="15">
        <v>3100</v>
      </c>
      <c r="V2827" t="s">
        <v>8219</v>
      </c>
      <c r="W2827" s="8"/>
      <c r="X2827" s="5"/>
      <c r="Z2827" s="6"/>
    </row>
    <row r="2828" spans="2:26" x14ac:dyDescent="0.2">
      <c r="B2828" s="3"/>
      <c r="C2828" s="3"/>
      <c r="T2828">
        <v>2000</v>
      </c>
      <c r="U2828" s="15">
        <v>2155</v>
      </c>
      <c r="V2828" t="s">
        <v>8219</v>
      </c>
      <c r="W2828" s="8"/>
      <c r="X2828" s="5"/>
      <c r="Z2828" s="6"/>
    </row>
    <row r="2829" spans="2:26" x14ac:dyDescent="0.2">
      <c r="B2829" s="3"/>
      <c r="C2829" s="3"/>
      <c r="T2829">
        <v>2000</v>
      </c>
      <c r="U2829" s="15">
        <v>2405</v>
      </c>
      <c r="V2829" t="s">
        <v>8219</v>
      </c>
      <c r="W2829" s="8"/>
      <c r="X2829" s="5"/>
      <c r="Z2829" s="6"/>
    </row>
    <row r="2830" spans="2:26" x14ac:dyDescent="0.2">
      <c r="B2830" s="3"/>
      <c r="C2830" s="3"/>
      <c r="T2830">
        <v>9500</v>
      </c>
      <c r="U2830" s="15">
        <v>9536</v>
      </c>
      <c r="V2830" t="s">
        <v>8219</v>
      </c>
      <c r="W2830" s="8"/>
      <c r="X2830" s="5"/>
      <c r="Z2830" s="6"/>
    </row>
    <row r="2831" spans="2:26" x14ac:dyDescent="0.2">
      <c r="B2831" s="3"/>
      <c r="C2831" s="3"/>
      <c r="T2831">
        <v>2500</v>
      </c>
      <c r="U2831" s="15">
        <v>2663</v>
      </c>
      <c r="V2831" t="s">
        <v>8219</v>
      </c>
      <c r="W2831" s="8"/>
      <c r="X2831" s="5"/>
      <c r="Z2831" s="6"/>
    </row>
    <row r="2832" spans="2:26" x14ac:dyDescent="0.2">
      <c r="B2832" s="3"/>
      <c r="C2832" s="3"/>
      <c r="T2832">
        <v>3000</v>
      </c>
      <c r="U2832" s="15">
        <v>3000</v>
      </c>
      <c r="V2832" t="s">
        <v>8219</v>
      </c>
      <c r="W2832" s="8"/>
      <c r="X2832" s="5"/>
      <c r="Z2832" s="6"/>
    </row>
    <row r="2833" spans="2:26" x14ac:dyDescent="0.2">
      <c r="B2833" s="3"/>
      <c r="C2833" s="3"/>
      <c r="T2833">
        <v>3000</v>
      </c>
      <c r="U2833" s="15">
        <v>3320</v>
      </c>
      <c r="V2833" t="s">
        <v>8219</v>
      </c>
      <c r="W2833" s="8"/>
      <c r="X2833" s="5"/>
      <c r="Z2833" s="6"/>
    </row>
    <row r="2834" spans="2:26" x14ac:dyDescent="0.2">
      <c r="B2834" s="3"/>
      <c r="C2834" s="3"/>
      <c r="T2834">
        <v>2500</v>
      </c>
      <c r="U2834" s="15">
        <v>2867.99</v>
      </c>
      <c r="V2834" t="s">
        <v>8219</v>
      </c>
      <c r="W2834" s="8"/>
      <c r="X2834" s="5"/>
      <c r="Z2834" s="6"/>
    </row>
    <row r="2835" spans="2:26" x14ac:dyDescent="0.2">
      <c r="B2835" s="3"/>
      <c r="C2835" s="3"/>
      <c r="T2835">
        <v>2700</v>
      </c>
      <c r="U2835" s="15">
        <v>2923</v>
      </c>
      <c r="V2835" t="s">
        <v>8219</v>
      </c>
      <c r="W2835" s="8"/>
      <c r="X2835" s="5"/>
      <c r="Z2835" s="6"/>
    </row>
    <row r="2836" spans="2:26" x14ac:dyDescent="0.2">
      <c r="B2836" s="3"/>
      <c r="C2836" s="3"/>
      <c r="T2836">
        <v>800</v>
      </c>
      <c r="U2836" s="15">
        <v>1360</v>
      </c>
      <c r="V2836" t="s">
        <v>8219</v>
      </c>
      <c r="W2836" s="8"/>
      <c r="X2836" s="5"/>
      <c r="Z2836" s="6"/>
    </row>
    <row r="2837" spans="2:26" x14ac:dyDescent="0.2">
      <c r="B2837" s="3"/>
      <c r="C2837" s="3"/>
      <c r="T2837">
        <v>1000</v>
      </c>
      <c r="U2837" s="15">
        <v>1870.99</v>
      </c>
      <c r="V2837" t="s">
        <v>8219</v>
      </c>
      <c r="W2837" s="8"/>
      <c r="X2837" s="5"/>
      <c r="Z2837" s="6"/>
    </row>
    <row r="2838" spans="2:26" x14ac:dyDescent="0.2">
      <c r="B2838" s="3"/>
      <c r="C2838" s="3"/>
      <c r="T2838">
        <v>450</v>
      </c>
      <c r="U2838" s="15">
        <v>485</v>
      </c>
      <c r="V2838" t="s">
        <v>8219</v>
      </c>
      <c r="W2838" s="8"/>
      <c r="X2838" s="5"/>
      <c r="Z2838" s="6"/>
    </row>
    <row r="2839" spans="2:26" x14ac:dyDescent="0.2">
      <c r="B2839" s="3"/>
      <c r="C2839" s="3"/>
      <c r="T2839">
        <v>850</v>
      </c>
      <c r="U2839" s="15">
        <v>850</v>
      </c>
      <c r="V2839" t="s">
        <v>8219</v>
      </c>
      <c r="W2839" s="8"/>
      <c r="X2839" s="5"/>
      <c r="Z2839" s="6"/>
    </row>
    <row r="2840" spans="2:26" x14ac:dyDescent="0.2">
      <c r="B2840" s="3"/>
      <c r="C2840" s="3"/>
      <c r="T2840">
        <v>2000</v>
      </c>
      <c r="U2840" s="15">
        <v>2405</v>
      </c>
      <c r="V2840" t="s">
        <v>8219</v>
      </c>
      <c r="W2840" s="8"/>
      <c r="X2840" s="5"/>
      <c r="Z2840" s="6"/>
    </row>
    <row r="2841" spans="2:26" x14ac:dyDescent="0.2">
      <c r="B2841" s="3"/>
      <c r="C2841" s="3"/>
      <c r="T2841">
        <v>3500</v>
      </c>
      <c r="U2841" s="15">
        <v>3900</v>
      </c>
      <c r="V2841" t="s">
        <v>8219</v>
      </c>
      <c r="W2841" s="8"/>
      <c r="X2841" s="5"/>
      <c r="Z2841" s="6"/>
    </row>
    <row r="2842" spans="2:26" x14ac:dyDescent="0.2">
      <c r="B2842" s="3"/>
      <c r="C2842" s="3"/>
      <c r="T2842">
        <v>2500</v>
      </c>
      <c r="U2842" s="15">
        <v>2600</v>
      </c>
      <c r="V2842" t="s">
        <v>8219</v>
      </c>
      <c r="W2842" s="8"/>
      <c r="X2842" s="5"/>
      <c r="Z2842" s="6"/>
    </row>
    <row r="2843" spans="2:26" x14ac:dyDescent="0.2">
      <c r="B2843" s="3"/>
      <c r="C2843" s="3"/>
      <c r="T2843">
        <v>1000</v>
      </c>
      <c r="U2843" s="15">
        <v>10</v>
      </c>
      <c r="V2843" t="s">
        <v>8221</v>
      </c>
      <c r="W2843" s="8"/>
      <c r="X2843" s="5"/>
      <c r="Z2843" s="6"/>
    </row>
    <row r="2844" spans="2:26" x14ac:dyDescent="0.2">
      <c r="B2844" s="3"/>
      <c r="C2844" s="3"/>
      <c r="T2844">
        <v>1500</v>
      </c>
      <c r="U2844" s="15">
        <v>0</v>
      </c>
      <c r="V2844" t="s">
        <v>8221</v>
      </c>
      <c r="W2844" s="8"/>
      <c r="X2844" s="5"/>
      <c r="Z2844" s="6"/>
    </row>
    <row r="2845" spans="2:26" x14ac:dyDescent="0.2">
      <c r="B2845" s="3"/>
      <c r="C2845" s="3"/>
      <c r="T2845">
        <v>1200</v>
      </c>
      <c r="U2845" s="15">
        <v>0</v>
      </c>
      <c r="V2845" t="s">
        <v>8221</v>
      </c>
      <c r="W2845" s="8"/>
      <c r="X2845" s="5"/>
      <c r="Z2845" s="6"/>
    </row>
    <row r="2846" spans="2:26" x14ac:dyDescent="0.2">
      <c r="B2846" s="3"/>
      <c r="C2846" s="3"/>
      <c r="T2846">
        <v>550</v>
      </c>
      <c r="U2846" s="15">
        <v>30</v>
      </c>
      <c r="V2846" t="s">
        <v>8221</v>
      </c>
      <c r="W2846" s="8"/>
      <c r="X2846" s="5"/>
      <c r="Z2846" s="6"/>
    </row>
    <row r="2847" spans="2:26" x14ac:dyDescent="0.2">
      <c r="B2847" s="3"/>
      <c r="C2847" s="3"/>
      <c r="T2847">
        <v>7500</v>
      </c>
      <c r="U2847" s="15">
        <v>2366</v>
      </c>
      <c r="V2847" t="s">
        <v>8221</v>
      </c>
      <c r="W2847" s="8"/>
      <c r="X2847" s="5"/>
      <c r="Z2847" s="6"/>
    </row>
    <row r="2848" spans="2:26" x14ac:dyDescent="0.2">
      <c r="B2848" s="3"/>
      <c r="C2848" s="3"/>
      <c r="T2848">
        <v>8000</v>
      </c>
      <c r="U2848" s="15">
        <v>0</v>
      </c>
      <c r="V2848" t="s">
        <v>8221</v>
      </c>
      <c r="W2848" s="8"/>
      <c r="X2848" s="5"/>
      <c r="Z2848" s="6"/>
    </row>
    <row r="2849" spans="2:26" x14ac:dyDescent="0.2">
      <c r="B2849" s="3"/>
      <c r="C2849" s="3"/>
      <c r="T2849">
        <v>2000</v>
      </c>
      <c r="U2849" s="15">
        <v>0</v>
      </c>
      <c r="V2849" t="s">
        <v>8221</v>
      </c>
      <c r="W2849" s="8"/>
      <c r="X2849" s="5"/>
      <c r="Z2849" s="6"/>
    </row>
    <row r="2850" spans="2:26" x14ac:dyDescent="0.2">
      <c r="B2850" s="3"/>
      <c r="C2850" s="3"/>
      <c r="T2850">
        <v>35000</v>
      </c>
      <c r="U2850" s="15">
        <v>70</v>
      </c>
      <c r="V2850" t="s">
        <v>8221</v>
      </c>
      <c r="W2850" s="8"/>
      <c r="X2850" s="5"/>
      <c r="Z2850" s="6"/>
    </row>
    <row r="2851" spans="2:26" x14ac:dyDescent="0.2">
      <c r="B2851" s="3"/>
      <c r="C2851" s="3"/>
      <c r="T2851">
        <v>500</v>
      </c>
      <c r="U2851" s="15">
        <v>5</v>
      </c>
      <c r="V2851" t="s">
        <v>8221</v>
      </c>
      <c r="W2851" s="8"/>
      <c r="X2851" s="5"/>
      <c r="Z2851" s="6"/>
    </row>
    <row r="2852" spans="2:26" x14ac:dyDescent="0.2">
      <c r="B2852" s="3"/>
      <c r="C2852" s="3"/>
      <c r="T2852">
        <v>8000</v>
      </c>
      <c r="U2852" s="15">
        <v>311</v>
      </c>
      <c r="V2852" t="s">
        <v>8221</v>
      </c>
      <c r="W2852" s="8"/>
      <c r="X2852" s="5"/>
      <c r="Z2852" s="6"/>
    </row>
    <row r="2853" spans="2:26" x14ac:dyDescent="0.2">
      <c r="B2853" s="3"/>
      <c r="C2853" s="3"/>
      <c r="T2853">
        <v>4500</v>
      </c>
      <c r="U2853" s="15">
        <v>0</v>
      </c>
      <c r="V2853" t="s">
        <v>8221</v>
      </c>
      <c r="W2853" s="8"/>
      <c r="X2853" s="5"/>
      <c r="Z2853" s="6"/>
    </row>
    <row r="2854" spans="2:26" x14ac:dyDescent="0.2">
      <c r="B2854" s="3"/>
      <c r="C2854" s="3"/>
      <c r="T2854">
        <v>5000</v>
      </c>
      <c r="U2854" s="15">
        <v>95</v>
      </c>
      <c r="V2854" t="s">
        <v>8221</v>
      </c>
      <c r="W2854" s="8"/>
      <c r="X2854" s="5"/>
      <c r="Z2854" s="6"/>
    </row>
    <row r="2855" spans="2:26" x14ac:dyDescent="0.2">
      <c r="B2855" s="3"/>
      <c r="C2855" s="3"/>
      <c r="T2855">
        <v>9500</v>
      </c>
      <c r="U2855" s="15">
        <v>0</v>
      </c>
      <c r="V2855" t="s">
        <v>8221</v>
      </c>
      <c r="W2855" s="8"/>
      <c r="X2855" s="5"/>
      <c r="Z2855" s="6"/>
    </row>
    <row r="2856" spans="2:26" x14ac:dyDescent="0.2">
      <c r="B2856" s="3"/>
      <c r="C2856" s="3"/>
      <c r="T2856">
        <v>1000</v>
      </c>
      <c r="U2856" s="15">
        <v>417</v>
      </c>
      <c r="V2856" t="s">
        <v>8221</v>
      </c>
      <c r="W2856" s="8"/>
      <c r="X2856" s="5"/>
      <c r="Z2856" s="6"/>
    </row>
    <row r="2857" spans="2:26" x14ac:dyDescent="0.2">
      <c r="B2857" s="3"/>
      <c r="C2857" s="3"/>
      <c r="T2857">
        <v>600</v>
      </c>
      <c r="U2857" s="15">
        <v>300</v>
      </c>
      <c r="V2857" t="s">
        <v>8221</v>
      </c>
      <c r="W2857" s="8"/>
      <c r="X2857" s="5"/>
      <c r="Z2857" s="6"/>
    </row>
    <row r="2858" spans="2:26" x14ac:dyDescent="0.2">
      <c r="B2858" s="3"/>
      <c r="C2858" s="3"/>
      <c r="T2858">
        <v>3000</v>
      </c>
      <c r="U2858" s="15">
        <v>146</v>
      </c>
      <c r="V2858" t="s">
        <v>8221</v>
      </c>
      <c r="W2858" s="8"/>
      <c r="X2858" s="5"/>
      <c r="Z2858" s="6"/>
    </row>
    <row r="2859" spans="2:26" x14ac:dyDescent="0.2">
      <c r="B2859" s="3"/>
      <c r="C2859" s="3"/>
      <c r="T2859">
        <v>38000</v>
      </c>
      <c r="U2859" s="15">
        <v>7500</v>
      </c>
      <c r="V2859" t="s">
        <v>8221</v>
      </c>
      <c r="W2859" s="8"/>
      <c r="X2859" s="5"/>
      <c r="Z2859" s="6"/>
    </row>
    <row r="2860" spans="2:26" x14ac:dyDescent="0.2">
      <c r="B2860" s="3"/>
      <c r="C2860" s="3"/>
      <c r="T2860">
        <v>1000</v>
      </c>
      <c r="U2860" s="15">
        <v>0</v>
      </c>
      <c r="V2860" t="s">
        <v>8221</v>
      </c>
      <c r="W2860" s="8"/>
      <c r="X2860" s="5"/>
      <c r="Z2860" s="6"/>
    </row>
    <row r="2861" spans="2:26" x14ac:dyDescent="0.2">
      <c r="B2861" s="3"/>
      <c r="C2861" s="3"/>
      <c r="T2861">
        <v>2000</v>
      </c>
      <c r="U2861" s="15">
        <v>35</v>
      </c>
      <c r="V2861" t="s">
        <v>8221</v>
      </c>
      <c r="W2861" s="8"/>
      <c r="X2861" s="5"/>
      <c r="Z2861" s="6"/>
    </row>
    <row r="2862" spans="2:26" x14ac:dyDescent="0.2">
      <c r="B2862" s="3"/>
      <c r="C2862" s="3"/>
      <c r="T2862">
        <v>4000</v>
      </c>
      <c r="U2862" s="15">
        <v>266</v>
      </c>
      <c r="V2862" t="s">
        <v>8221</v>
      </c>
      <c r="W2862" s="8"/>
      <c r="X2862" s="5"/>
      <c r="Z2862" s="6"/>
    </row>
    <row r="2863" spans="2:26" x14ac:dyDescent="0.2">
      <c r="B2863" s="3"/>
      <c r="C2863" s="3"/>
      <c r="T2863">
        <v>250</v>
      </c>
      <c r="U2863" s="15">
        <v>80</v>
      </c>
      <c r="V2863" t="s">
        <v>8221</v>
      </c>
      <c r="W2863" s="8"/>
      <c r="X2863" s="5"/>
      <c r="Z2863" s="6"/>
    </row>
    <row r="2864" spans="2:26" x14ac:dyDescent="0.2">
      <c r="B2864" s="3"/>
      <c r="C2864" s="3"/>
      <c r="T2864">
        <v>12700</v>
      </c>
      <c r="U2864" s="15">
        <v>55</v>
      </c>
      <c r="V2864" t="s">
        <v>8221</v>
      </c>
      <c r="W2864" s="8"/>
      <c r="X2864" s="5"/>
      <c r="Z2864" s="6"/>
    </row>
    <row r="2865" spans="2:26" x14ac:dyDescent="0.2">
      <c r="B2865" s="3"/>
      <c r="C2865" s="3"/>
      <c r="T2865">
        <v>50000</v>
      </c>
      <c r="U2865" s="15">
        <v>20</v>
      </c>
      <c r="V2865" t="s">
        <v>8221</v>
      </c>
      <c r="W2865" s="8"/>
      <c r="X2865" s="5"/>
      <c r="Z2865" s="6"/>
    </row>
    <row r="2866" spans="2:26" x14ac:dyDescent="0.2">
      <c r="B2866" s="3"/>
      <c r="C2866" s="3"/>
      <c r="T2866">
        <v>2500</v>
      </c>
      <c r="U2866" s="15">
        <v>40</v>
      </c>
      <c r="V2866" t="s">
        <v>8221</v>
      </c>
      <c r="W2866" s="8"/>
      <c r="X2866" s="5"/>
      <c r="Z2866" s="6"/>
    </row>
    <row r="2867" spans="2:26" x14ac:dyDescent="0.2">
      <c r="B2867" s="3"/>
      <c r="C2867" s="3"/>
      <c r="T2867">
        <v>2888</v>
      </c>
      <c r="U2867" s="15">
        <v>0</v>
      </c>
      <c r="V2867" t="s">
        <v>8221</v>
      </c>
      <c r="W2867" s="8"/>
      <c r="X2867" s="5"/>
      <c r="Z2867" s="6"/>
    </row>
    <row r="2868" spans="2:26" x14ac:dyDescent="0.2">
      <c r="B2868" s="3"/>
      <c r="C2868" s="3"/>
      <c r="T2868">
        <v>5000</v>
      </c>
      <c r="U2868" s="15">
        <v>45</v>
      </c>
      <c r="V2868" t="s">
        <v>8221</v>
      </c>
      <c r="W2868" s="8"/>
      <c r="X2868" s="5"/>
      <c r="Z2868" s="6"/>
    </row>
    <row r="2869" spans="2:26" x14ac:dyDescent="0.2">
      <c r="B2869" s="3"/>
      <c r="C2869" s="3"/>
      <c r="T2869">
        <v>2500</v>
      </c>
      <c r="U2869" s="15">
        <v>504</v>
      </c>
      <c r="V2869" t="s">
        <v>8221</v>
      </c>
      <c r="W2869" s="8"/>
      <c r="X2869" s="5"/>
      <c r="Z2869" s="6"/>
    </row>
    <row r="2870" spans="2:26" x14ac:dyDescent="0.2">
      <c r="B2870" s="3"/>
      <c r="C2870" s="3"/>
      <c r="T2870">
        <v>15000</v>
      </c>
      <c r="U2870" s="15">
        <v>6301.76</v>
      </c>
      <c r="V2870" t="s">
        <v>8221</v>
      </c>
      <c r="W2870" s="8"/>
      <c r="X2870" s="5"/>
      <c r="Z2870" s="6"/>
    </row>
    <row r="2871" spans="2:26" x14ac:dyDescent="0.2">
      <c r="B2871" s="3"/>
      <c r="C2871" s="3"/>
      <c r="T2871">
        <v>20000</v>
      </c>
      <c r="U2871" s="15">
        <v>177</v>
      </c>
      <c r="V2871" t="s">
        <v>8221</v>
      </c>
      <c r="W2871" s="8"/>
      <c r="X2871" s="5"/>
      <c r="Z2871" s="6"/>
    </row>
    <row r="2872" spans="2:26" x14ac:dyDescent="0.2">
      <c r="B2872" s="3"/>
      <c r="C2872" s="3"/>
      <c r="T2872">
        <v>5000</v>
      </c>
      <c r="U2872" s="15">
        <v>750</v>
      </c>
      <c r="V2872" t="s">
        <v>8221</v>
      </c>
      <c r="W2872" s="8"/>
      <c r="X2872" s="5"/>
      <c r="Z2872" s="6"/>
    </row>
    <row r="2873" spans="2:26" x14ac:dyDescent="0.2">
      <c r="B2873" s="3"/>
      <c r="C2873" s="3"/>
      <c r="T2873">
        <v>10000</v>
      </c>
      <c r="U2873" s="15">
        <v>467</v>
      </c>
      <c r="V2873" t="s">
        <v>8221</v>
      </c>
      <c r="W2873" s="8"/>
      <c r="X2873" s="5"/>
      <c r="Z2873" s="6"/>
    </row>
    <row r="2874" spans="2:26" x14ac:dyDescent="0.2">
      <c r="B2874" s="3"/>
      <c r="C2874" s="3"/>
      <c r="T2874">
        <v>3000</v>
      </c>
      <c r="U2874" s="15">
        <v>0</v>
      </c>
      <c r="V2874" t="s">
        <v>8221</v>
      </c>
      <c r="W2874" s="8"/>
      <c r="X2874" s="5"/>
      <c r="Z2874" s="6"/>
    </row>
    <row r="2875" spans="2:26" x14ac:dyDescent="0.2">
      <c r="B2875" s="3"/>
      <c r="C2875" s="3"/>
      <c r="T2875">
        <v>2500</v>
      </c>
      <c r="U2875" s="15">
        <v>953</v>
      </c>
      <c r="V2875" t="s">
        <v>8221</v>
      </c>
      <c r="W2875" s="8"/>
      <c r="X2875" s="5"/>
      <c r="Z2875" s="6"/>
    </row>
    <row r="2876" spans="2:26" x14ac:dyDescent="0.2">
      <c r="B2876" s="3"/>
      <c r="C2876" s="3"/>
      <c r="T2876">
        <v>5000</v>
      </c>
      <c r="U2876" s="15">
        <v>271</v>
      </c>
      <c r="V2876" t="s">
        <v>8221</v>
      </c>
      <c r="W2876" s="8"/>
      <c r="X2876" s="5"/>
      <c r="Z2876" s="6"/>
    </row>
    <row r="2877" spans="2:26" x14ac:dyDescent="0.2">
      <c r="B2877" s="3"/>
      <c r="C2877" s="3"/>
      <c r="T2877">
        <v>20000</v>
      </c>
      <c r="U2877" s="15">
        <v>7</v>
      </c>
      <c r="V2877" t="s">
        <v>8221</v>
      </c>
      <c r="W2877" s="8"/>
      <c r="X2877" s="5"/>
      <c r="Z2877" s="6"/>
    </row>
    <row r="2878" spans="2:26" x14ac:dyDescent="0.2">
      <c r="B2878" s="3"/>
      <c r="C2878" s="3"/>
      <c r="T2878">
        <v>150000</v>
      </c>
      <c r="U2878" s="15">
        <v>0</v>
      </c>
      <c r="V2878" t="s">
        <v>8221</v>
      </c>
      <c r="W2878" s="8"/>
      <c r="X2878" s="5"/>
      <c r="Z2878" s="6"/>
    </row>
    <row r="2879" spans="2:26" x14ac:dyDescent="0.2">
      <c r="B2879" s="3"/>
      <c r="C2879" s="3"/>
      <c r="T2879">
        <v>6000</v>
      </c>
      <c r="U2879" s="15">
        <v>650</v>
      </c>
      <c r="V2879" t="s">
        <v>8221</v>
      </c>
      <c r="W2879" s="8"/>
      <c r="X2879" s="5"/>
      <c r="Z2879" s="6"/>
    </row>
    <row r="2880" spans="2:26" x14ac:dyDescent="0.2">
      <c r="B2880" s="3"/>
      <c r="C2880" s="3"/>
      <c r="T2880">
        <v>3000</v>
      </c>
      <c r="U2880" s="15">
        <v>63</v>
      </c>
      <c r="V2880" t="s">
        <v>8221</v>
      </c>
      <c r="W2880" s="8"/>
      <c r="X2880" s="5"/>
      <c r="Z2880" s="6"/>
    </row>
    <row r="2881" spans="2:26" x14ac:dyDescent="0.2">
      <c r="B2881" s="3"/>
      <c r="C2881" s="3"/>
      <c r="T2881">
        <v>11200</v>
      </c>
      <c r="U2881" s="15">
        <v>29</v>
      </c>
      <c r="V2881" t="s">
        <v>8221</v>
      </c>
      <c r="W2881" s="8"/>
      <c r="X2881" s="5"/>
      <c r="Z2881" s="6"/>
    </row>
    <row r="2882" spans="2:26" x14ac:dyDescent="0.2">
      <c r="B2882" s="3"/>
      <c r="C2882" s="3"/>
      <c r="T2882">
        <v>12000</v>
      </c>
      <c r="U2882" s="15">
        <v>2800</v>
      </c>
      <c r="V2882" t="s">
        <v>8221</v>
      </c>
      <c r="W2882" s="8"/>
      <c r="X2882" s="5"/>
      <c r="Z2882" s="6"/>
    </row>
    <row r="2883" spans="2:26" x14ac:dyDescent="0.2">
      <c r="B2883" s="3"/>
      <c r="C2883" s="3"/>
      <c r="T2883">
        <v>5500</v>
      </c>
      <c r="U2883" s="15">
        <v>0</v>
      </c>
      <c r="V2883" t="s">
        <v>8221</v>
      </c>
      <c r="W2883" s="8"/>
      <c r="X2883" s="5"/>
      <c r="Z2883" s="6"/>
    </row>
    <row r="2884" spans="2:26" x14ac:dyDescent="0.2">
      <c r="B2884" s="3"/>
      <c r="C2884" s="3"/>
      <c r="T2884">
        <v>750</v>
      </c>
      <c r="U2884" s="15">
        <v>252</v>
      </c>
      <c r="V2884" t="s">
        <v>8221</v>
      </c>
      <c r="W2884" s="8"/>
      <c r="X2884" s="5"/>
      <c r="Z2884" s="6"/>
    </row>
    <row r="2885" spans="2:26" x14ac:dyDescent="0.2">
      <c r="B2885" s="3"/>
      <c r="C2885" s="3"/>
      <c r="T2885">
        <v>10000</v>
      </c>
      <c r="U2885" s="15">
        <v>1908</v>
      </c>
      <c r="V2885" t="s">
        <v>8221</v>
      </c>
      <c r="W2885" s="8"/>
      <c r="X2885" s="5"/>
      <c r="Z2885" s="6"/>
    </row>
    <row r="2886" spans="2:26" x14ac:dyDescent="0.2">
      <c r="B2886" s="3"/>
      <c r="C2886" s="3"/>
      <c r="T2886">
        <v>45000</v>
      </c>
      <c r="U2886" s="15">
        <v>185</v>
      </c>
      <c r="V2886" t="s">
        <v>8221</v>
      </c>
      <c r="W2886" s="8"/>
      <c r="X2886" s="5"/>
      <c r="Z2886" s="6"/>
    </row>
    <row r="2887" spans="2:26" x14ac:dyDescent="0.2">
      <c r="B2887" s="3"/>
      <c r="C2887" s="3"/>
      <c r="T2887">
        <v>400</v>
      </c>
      <c r="U2887" s="15">
        <v>130</v>
      </c>
      <c r="V2887" t="s">
        <v>8221</v>
      </c>
      <c r="W2887" s="8"/>
      <c r="X2887" s="5"/>
      <c r="Z2887" s="6"/>
    </row>
    <row r="2888" spans="2:26" x14ac:dyDescent="0.2">
      <c r="B2888" s="3"/>
      <c r="C2888" s="3"/>
      <c r="T2888">
        <v>200</v>
      </c>
      <c r="U2888" s="15">
        <v>10</v>
      </c>
      <c r="V2888" t="s">
        <v>8221</v>
      </c>
      <c r="W2888" s="8"/>
      <c r="X2888" s="5"/>
      <c r="Z2888" s="6"/>
    </row>
    <row r="2889" spans="2:26" x14ac:dyDescent="0.2">
      <c r="B2889" s="3"/>
      <c r="C2889" s="3"/>
      <c r="T2889">
        <v>3000</v>
      </c>
      <c r="U2889" s="15">
        <v>5</v>
      </c>
      <c r="V2889" t="s">
        <v>8221</v>
      </c>
      <c r="W2889" s="8"/>
      <c r="X2889" s="5"/>
      <c r="Z2889" s="6"/>
    </row>
    <row r="2890" spans="2:26" x14ac:dyDescent="0.2">
      <c r="B2890" s="3"/>
      <c r="C2890" s="3"/>
      <c r="T2890">
        <v>30000</v>
      </c>
      <c r="U2890" s="15">
        <v>0</v>
      </c>
      <c r="V2890" t="s">
        <v>8221</v>
      </c>
      <c r="W2890" s="8"/>
      <c r="X2890" s="5"/>
      <c r="Z2890" s="6"/>
    </row>
    <row r="2891" spans="2:26" x14ac:dyDescent="0.2">
      <c r="B2891" s="3"/>
      <c r="C2891" s="3"/>
      <c r="T2891">
        <v>3000</v>
      </c>
      <c r="U2891" s="15">
        <v>1142</v>
      </c>
      <c r="V2891" t="s">
        <v>8221</v>
      </c>
      <c r="W2891" s="8"/>
      <c r="X2891" s="5"/>
      <c r="Z2891" s="6"/>
    </row>
    <row r="2892" spans="2:26" x14ac:dyDescent="0.2">
      <c r="B2892" s="3"/>
      <c r="C2892" s="3"/>
      <c r="T2892">
        <v>2000</v>
      </c>
      <c r="U2892" s="15">
        <v>21</v>
      </c>
      <c r="V2892" t="s">
        <v>8221</v>
      </c>
      <c r="W2892" s="8"/>
      <c r="X2892" s="5"/>
      <c r="Z2892" s="6"/>
    </row>
    <row r="2893" spans="2:26" x14ac:dyDescent="0.2">
      <c r="B2893" s="3"/>
      <c r="C2893" s="3"/>
      <c r="T2893">
        <v>10000</v>
      </c>
      <c r="U2893" s="15">
        <v>273</v>
      </c>
      <c r="V2893" t="s">
        <v>8221</v>
      </c>
      <c r="W2893" s="8"/>
      <c r="X2893" s="5"/>
      <c r="Z2893" s="6"/>
    </row>
    <row r="2894" spans="2:26" x14ac:dyDescent="0.2">
      <c r="B2894" s="3"/>
      <c r="C2894" s="3"/>
      <c r="T2894">
        <v>5500</v>
      </c>
      <c r="U2894" s="15">
        <v>500</v>
      </c>
      <c r="V2894" t="s">
        <v>8221</v>
      </c>
      <c r="W2894" s="8"/>
      <c r="X2894" s="5"/>
      <c r="Z2894" s="6"/>
    </row>
    <row r="2895" spans="2:26" x14ac:dyDescent="0.2">
      <c r="B2895" s="3"/>
      <c r="C2895" s="3"/>
      <c r="T2895">
        <v>5000</v>
      </c>
      <c r="U2895" s="15">
        <v>25</v>
      </c>
      <c r="V2895" t="s">
        <v>8221</v>
      </c>
      <c r="W2895" s="8"/>
      <c r="X2895" s="5"/>
      <c r="Z2895" s="6"/>
    </row>
    <row r="2896" spans="2:26" x14ac:dyDescent="0.2">
      <c r="B2896" s="3"/>
      <c r="C2896" s="3"/>
      <c r="T2896">
        <v>50000</v>
      </c>
      <c r="U2896" s="15">
        <v>0</v>
      </c>
      <c r="V2896" t="s">
        <v>8221</v>
      </c>
      <c r="W2896" s="8"/>
      <c r="X2896" s="5"/>
      <c r="Z2896" s="6"/>
    </row>
    <row r="2897" spans="2:26" x14ac:dyDescent="0.2">
      <c r="B2897" s="3"/>
      <c r="C2897" s="3"/>
      <c r="T2897">
        <v>500</v>
      </c>
      <c r="U2897" s="15">
        <v>23</v>
      </c>
      <c r="V2897" t="s">
        <v>8221</v>
      </c>
      <c r="W2897" s="8"/>
      <c r="X2897" s="5"/>
      <c r="Z2897" s="6"/>
    </row>
    <row r="2898" spans="2:26" x14ac:dyDescent="0.2">
      <c r="B2898" s="3"/>
      <c r="C2898" s="3"/>
      <c r="T2898">
        <v>3000</v>
      </c>
      <c r="U2898" s="15">
        <v>625</v>
      </c>
      <c r="V2898" t="s">
        <v>8221</v>
      </c>
      <c r="W2898" s="8"/>
      <c r="X2898" s="5"/>
      <c r="Z2898" s="6"/>
    </row>
    <row r="2899" spans="2:26" x14ac:dyDescent="0.2">
      <c r="B2899" s="3"/>
      <c r="C2899" s="3"/>
      <c r="T2899">
        <v>12000</v>
      </c>
      <c r="U2899" s="15">
        <v>550</v>
      </c>
      <c r="V2899" t="s">
        <v>8221</v>
      </c>
      <c r="W2899" s="8"/>
      <c r="X2899" s="5"/>
      <c r="Z2899" s="6"/>
    </row>
    <row r="2900" spans="2:26" x14ac:dyDescent="0.2">
      <c r="B2900" s="3"/>
      <c r="C2900" s="3"/>
      <c r="T2900">
        <v>7500</v>
      </c>
      <c r="U2900" s="15">
        <v>316</v>
      </c>
      <c r="V2900" t="s">
        <v>8221</v>
      </c>
      <c r="W2900" s="8"/>
      <c r="X2900" s="5"/>
      <c r="Z2900" s="6"/>
    </row>
    <row r="2901" spans="2:26" x14ac:dyDescent="0.2">
      <c r="B2901" s="3"/>
      <c r="C2901" s="3"/>
      <c r="T2901">
        <v>10000</v>
      </c>
      <c r="U2901" s="15">
        <v>0</v>
      </c>
      <c r="V2901" t="s">
        <v>8221</v>
      </c>
      <c r="W2901" s="8"/>
      <c r="X2901" s="5"/>
      <c r="Z2901" s="6"/>
    </row>
    <row r="2902" spans="2:26" x14ac:dyDescent="0.2">
      <c r="B2902" s="3"/>
      <c r="C2902" s="3"/>
      <c r="T2902">
        <v>5500</v>
      </c>
      <c r="U2902" s="15">
        <v>3405</v>
      </c>
      <c r="V2902" t="s">
        <v>8221</v>
      </c>
      <c r="W2902" s="8"/>
      <c r="X2902" s="5"/>
      <c r="Z2902" s="6"/>
    </row>
    <row r="2903" spans="2:26" x14ac:dyDescent="0.2">
      <c r="B2903" s="3"/>
      <c r="C2903" s="3"/>
      <c r="T2903">
        <v>750</v>
      </c>
      <c r="U2903" s="15">
        <v>6</v>
      </c>
      <c r="V2903" t="s">
        <v>8221</v>
      </c>
      <c r="W2903" s="8"/>
      <c r="X2903" s="5"/>
      <c r="Z2903" s="6"/>
    </row>
    <row r="2904" spans="2:26" x14ac:dyDescent="0.2">
      <c r="B2904" s="3"/>
      <c r="C2904" s="3"/>
      <c r="T2904">
        <v>150000</v>
      </c>
      <c r="U2904" s="15">
        <v>25</v>
      </c>
      <c r="V2904" t="s">
        <v>8221</v>
      </c>
      <c r="W2904" s="8"/>
      <c r="X2904" s="5"/>
      <c r="Z2904" s="6"/>
    </row>
    <row r="2905" spans="2:26" x14ac:dyDescent="0.2">
      <c r="B2905" s="3"/>
      <c r="C2905" s="3"/>
      <c r="T2905">
        <v>5000</v>
      </c>
      <c r="U2905" s="15">
        <v>39</v>
      </c>
      <c r="V2905" t="s">
        <v>8221</v>
      </c>
      <c r="W2905" s="8"/>
      <c r="X2905" s="5"/>
      <c r="Z2905" s="6"/>
    </row>
    <row r="2906" spans="2:26" x14ac:dyDescent="0.2">
      <c r="B2906" s="3"/>
      <c r="C2906" s="3"/>
      <c r="T2906">
        <v>1500</v>
      </c>
      <c r="U2906" s="15">
        <v>75</v>
      </c>
      <c r="V2906" t="s">
        <v>8221</v>
      </c>
      <c r="W2906" s="8"/>
      <c r="X2906" s="5"/>
      <c r="Z2906" s="6"/>
    </row>
    <row r="2907" spans="2:26" x14ac:dyDescent="0.2">
      <c r="B2907" s="3"/>
      <c r="C2907" s="3"/>
      <c r="T2907">
        <v>3500</v>
      </c>
      <c r="U2907" s="15">
        <v>622</v>
      </c>
      <c r="V2907" t="s">
        <v>8221</v>
      </c>
      <c r="W2907" s="8"/>
      <c r="X2907" s="5"/>
      <c r="Z2907" s="6"/>
    </row>
    <row r="2908" spans="2:26" x14ac:dyDescent="0.2">
      <c r="B2908" s="3"/>
      <c r="C2908" s="3"/>
      <c r="T2908">
        <v>6000</v>
      </c>
      <c r="U2908" s="15">
        <v>565</v>
      </c>
      <c r="V2908" t="s">
        <v>8221</v>
      </c>
      <c r="W2908" s="8"/>
      <c r="X2908" s="5"/>
      <c r="Z2908" s="6"/>
    </row>
    <row r="2909" spans="2:26" x14ac:dyDescent="0.2">
      <c r="B2909" s="3"/>
      <c r="C2909" s="3"/>
      <c r="T2909">
        <v>2500</v>
      </c>
      <c r="U2909" s="15">
        <v>2</v>
      </c>
      <c r="V2909" t="s">
        <v>8221</v>
      </c>
      <c r="W2909" s="8"/>
      <c r="X2909" s="5"/>
      <c r="Z2909" s="6"/>
    </row>
    <row r="2910" spans="2:26" x14ac:dyDescent="0.2">
      <c r="B2910" s="3"/>
      <c r="C2910" s="3"/>
      <c r="T2910">
        <v>9600</v>
      </c>
      <c r="U2910" s="15">
        <v>264</v>
      </c>
      <c r="V2910" t="s">
        <v>8221</v>
      </c>
      <c r="W2910" s="8"/>
      <c r="X2910" s="5"/>
      <c r="Z2910" s="6"/>
    </row>
    <row r="2911" spans="2:26" x14ac:dyDescent="0.2">
      <c r="B2911" s="3"/>
      <c r="C2911" s="3"/>
      <c r="T2911">
        <v>180000</v>
      </c>
      <c r="U2911" s="15">
        <v>20</v>
      </c>
      <c r="V2911" t="s">
        <v>8221</v>
      </c>
      <c r="W2911" s="8"/>
      <c r="X2911" s="5"/>
      <c r="Z2911" s="6"/>
    </row>
    <row r="2912" spans="2:26" x14ac:dyDescent="0.2">
      <c r="B2912" s="3"/>
      <c r="C2912" s="3"/>
      <c r="T2912">
        <v>30000</v>
      </c>
      <c r="U2912" s="15">
        <v>1</v>
      </c>
      <c r="V2912" t="s">
        <v>8221</v>
      </c>
      <c r="W2912" s="8"/>
      <c r="X2912" s="5"/>
      <c r="Z2912" s="6"/>
    </row>
    <row r="2913" spans="2:26" x14ac:dyDescent="0.2">
      <c r="B2913" s="3"/>
      <c r="C2913" s="3"/>
      <c r="T2913">
        <v>1800</v>
      </c>
      <c r="U2913" s="15">
        <v>657</v>
      </c>
      <c r="V2913" t="s">
        <v>8221</v>
      </c>
      <c r="W2913" s="8"/>
      <c r="X2913" s="5"/>
      <c r="Z2913" s="6"/>
    </row>
    <row r="2914" spans="2:26" x14ac:dyDescent="0.2">
      <c r="B2914" s="3"/>
      <c r="C2914" s="3"/>
      <c r="T2914">
        <v>14440</v>
      </c>
      <c r="U2914" s="15">
        <v>2030</v>
      </c>
      <c r="V2914" t="s">
        <v>8221</v>
      </c>
      <c r="W2914" s="8"/>
      <c r="X2914" s="5"/>
      <c r="Z2914" s="6"/>
    </row>
    <row r="2915" spans="2:26" x14ac:dyDescent="0.2">
      <c r="B2915" s="3"/>
      <c r="C2915" s="3"/>
      <c r="T2915">
        <v>10000</v>
      </c>
      <c r="U2915" s="15">
        <v>2</v>
      </c>
      <c r="V2915" t="s">
        <v>8221</v>
      </c>
      <c r="W2915" s="8"/>
      <c r="X2915" s="5"/>
      <c r="Z2915" s="6"/>
    </row>
    <row r="2916" spans="2:26" x14ac:dyDescent="0.2">
      <c r="B2916" s="3"/>
      <c r="C2916" s="3"/>
      <c r="T2916">
        <v>25000</v>
      </c>
      <c r="U2916" s="15">
        <v>1</v>
      </c>
      <c r="V2916" t="s">
        <v>8221</v>
      </c>
      <c r="W2916" s="8"/>
      <c r="X2916" s="5"/>
      <c r="Z2916" s="6"/>
    </row>
    <row r="2917" spans="2:26" x14ac:dyDescent="0.2">
      <c r="B2917" s="3"/>
      <c r="C2917" s="3"/>
      <c r="T2917">
        <v>1000</v>
      </c>
      <c r="U2917" s="15">
        <v>611</v>
      </c>
      <c r="V2917" t="s">
        <v>8221</v>
      </c>
      <c r="W2917" s="8"/>
      <c r="X2917" s="5"/>
      <c r="Z2917" s="6"/>
    </row>
    <row r="2918" spans="2:26" x14ac:dyDescent="0.2">
      <c r="B2918" s="3"/>
      <c r="C2918" s="3"/>
      <c r="T2918">
        <v>1850</v>
      </c>
      <c r="U2918" s="15">
        <v>145</v>
      </c>
      <c r="V2918" t="s">
        <v>8221</v>
      </c>
      <c r="W2918" s="8"/>
      <c r="X2918" s="5"/>
      <c r="Z2918" s="6"/>
    </row>
    <row r="2919" spans="2:26" x14ac:dyDescent="0.2">
      <c r="B2919" s="3"/>
      <c r="C2919" s="3"/>
      <c r="T2919">
        <v>2000</v>
      </c>
      <c r="U2919" s="15">
        <v>437</v>
      </c>
      <c r="V2919" t="s">
        <v>8221</v>
      </c>
      <c r="W2919" s="8"/>
      <c r="X2919" s="5"/>
      <c r="Z2919" s="6"/>
    </row>
    <row r="2920" spans="2:26" x14ac:dyDescent="0.2">
      <c r="B2920" s="3"/>
      <c r="C2920" s="3"/>
      <c r="T2920">
        <v>5000</v>
      </c>
      <c r="U2920" s="15">
        <v>1362</v>
      </c>
      <c r="V2920" t="s">
        <v>8221</v>
      </c>
      <c r="W2920" s="8"/>
      <c r="X2920" s="5"/>
      <c r="Z2920" s="6"/>
    </row>
    <row r="2921" spans="2:26" x14ac:dyDescent="0.2">
      <c r="B2921" s="3"/>
      <c r="C2921" s="3"/>
      <c r="T2921">
        <v>600</v>
      </c>
      <c r="U2921" s="15">
        <v>51</v>
      </c>
      <c r="V2921" t="s">
        <v>8221</v>
      </c>
      <c r="W2921" s="8"/>
      <c r="X2921" s="5"/>
      <c r="Z2921" s="6"/>
    </row>
    <row r="2922" spans="2:26" x14ac:dyDescent="0.2">
      <c r="B2922" s="3"/>
      <c r="C2922" s="3"/>
      <c r="T2922">
        <v>2500</v>
      </c>
      <c r="U2922" s="15">
        <v>671</v>
      </c>
      <c r="V2922" t="s">
        <v>8221</v>
      </c>
      <c r="W2922" s="8"/>
      <c r="X2922" s="5"/>
      <c r="Z2922" s="6"/>
    </row>
    <row r="2923" spans="2:26" x14ac:dyDescent="0.2">
      <c r="B2923" s="3"/>
      <c r="C2923" s="3"/>
      <c r="T2923">
        <v>100</v>
      </c>
      <c r="U2923" s="15">
        <v>129</v>
      </c>
      <c r="V2923" t="s">
        <v>8219</v>
      </c>
      <c r="W2923" s="8"/>
      <c r="X2923" s="5"/>
      <c r="Z2923" s="6"/>
    </row>
    <row r="2924" spans="2:26" x14ac:dyDescent="0.2">
      <c r="B2924" s="3"/>
      <c r="C2924" s="3"/>
      <c r="T2924">
        <v>500</v>
      </c>
      <c r="U2924" s="15">
        <v>500</v>
      </c>
      <c r="V2924" t="s">
        <v>8219</v>
      </c>
      <c r="W2924" s="8"/>
      <c r="X2924" s="5"/>
      <c r="Z2924" s="6"/>
    </row>
    <row r="2925" spans="2:26" x14ac:dyDescent="0.2">
      <c r="B2925" s="3"/>
      <c r="C2925" s="3"/>
      <c r="T2925">
        <v>300</v>
      </c>
      <c r="U2925" s="15">
        <v>300</v>
      </c>
      <c r="V2925" t="s">
        <v>8219</v>
      </c>
      <c r="W2925" s="8"/>
      <c r="X2925" s="5"/>
      <c r="Z2925" s="6"/>
    </row>
    <row r="2926" spans="2:26" x14ac:dyDescent="0.2">
      <c r="B2926" s="3"/>
      <c r="C2926" s="3"/>
      <c r="T2926">
        <v>25000</v>
      </c>
      <c r="U2926" s="15">
        <v>25800</v>
      </c>
      <c r="V2926" t="s">
        <v>8219</v>
      </c>
      <c r="W2926" s="8"/>
      <c r="X2926" s="5"/>
      <c r="Z2926" s="6"/>
    </row>
    <row r="2927" spans="2:26" x14ac:dyDescent="0.2">
      <c r="B2927" s="3"/>
      <c r="C2927" s="3"/>
      <c r="T2927">
        <v>45000</v>
      </c>
      <c r="U2927" s="15">
        <v>46100.69</v>
      </c>
      <c r="V2927" t="s">
        <v>8219</v>
      </c>
      <c r="W2927" s="8"/>
      <c r="X2927" s="5"/>
      <c r="Z2927" s="6"/>
    </row>
    <row r="2928" spans="2:26" x14ac:dyDescent="0.2">
      <c r="B2928" s="3"/>
      <c r="C2928" s="3"/>
      <c r="T2928">
        <v>3000</v>
      </c>
      <c r="U2928" s="15">
        <v>3750</v>
      </c>
      <c r="V2928" t="s">
        <v>8219</v>
      </c>
      <c r="W2928" s="8"/>
      <c r="X2928" s="5"/>
      <c r="Z2928" s="6"/>
    </row>
    <row r="2929" spans="2:26" x14ac:dyDescent="0.2">
      <c r="B2929" s="3"/>
      <c r="C2929" s="3"/>
      <c r="T2929">
        <v>1800</v>
      </c>
      <c r="U2929" s="15">
        <v>2355</v>
      </c>
      <c r="V2929" t="s">
        <v>8219</v>
      </c>
      <c r="W2929" s="8"/>
      <c r="X2929" s="5"/>
      <c r="Z2929" s="6"/>
    </row>
    <row r="2930" spans="2:26" x14ac:dyDescent="0.2">
      <c r="B2930" s="3"/>
      <c r="C2930" s="3"/>
      <c r="T2930">
        <v>1000</v>
      </c>
      <c r="U2930" s="15">
        <v>1000</v>
      </c>
      <c r="V2930" t="s">
        <v>8219</v>
      </c>
      <c r="W2930" s="8"/>
      <c r="X2930" s="5"/>
      <c r="Z2930" s="6"/>
    </row>
    <row r="2931" spans="2:26" x14ac:dyDescent="0.2">
      <c r="B2931" s="3"/>
      <c r="C2931" s="3"/>
      <c r="T2931">
        <v>8000</v>
      </c>
      <c r="U2931" s="15">
        <v>8165.55</v>
      </c>
      <c r="V2931" t="s">
        <v>8219</v>
      </c>
      <c r="W2931" s="8"/>
      <c r="X2931" s="5"/>
      <c r="Z2931" s="6"/>
    </row>
    <row r="2932" spans="2:26" x14ac:dyDescent="0.2">
      <c r="B2932" s="3"/>
      <c r="C2932" s="3"/>
      <c r="T2932">
        <v>10000</v>
      </c>
      <c r="U2932" s="15">
        <v>10092</v>
      </c>
      <c r="V2932" t="s">
        <v>8219</v>
      </c>
      <c r="W2932" s="8"/>
      <c r="X2932" s="5"/>
      <c r="Z2932" s="6"/>
    </row>
    <row r="2933" spans="2:26" x14ac:dyDescent="0.2">
      <c r="B2933" s="3"/>
      <c r="C2933" s="3"/>
      <c r="T2933">
        <v>750</v>
      </c>
      <c r="U2933" s="15">
        <v>795</v>
      </c>
      <c r="V2933" t="s">
        <v>8219</v>
      </c>
      <c r="W2933" s="8"/>
      <c r="X2933" s="5"/>
      <c r="Z2933" s="6"/>
    </row>
    <row r="2934" spans="2:26" x14ac:dyDescent="0.2">
      <c r="B2934" s="3"/>
      <c r="C2934" s="3"/>
      <c r="T2934">
        <v>3100</v>
      </c>
      <c r="U2934" s="15">
        <v>3258</v>
      </c>
      <c r="V2934" t="s">
        <v>8219</v>
      </c>
      <c r="W2934" s="8"/>
      <c r="X2934" s="5"/>
      <c r="Z2934" s="6"/>
    </row>
    <row r="2935" spans="2:26" x14ac:dyDescent="0.2">
      <c r="B2935" s="3"/>
      <c r="C2935" s="3"/>
      <c r="T2935">
        <v>2500</v>
      </c>
      <c r="U2935" s="15">
        <v>2569</v>
      </c>
      <c r="V2935" t="s">
        <v>8219</v>
      </c>
      <c r="W2935" s="8"/>
      <c r="X2935" s="5"/>
      <c r="Z2935" s="6"/>
    </row>
    <row r="2936" spans="2:26" x14ac:dyDescent="0.2">
      <c r="B2936" s="3"/>
      <c r="C2936" s="3"/>
      <c r="T2936">
        <v>2500</v>
      </c>
      <c r="U2936" s="15">
        <v>2700</v>
      </c>
      <c r="V2936" t="s">
        <v>8219</v>
      </c>
      <c r="W2936" s="8"/>
      <c r="X2936" s="5"/>
      <c r="Z2936" s="6"/>
    </row>
    <row r="2937" spans="2:26" x14ac:dyDescent="0.2">
      <c r="B2937" s="3"/>
      <c r="C2937" s="3"/>
      <c r="T2937">
        <v>3500</v>
      </c>
      <c r="U2937" s="15">
        <v>3531</v>
      </c>
      <c r="V2937" t="s">
        <v>8219</v>
      </c>
      <c r="W2937" s="8"/>
      <c r="X2937" s="5"/>
      <c r="Z2937" s="6"/>
    </row>
    <row r="2938" spans="2:26" x14ac:dyDescent="0.2">
      <c r="B2938" s="3"/>
      <c r="C2938" s="3"/>
      <c r="T2938">
        <v>1000</v>
      </c>
      <c r="U2938" s="15">
        <v>1280</v>
      </c>
      <c r="V2938" t="s">
        <v>8219</v>
      </c>
      <c r="W2938" s="8"/>
      <c r="X2938" s="5"/>
      <c r="Z2938" s="6"/>
    </row>
    <row r="2939" spans="2:26" x14ac:dyDescent="0.2">
      <c r="B2939" s="3"/>
      <c r="C2939" s="3"/>
      <c r="T2939">
        <v>1500</v>
      </c>
      <c r="U2939" s="15">
        <v>2000</v>
      </c>
      <c r="V2939" t="s">
        <v>8219</v>
      </c>
      <c r="W2939" s="8"/>
      <c r="X2939" s="5"/>
      <c r="Z2939" s="6"/>
    </row>
    <row r="2940" spans="2:26" x14ac:dyDescent="0.2">
      <c r="B2940" s="3"/>
      <c r="C2940" s="3"/>
      <c r="T2940">
        <v>4000</v>
      </c>
      <c r="U2940" s="15">
        <v>4055</v>
      </c>
      <c r="V2940" t="s">
        <v>8219</v>
      </c>
      <c r="W2940" s="8"/>
      <c r="X2940" s="5"/>
      <c r="Z2940" s="6"/>
    </row>
    <row r="2941" spans="2:26" x14ac:dyDescent="0.2">
      <c r="B2941" s="3"/>
      <c r="C2941" s="3"/>
      <c r="T2941">
        <v>8000</v>
      </c>
      <c r="U2941" s="15">
        <v>8230</v>
      </c>
      <c r="V2941" t="s">
        <v>8219</v>
      </c>
      <c r="W2941" s="8"/>
      <c r="X2941" s="5"/>
      <c r="Z2941" s="6"/>
    </row>
    <row r="2942" spans="2:26" x14ac:dyDescent="0.2">
      <c r="B2942" s="3"/>
      <c r="C2942" s="3"/>
      <c r="T2942">
        <v>2500</v>
      </c>
      <c r="U2942" s="15">
        <v>2681</v>
      </c>
      <c r="V2942" t="s">
        <v>8219</v>
      </c>
      <c r="W2942" s="8"/>
      <c r="X2942" s="5"/>
      <c r="Z2942" s="6"/>
    </row>
    <row r="2943" spans="2:26" x14ac:dyDescent="0.2">
      <c r="B2943" s="3"/>
      <c r="C2943" s="3"/>
      <c r="T2943">
        <v>25000</v>
      </c>
      <c r="U2943" s="15">
        <v>1</v>
      </c>
      <c r="V2943" t="s">
        <v>8221</v>
      </c>
      <c r="W2943" s="8"/>
      <c r="X2943" s="5"/>
      <c r="Z2943" s="6"/>
    </row>
    <row r="2944" spans="2:26" x14ac:dyDescent="0.2">
      <c r="B2944" s="3"/>
      <c r="C2944" s="3"/>
      <c r="T2944">
        <v>200000</v>
      </c>
      <c r="U2944" s="15">
        <v>40850</v>
      </c>
      <c r="V2944" t="s">
        <v>8221</v>
      </c>
      <c r="W2944" s="8"/>
      <c r="X2944" s="5"/>
      <c r="Z2944" s="6"/>
    </row>
    <row r="2945" spans="2:26" x14ac:dyDescent="0.2">
      <c r="B2945" s="3"/>
      <c r="C2945" s="3"/>
      <c r="T2945">
        <v>3000</v>
      </c>
      <c r="U2945" s="15">
        <v>0</v>
      </c>
      <c r="V2945" t="s">
        <v>8221</v>
      </c>
      <c r="W2945" s="8"/>
      <c r="X2945" s="5"/>
      <c r="Z2945" s="6"/>
    </row>
    <row r="2946" spans="2:26" x14ac:dyDescent="0.2">
      <c r="B2946" s="3"/>
      <c r="C2946" s="3"/>
      <c r="T2946">
        <v>10000</v>
      </c>
      <c r="U2946" s="15">
        <v>100</v>
      </c>
      <c r="V2946" t="s">
        <v>8221</v>
      </c>
      <c r="W2946" s="8"/>
      <c r="X2946" s="5"/>
      <c r="Z2946" s="6"/>
    </row>
    <row r="2947" spans="2:26" x14ac:dyDescent="0.2">
      <c r="B2947" s="3"/>
      <c r="C2947" s="3"/>
      <c r="T2947">
        <v>50000</v>
      </c>
      <c r="U2947" s="15">
        <v>0</v>
      </c>
      <c r="V2947" t="s">
        <v>8221</v>
      </c>
      <c r="W2947" s="8"/>
      <c r="X2947" s="5"/>
      <c r="Z2947" s="6"/>
    </row>
    <row r="2948" spans="2:26" x14ac:dyDescent="0.2">
      <c r="B2948" s="3"/>
      <c r="C2948" s="3"/>
      <c r="T2948">
        <v>2000</v>
      </c>
      <c r="U2948" s="15">
        <v>2</v>
      </c>
      <c r="V2948" t="s">
        <v>8221</v>
      </c>
      <c r="W2948" s="8"/>
      <c r="X2948" s="5"/>
      <c r="Z2948" s="6"/>
    </row>
    <row r="2949" spans="2:26" x14ac:dyDescent="0.2">
      <c r="B2949" s="3"/>
      <c r="C2949" s="3"/>
      <c r="T2949">
        <v>25000</v>
      </c>
      <c r="U2949" s="15">
        <v>1072</v>
      </c>
      <c r="V2949" t="s">
        <v>8221</v>
      </c>
      <c r="W2949" s="8"/>
      <c r="X2949" s="5"/>
      <c r="Z2949" s="6"/>
    </row>
    <row r="2950" spans="2:26" x14ac:dyDescent="0.2">
      <c r="B2950" s="3"/>
      <c r="C2950" s="3"/>
      <c r="T2950">
        <v>500000</v>
      </c>
      <c r="U2950" s="15">
        <v>24</v>
      </c>
      <c r="V2950" t="s">
        <v>8221</v>
      </c>
      <c r="W2950" s="8"/>
      <c r="X2950" s="5"/>
      <c r="Z2950" s="6"/>
    </row>
    <row r="2951" spans="2:26" x14ac:dyDescent="0.2">
      <c r="B2951" s="3"/>
      <c r="C2951" s="3"/>
      <c r="T2951">
        <v>1000</v>
      </c>
      <c r="U2951" s="15">
        <v>25</v>
      </c>
      <c r="V2951" t="s">
        <v>8221</v>
      </c>
      <c r="W2951" s="8"/>
      <c r="X2951" s="5"/>
      <c r="Z2951" s="6"/>
    </row>
    <row r="2952" spans="2:26" x14ac:dyDescent="0.2">
      <c r="B2952" s="3"/>
      <c r="C2952" s="3"/>
      <c r="T2952">
        <v>5000000</v>
      </c>
      <c r="U2952" s="15">
        <v>0</v>
      </c>
      <c r="V2952" t="s">
        <v>8221</v>
      </c>
      <c r="W2952" s="8"/>
      <c r="X2952" s="5"/>
      <c r="Z2952" s="6"/>
    </row>
    <row r="2953" spans="2:26" x14ac:dyDescent="0.2">
      <c r="B2953" s="3"/>
      <c r="C2953" s="3"/>
      <c r="T2953">
        <v>50000</v>
      </c>
      <c r="U2953" s="15">
        <v>1096</v>
      </c>
      <c r="V2953" t="s">
        <v>8220</v>
      </c>
      <c r="W2953" s="8"/>
      <c r="X2953" s="5"/>
      <c r="Z2953" s="6"/>
    </row>
    <row r="2954" spans="2:26" x14ac:dyDescent="0.2">
      <c r="B2954" s="3"/>
      <c r="C2954" s="3"/>
      <c r="T2954">
        <v>20000</v>
      </c>
      <c r="U2954" s="15">
        <v>1605</v>
      </c>
      <c r="V2954" t="s">
        <v>8220</v>
      </c>
      <c r="W2954" s="8"/>
      <c r="X2954" s="5"/>
      <c r="Z2954" s="6"/>
    </row>
    <row r="2955" spans="2:26" x14ac:dyDescent="0.2">
      <c r="B2955" s="3"/>
      <c r="C2955" s="3"/>
      <c r="T2955">
        <v>400000</v>
      </c>
      <c r="U2955" s="15">
        <v>605</v>
      </c>
      <c r="V2955" t="s">
        <v>8220</v>
      </c>
      <c r="W2955" s="8"/>
      <c r="X2955" s="5"/>
      <c r="Z2955" s="6"/>
    </row>
    <row r="2956" spans="2:26" x14ac:dyDescent="0.2">
      <c r="B2956" s="3"/>
      <c r="C2956" s="3"/>
      <c r="T2956">
        <v>15000</v>
      </c>
      <c r="U2956" s="15">
        <v>0</v>
      </c>
      <c r="V2956" t="s">
        <v>8220</v>
      </c>
      <c r="W2956" s="8"/>
      <c r="X2956" s="5"/>
      <c r="Z2956" s="6"/>
    </row>
    <row r="2957" spans="2:26" x14ac:dyDescent="0.2">
      <c r="B2957" s="3"/>
      <c r="C2957" s="3"/>
      <c r="T2957">
        <v>1200</v>
      </c>
      <c r="U2957" s="15">
        <v>715</v>
      </c>
      <c r="V2957" t="s">
        <v>8220</v>
      </c>
      <c r="W2957" s="8"/>
      <c r="X2957" s="5"/>
      <c r="Z2957" s="6"/>
    </row>
    <row r="2958" spans="2:26" x14ac:dyDescent="0.2">
      <c r="B2958" s="3"/>
      <c r="C2958" s="3"/>
      <c r="T2958">
        <v>7900</v>
      </c>
      <c r="U2958" s="15">
        <v>1322</v>
      </c>
      <c r="V2958" t="s">
        <v>8220</v>
      </c>
      <c r="W2958" s="8"/>
      <c r="X2958" s="5"/>
      <c r="Z2958" s="6"/>
    </row>
    <row r="2959" spans="2:26" x14ac:dyDescent="0.2">
      <c r="B2959" s="3"/>
      <c r="C2959" s="3"/>
      <c r="T2959">
        <v>15000</v>
      </c>
      <c r="U2959" s="15">
        <v>280</v>
      </c>
      <c r="V2959" t="s">
        <v>8220</v>
      </c>
      <c r="W2959" s="8"/>
      <c r="X2959" s="5"/>
      <c r="Z2959" s="6"/>
    </row>
    <row r="2960" spans="2:26" x14ac:dyDescent="0.2">
      <c r="B2960" s="3"/>
      <c r="C2960" s="3"/>
      <c r="T2960">
        <v>80000</v>
      </c>
      <c r="U2960" s="15">
        <v>0</v>
      </c>
      <c r="V2960" t="s">
        <v>8220</v>
      </c>
      <c r="W2960" s="8"/>
      <c r="X2960" s="5"/>
      <c r="Z2960" s="6"/>
    </row>
    <row r="2961" spans="2:26" x14ac:dyDescent="0.2">
      <c r="B2961" s="3"/>
      <c r="C2961" s="3"/>
      <c r="T2961">
        <v>10000</v>
      </c>
      <c r="U2961" s="15">
        <v>0</v>
      </c>
      <c r="V2961" t="s">
        <v>8220</v>
      </c>
      <c r="W2961" s="8"/>
      <c r="X2961" s="5"/>
      <c r="Z2961" s="6"/>
    </row>
    <row r="2962" spans="2:26" x14ac:dyDescent="0.2">
      <c r="B2962" s="3"/>
      <c r="C2962" s="3"/>
      <c r="T2962">
        <v>30000000</v>
      </c>
      <c r="U2962" s="15">
        <v>0</v>
      </c>
      <c r="V2962" t="s">
        <v>8220</v>
      </c>
      <c r="W2962" s="8"/>
      <c r="X2962" s="5"/>
      <c r="Z2962" s="6"/>
    </row>
    <row r="2963" spans="2:26" x14ac:dyDescent="0.2">
      <c r="B2963" s="3"/>
      <c r="C2963" s="3"/>
      <c r="T2963">
        <v>5000</v>
      </c>
      <c r="U2963" s="15">
        <v>5481</v>
      </c>
      <c r="V2963" t="s">
        <v>8219</v>
      </c>
      <c r="W2963" s="8"/>
      <c r="X2963" s="5"/>
      <c r="Z2963" s="6"/>
    </row>
    <row r="2964" spans="2:26" x14ac:dyDescent="0.2">
      <c r="B2964" s="3"/>
      <c r="C2964" s="3"/>
      <c r="T2964">
        <v>1000</v>
      </c>
      <c r="U2964" s="15">
        <v>1218</v>
      </c>
      <c r="V2964" t="s">
        <v>8219</v>
      </c>
      <c r="W2964" s="8"/>
      <c r="X2964" s="5"/>
      <c r="Z2964" s="6"/>
    </row>
    <row r="2965" spans="2:26" x14ac:dyDescent="0.2">
      <c r="B2965" s="3"/>
      <c r="C2965" s="3"/>
      <c r="T2965">
        <v>10000</v>
      </c>
      <c r="U2965" s="15">
        <v>10685</v>
      </c>
      <c r="V2965" t="s">
        <v>8219</v>
      </c>
      <c r="W2965" s="8"/>
      <c r="X2965" s="5"/>
      <c r="Z2965" s="6"/>
    </row>
    <row r="2966" spans="2:26" x14ac:dyDescent="0.2">
      <c r="B2966" s="3"/>
      <c r="C2966" s="3"/>
      <c r="T2966">
        <v>5000</v>
      </c>
      <c r="U2966" s="15">
        <v>5035.6899999999996</v>
      </c>
      <c r="V2966" t="s">
        <v>8219</v>
      </c>
      <c r="W2966" s="8"/>
      <c r="X2966" s="5"/>
      <c r="Z2966" s="6"/>
    </row>
    <row r="2967" spans="2:26" x14ac:dyDescent="0.2">
      <c r="B2967" s="3"/>
      <c r="C2967" s="3"/>
      <c r="T2967">
        <v>1500</v>
      </c>
      <c r="U2967" s="15">
        <v>1635</v>
      </c>
      <c r="V2967" t="s">
        <v>8219</v>
      </c>
      <c r="W2967" s="8"/>
      <c r="X2967" s="5"/>
      <c r="Z2967" s="6"/>
    </row>
    <row r="2968" spans="2:26" x14ac:dyDescent="0.2">
      <c r="B2968" s="3"/>
      <c r="C2968" s="3"/>
      <c r="T2968">
        <v>10000</v>
      </c>
      <c r="U2968" s="15">
        <v>11363</v>
      </c>
      <c r="V2968" t="s">
        <v>8219</v>
      </c>
      <c r="W2968" s="8"/>
      <c r="X2968" s="5"/>
      <c r="Z2968" s="6"/>
    </row>
    <row r="2969" spans="2:26" x14ac:dyDescent="0.2">
      <c r="B2969" s="3"/>
      <c r="C2969" s="3"/>
      <c r="T2969">
        <v>5000</v>
      </c>
      <c r="U2969" s="15">
        <v>5696</v>
      </c>
      <c r="V2969" t="s">
        <v>8219</v>
      </c>
      <c r="W2969" s="8"/>
      <c r="X2969" s="5"/>
      <c r="Z2969" s="6"/>
    </row>
    <row r="2970" spans="2:26" x14ac:dyDescent="0.2">
      <c r="B2970" s="3"/>
      <c r="C2970" s="3"/>
      <c r="T2970">
        <v>3500</v>
      </c>
      <c r="U2970" s="15">
        <v>3710</v>
      </c>
      <c r="V2970" t="s">
        <v>8219</v>
      </c>
      <c r="W2970" s="8"/>
      <c r="X2970" s="5"/>
      <c r="Z2970" s="6"/>
    </row>
    <row r="2971" spans="2:26" x14ac:dyDescent="0.2">
      <c r="B2971" s="3"/>
      <c r="C2971" s="3"/>
      <c r="T2971">
        <v>1000</v>
      </c>
      <c r="U2971" s="15">
        <v>1625</v>
      </c>
      <c r="V2971" t="s">
        <v>8219</v>
      </c>
      <c r="W2971" s="8"/>
      <c r="X2971" s="5"/>
      <c r="Z2971" s="6"/>
    </row>
    <row r="2972" spans="2:26" x14ac:dyDescent="0.2">
      <c r="B2972" s="3"/>
      <c r="C2972" s="3"/>
      <c r="T2972">
        <v>6000</v>
      </c>
      <c r="U2972" s="15">
        <v>6360</v>
      </c>
      <c r="V2972" t="s">
        <v>8219</v>
      </c>
      <c r="W2972" s="8"/>
      <c r="X2972" s="5"/>
      <c r="Z2972" s="6"/>
    </row>
    <row r="2973" spans="2:26" x14ac:dyDescent="0.2">
      <c r="B2973" s="3"/>
      <c r="C2973" s="3"/>
      <c r="T2973">
        <v>3200</v>
      </c>
      <c r="U2973" s="15">
        <v>3205</v>
      </c>
      <c r="V2973" t="s">
        <v>8219</v>
      </c>
      <c r="W2973" s="8"/>
      <c r="X2973" s="5"/>
      <c r="Z2973" s="6"/>
    </row>
    <row r="2974" spans="2:26" x14ac:dyDescent="0.2">
      <c r="B2974" s="3"/>
      <c r="C2974" s="3"/>
      <c r="T2974">
        <v>2000</v>
      </c>
      <c r="U2974" s="15">
        <v>2107</v>
      </c>
      <c r="V2974" t="s">
        <v>8219</v>
      </c>
      <c r="W2974" s="8"/>
      <c r="X2974" s="5"/>
      <c r="Z2974" s="6"/>
    </row>
    <row r="2975" spans="2:26" x14ac:dyDescent="0.2">
      <c r="B2975" s="3"/>
      <c r="C2975" s="3"/>
      <c r="T2975">
        <v>5000</v>
      </c>
      <c r="U2975" s="15">
        <v>8740</v>
      </c>
      <c r="V2975" t="s">
        <v>8219</v>
      </c>
      <c r="W2975" s="8"/>
      <c r="X2975" s="5"/>
      <c r="Z2975" s="6"/>
    </row>
    <row r="2976" spans="2:26" x14ac:dyDescent="0.2">
      <c r="B2976" s="3"/>
      <c r="C2976" s="3"/>
      <c r="T2976">
        <v>5000</v>
      </c>
      <c r="U2976" s="15">
        <v>5100</v>
      </c>
      <c r="V2976" t="s">
        <v>8219</v>
      </c>
      <c r="W2976" s="8"/>
      <c r="X2976" s="5"/>
      <c r="Z2976" s="6"/>
    </row>
    <row r="2977" spans="2:26" x14ac:dyDescent="0.2">
      <c r="B2977" s="3"/>
      <c r="C2977" s="3"/>
      <c r="T2977">
        <v>8000</v>
      </c>
      <c r="U2977" s="15">
        <v>8010</v>
      </c>
      <c r="V2977" t="s">
        <v>8219</v>
      </c>
      <c r="W2977" s="8"/>
      <c r="X2977" s="5"/>
      <c r="Z2977" s="6"/>
    </row>
    <row r="2978" spans="2:26" x14ac:dyDescent="0.2">
      <c r="B2978" s="3"/>
      <c r="C2978" s="3"/>
      <c r="T2978">
        <v>70</v>
      </c>
      <c r="U2978" s="15">
        <v>120</v>
      </c>
      <c r="V2978" t="s">
        <v>8219</v>
      </c>
      <c r="W2978" s="8"/>
      <c r="X2978" s="5"/>
      <c r="Z2978" s="6"/>
    </row>
    <row r="2979" spans="2:26" x14ac:dyDescent="0.2">
      <c r="B2979" s="3"/>
      <c r="C2979" s="3"/>
      <c r="T2979">
        <v>3000</v>
      </c>
      <c r="U2979" s="15">
        <v>3407</v>
      </c>
      <c r="V2979" t="s">
        <v>8219</v>
      </c>
      <c r="W2979" s="8"/>
      <c r="X2979" s="5"/>
      <c r="Z2979" s="6"/>
    </row>
    <row r="2980" spans="2:26" x14ac:dyDescent="0.2">
      <c r="B2980" s="3"/>
      <c r="C2980" s="3"/>
      <c r="T2980">
        <v>750</v>
      </c>
      <c r="U2980" s="15">
        <v>971</v>
      </c>
      <c r="V2980" t="s">
        <v>8219</v>
      </c>
      <c r="W2980" s="8"/>
      <c r="X2980" s="5"/>
      <c r="Z2980" s="6"/>
    </row>
    <row r="2981" spans="2:26" x14ac:dyDescent="0.2">
      <c r="B2981" s="3"/>
      <c r="C2981" s="3"/>
      <c r="T2981">
        <v>5000</v>
      </c>
      <c r="U2981" s="15">
        <v>5070</v>
      </c>
      <c r="V2981" t="s">
        <v>8219</v>
      </c>
      <c r="W2981" s="8"/>
      <c r="X2981" s="5"/>
      <c r="Z2981" s="6"/>
    </row>
    <row r="2982" spans="2:26" x14ac:dyDescent="0.2">
      <c r="B2982" s="3"/>
      <c r="C2982" s="3"/>
      <c r="T2982">
        <v>3000</v>
      </c>
      <c r="U2982" s="15">
        <v>3275</v>
      </c>
      <c r="V2982" t="s">
        <v>8219</v>
      </c>
      <c r="W2982" s="8"/>
      <c r="X2982" s="5"/>
      <c r="Z2982" s="6"/>
    </row>
    <row r="2983" spans="2:26" x14ac:dyDescent="0.2">
      <c r="B2983" s="3"/>
      <c r="C2983" s="3"/>
      <c r="T2983">
        <v>4000</v>
      </c>
      <c r="U2983" s="15">
        <v>5157</v>
      </c>
      <c r="V2983" t="s">
        <v>8219</v>
      </c>
      <c r="W2983" s="8"/>
      <c r="X2983" s="5"/>
      <c r="Z2983" s="6"/>
    </row>
    <row r="2984" spans="2:26" x14ac:dyDescent="0.2">
      <c r="B2984" s="3"/>
      <c r="C2984" s="3"/>
      <c r="T2984">
        <v>5000</v>
      </c>
      <c r="U2984" s="15">
        <v>5103</v>
      </c>
      <c r="V2984" t="s">
        <v>8219</v>
      </c>
      <c r="W2984" s="8"/>
      <c r="X2984" s="5"/>
      <c r="Z2984" s="6"/>
    </row>
    <row r="2985" spans="2:26" x14ac:dyDescent="0.2">
      <c r="B2985" s="3"/>
      <c r="C2985" s="3"/>
      <c r="T2985">
        <v>116000</v>
      </c>
      <c r="U2985" s="15">
        <v>169985.91</v>
      </c>
      <c r="V2985" t="s">
        <v>8219</v>
      </c>
      <c r="W2985" s="8"/>
      <c r="X2985" s="5"/>
      <c r="Z2985" s="6"/>
    </row>
    <row r="2986" spans="2:26" x14ac:dyDescent="0.2">
      <c r="B2986" s="3"/>
      <c r="C2986" s="3"/>
      <c r="T2986">
        <v>25000</v>
      </c>
      <c r="U2986" s="15">
        <v>25088</v>
      </c>
      <c r="V2986" t="s">
        <v>8219</v>
      </c>
      <c r="W2986" s="8"/>
      <c r="X2986" s="5"/>
      <c r="Z2986" s="6"/>
    </row>
    <row r="2987" spans="2:26" x14ac:dyDescent="0.2">
      <c r="B2987" s="3"/>
      <c r="C2987" s="3"/>
      <c r="T2987">
        <v>10000</v>
      </c>
      <c r="U2987" s="15">
        <v>12165</v>
      </c>
      <c r="V2987" t="s">
        <v>8219</v>
      </c>
      <c r="W2987" s="8"/>
      <c r="X2987" s="5"/>
      <c r="Z2987" s="6"/>
    </row>
    <row r="2988" spans="2:26" x14ac:dyDescent="0.2">
      <c r="B2988" s="3"/>
      <c r="C2988" s="3"/>
      <c r="T2988">
        <v>2400</v>
      </c>
      <c r="U2988" s="15">
        <v>2532</v>
      </c>
      <c r="V2988" t="s">
        <v>8219</v>
      </c>
      <c r="W2988" s="8"/>
      <c r="X2988" s="5"/>
      <c r="Z2988" s="6"/>
    </row>
    <row r="2989" spans="2:26" x14ac:dyDescent="0.2">
      <c r="B2989" s="3"/>
      <c r="C2989" s="3"/>
      <c r="T2989">
        <v>25000</v>
      </c>
      <c r="U2989" s="15">
        <v>27600.2</v>
      </c>
      <c r="V2989" t="s">
        <v>8219</v>
      </c>
      <c r="W2989" s="8"/>
      <c r="X2989" s="5"/>
      <c r="Z2989" s="6"/>
    </row>
    <row r="2990" spans="2:26" x14ac:dyDescent="0.2">
      <c r="B2990" s="3"/>
      <c r="C2990" s="3"/>
      <c r="T2990">
        <v>1000</v>
      </c>
      <c r="U2990" s="15">
        <v>1000</v>
      </c>
      <c r="V2990" t="s">
        <v>8219</v>
      </c>
      <c r="W2990" s="8"/>
      <c r="X2990" s="5"/>
      <c r="Z2990" s="6"/>
    </row>
    <row r="2991" spans="2:26" x14ac:dyDescent="0.2">
      <c r="B2991" s="3"/>
      <c r="C2991" s="3"/>
      <c r="T2991">
        <v>20000</v>
      </c>
      <c r="U2991" s="15">
        <v>35307</v>
      </c>
      <c r="V2991" t="s">
        <v>8219</v>
      </c>
      <c r="W2991" s="8"/>
      <c r="X2991" s="5"/>
      <c r="Z2991" s="6"/>
    </row>
    <row r="2992" spans="2:26" x14ac:dyDescent="0.2">
      <c r="B2992" s="3"/>
      <c r="C2992" s="3"/>
      <c r="T2992">
        <v>10000</v>
      </c>
      <c r="U2992" s="15">
        <v>10000</v>
      </c>
      <c r="V2992" t="s">
        <v>8219</v>
      </c>
      <c r="W2992" s="8"/>
      <c r="X2992" s="5"/>
      <c r="Z2992" s="6"/>
    </row>
    <row r="2993" spans="2:26" x14ac:dyDescent="0.2">
      <c r="B2993" s="3"/>
      <c r="C2993" s="3"/>
      <c r="T2993">
        <v>8500</v>
      </c>
      <c r="U2993" s="15">
        <v>8780</v>
      </c>
      <c r="V2993" t="s">
        <v>8219</v>
      </c>
      <c r="W2993" s="8"/>
      <c r="X2993" s="5"/>
      <c r="Z2993" s="6"/>
    </row>
    <row r="2994" spans="2:26" x14ac:dyDescent="0.2">
      <c r="B2994" s="3"/>
      <c r="C2994" s="3"/>
      <c r="T2994">
        <v>3000</v>
      </c>
      <c r="U2994" s="15">
        <v>3135</v>
      </c>
      <c r="V2994" t="s">
        <v>8219</v>
      </c>
      <c r="W2994" s="8"/>
      <c r="X2994" s="5"/>
      <c r="Z2994" s="6"/>
    </row>
    <row r="2995" spans="2:26" x14ac:dyDescent="0.2">
      <c r="B2995" s="3"/>
      <c r="C2995" s="3"/>
      <c r="T2995">
        <v>1000</v>
      </c>
      <c r="U2995" s="15">
        <v>1003</v>
      </c>
      <c r="V2995" t="s">
        <v>8219</v>
      </c>
      <c r="W2995" s="8"/>
      <c r="X2995" s="5"/>
      <c r="Z2995" s="6"/>
    </row>
    <row r="2996" spans="2:26" x14ac:dyDescent="0.2">
      <c r="B2996" s="3"/>
      <c r="C2996" s="3"/>
      <c r="T2996">
        <v>300</v>
      </c>
      <c r="U2996" s="15">
        <v>1373.24</v>
      </c>
      <c r="V2996" t="s">
        <v>8219</v>
      </c>
      <c r="W2996" s="8"/>
      <c r="X2996" s="5"/>
      <c r="Z2996" s="6"/>
    </row>
    <row r="2997" spans="2:26" x14ac:dyDescent="0.2">
      <c r="B2997" s="3"/>
      <c r="C2997" s="3"/>
      <c r="T2997">
        <v>15000</v>
      </c>
      <c r="U2997" s="15">
        <v>15744</v>
      </c>
      <c r="V2997" t="s">
        <v>8219</v>
      </c>
      <c r="W2997" s="8"/>
      <c r="X2997" s="5"/>
      <c r="Z2997" s="6"/>
    </row>
    <row r="2998" spans="2:26" x14ac:dyDescent="0.2">
      <c r="B2998" s="3"/>
      <c r="C2998" s="3"/>
      <c r="T2998">
        <v>35000</v>
      </c>
      <c r="U2998" s="15">
        <v>60180</v>
      </c>
      <c r="V2998" t="s">
        <v>8219</v>
      </c>
      <c r="W2998" s="8"/>
      <c r="X2998" s="5"/>
      <c r="Z2998" s="6"/>
    </row>
    <row r="2999" spans="2:26" x14ac:dyDescent="0.2">
      <c r="B2999" s="3"/>
      <c r="C2999" s="3"/>
      <c r="T2999">
        <v>10000</v>
      </c>
      <c r="U2999" s="15">
        <v>10373</v>
      </c>
      <c r="V2999" t="s">
        <v>8219</v>
      </c>
      <c r="W2999" s="8"/>
      <c r="X2999" s="5"/>
      <c r="Z2999" s="6"/>
    </row>
    <row r="3000" spans="2:26" x14ac:dyDescent="0.2">
      <c r="B3000" s="3"/>
      <c r="C3000" s="3"/>
      <c r="T3000">
        <v>50000</v>
      </c>
      <c r="U3000" s="15">
        <v>51514.5</v>
      </c>
      <c r="V3000" t="s">
        <v>8219</v>
      </c>
      <c r="W3000" s="8"/>
      <c r="X3000" s="5"/>
      <c r="Z3000" s="6"/>
    </row>
    <row r="3001" spans="2:26" x14ac:dyDescent="0.2">
      <c r="B3001" s="3"/>
      <c r="C3001" s="3"/>
      <c r="T3001">
        <v>1350</v>
      </c>
      <c r="U3001" s="15">
        <v>1605</v>
      </c>
      <c r="V3001" t="s">
        <v>8219</v>
      </c>
      <c r="W3001" s="8"/>
      <c r="X3001" s="5"/>
      <c r="Z3001" s="6"/>
    </row>
    <row r="3002" spans="2:26" x14ac:dyDescent="0.2">
      <c r="B3002" s="3"/>
      <c r="C3002" s="3"/>
      <c r="T3002">
        <v>500</v>
      </c>
      <c r="U3002" s="15">
        <v>500</v>
      </c>
      <c r="V3002" t="s">
        <v>8219</v>
      </c>
      <c r="W3002" s="8"/>
      <c r="X3002" s="5"/>
      <c r="Z3002" s="6"/>
    </row>
    <row r="3003" spans="2:26" x14ac:dyDescent="0.2">
      <c r="B3003" s="3"/>
      <c r="C3003" s="3"/>
      <c r="T3003">
        <v>7214</v>
      </c>
      <c r="U3003" s="15">
        <v>22991.01</v>
      </c>
      <c r="V3003" t="s">
        <v>8219</v>
      </c>
      <c r="W3003" s="8"/>
      <c r="X3003" s="5"/>
      <c r="Z3003" s="6"/>
    </row>
    <row r="3004" spans="2:26" x14ac:dyDescent="0.2">
      <c r="B3004" s="3"/>
      <c r="C3004" s="3"/>
      <c r="T3004">
        <v>7000</v>
      </c>
      <c r="U3004" s="15">
        <v>7595.43</v>
      </c>
      <c r="V3004" t="s">
        <v>8219</v>
      </c>
      <c r="W3004" s="8"/>
      <c r="X3004" s="5"/>
      <c r="Z3004" s="6"/>
    </row>
    <row r="3005" spans="2:26" x14ac:dyDescent="0.2">
      <c r="B3005" s="3"/>
      <c r="C3005" s="3"/>
      <c r="T3005">
        <v>3000</v>
      </c>
      <c r="U3005" s="15">
        <v>3035</v>
      </c>
      <c r="V3005" t="s">
        <v>8219</v>
      </c>
      <c r="W3005" s="8"/>
      <c r="X3005" s="5"/>
      <c r="Z3005" s="6"/>
    </row>
    <row r="3006" spans="2:26" x14ac:dyDescent="0.2">
      <c r="B3006" s="3"/>
      <c r="C3006" s="3"/>
      <c r="T3006">
        <v>40000</v>
      </c>
      <c r="U3006" s="15">
        <v>45126</v>
      </c>
      <c r="V3006" t="s">
        <v>8219</v>
      </c>
      <c r="W3006" s="8"/>
      <c r="X3006" s="5"/>
      <c r="Z3006" s="6"/>
    </row>
    <row r="3007" spans="2:26" x14ac:dyDescent="0.2">
      <c r="B3007" s="3"/>
      <c r="C3007" s="3"/>
      <c r="T3007">
        <v>10600</v>
      </c>
      <c r="U3007" s="15">
        <v>12772.6</v>
      </c>
      <c r="V3007" t="s">
        <v>8219</v>
      </c>
      <c r="W3007" s="8"/>
      <c r="X3007" s="5"/>
      <c r="Z3007" s="6"/>
    </row>
    <row r="3008" spans="2:26" x14ac:dyDescent="0.2">
      <c r="B3008" s="3"/>
      <c r="C3008" s="3"/>
      <c r="T3008">
        <v>8000</v>
      </c>
      <c r="U3008" s="15">
        <v>8620</v>
      </c>
      <c r="V3008" t="s">
        <v>8219</v>
      </c>
      <c r="W3008" s="8"/>
      <c r="X3008" s="5"/>
      <c r="Z3008" s="6"/>
    </row>
    <row r="3009" spans="2:26" x14ac:dyDescent="0.2">
      <c r="B3009" s="3"/>
      <c r="C3009" s="3"/>
      <c r="T3009">
        <v>600</v>
      </c>
      <c r="U3009" s="15">
        <v>1080</v>
      </c>
      <c r="V3009" t="s">
        <v>8219</v>
      </c>
      <c r="W3009" s="8"/>
      <c r="X3009" s="5"/>
      <c r="Z3009" s="6"/>
    </row>
    <row r="3010" spans="2:26" x14ac:dyDescent="0.2">
      <c r="B3010" s="3"/>
      <c r="C3010" s="3"/>
      <c r="T3010">
        <v>3000</v>
      </c>
      <c r="U3010" s="15">
        <v>3035</v>
      </c>
      <c r="V3010" t="s">
        <v>8219</v>
      </c>
      <c r="W3010" s="8"/>
      <c r="X3010" s="5"/>
      <c r="Z3010" s="6"/>
    </row>
    <row r="3011" spans="2:26" x14ac:dyDescent="0.2">
      <c r="B3011" s="3"/>
      <c r="C3011" s="3"/>
      <c r="T3011">
        <v>25000</v>
      </c>
      <c r="U3011" s="15">
        <v>29939</v>
      </c>
      <c r="V3011" t="s">
        <v>8219</v>
      </c>
      <c r="W3011" s="8"/>
      <c r="X3011" s="5"/>
      <c r="Z3011" s="6"/>
    </row>
    <row r="3012" spans="2:26" x14ac:dyDescent="0.2">
      <c r="B3012" s="3"/>
      <c r="C3012" s="3"/>
      <c r="T3012">
        <v>1500</v>
      </c>
      <c r="U3012" s="15">
        <v>2370</v>
      </c>
      <c r="V3012" t="s">
        <v>8219</v>
      </c>
      <c r="W3012" s="8"/>
      <c r="X3012" s="5"/>
      <c r="Z3012" s="6"/>
    </row>
    <row r="3013" spans="2:26" x14ac:dyDescent="0.2">
      <c r="B3013" s="3"/>
      <c r="C3013" s="3"/>
      <c r="T3013">
        <v>300</v>
      </c>
      <c r="U3013" s="15">
        <v>371</v>
      </c>
      <c r="V3013" t="s">
        <v>8219</v>
      </c>
      <c r="W3013" s="8"/>
      <c r="X3013" s="5"/>
      <c r="Z3013" s="6"/>
    </row>
    <row r="3014" spans="2:26" x14ac:dyDescent="0.2">
      <c r="B3014" s="3"/>
      <c r="C3014" s="3"/>
      <c r="T3014">
        <v>4000</v>
      </c>
      <c r="U3014" s="15">
        <v>4685</v>
      </c>
      <c r="V3014" t="s">
        <v>8219</v>
      </c>
      <c r="W3014" s="8"/>
      <c r="X3014" s="5"/>
      <c r="Z3014" s="6"/>
    </row>
    <row r="3015" spans="2:26" x14ac:dyDescent="0.2">
      <c r="B3015" s="3"/>
      <c r="C3015" s="3"/>
      <c r="T3015">
        <v>10000</v>
      </c>
      <c r="U3015" s="15">
        <v>15696</v>
      </c>
      <c r="V3015" t="s">
        <v>8219</v>
      </c>
      <c r="W3015" s="8"/>
      <c r="X3015" s="5"/>
      <c r="Z3015" s="6"/>
    </row>
    <row r="3016" spans="2:26" x14ac:dyDescent="0.2">
      <c r="B3016" s="3"/>
      <c r="C3016" s="3"/>
      <c r="T3016">
        <v>25000</v>
      </c>
      <c r="U3016" s="15">
        <v>28276</v>
      </c>
      <c r="V3016" t="s">
        <v>8219</v>
      </c>
      <c r="W3016" s="8"/>
      <c r="X3016" s="5"/>
      <c r="Z3016" s="6"/>
    </row>
    <row r="3017" spans="2:26" x14ac:dyDescent="0.2">
      <c r="B3017" s="3"/>
      <c r="C3017" s="3"/>
      <c r="T3017">
        <v>3400</v>
      </c>
      <c r="U3017" s="15">
        <v>3508</v>
      </c>
      <c r="V3017" t="s">
        <v>8219</v>
      </c>
      <c r="W3017" s="8"/>
      <c r="X3017" s="5"/>
      <c r="Z3017" s="6"/>
    </row>
    <row r="3018" spans="2:26" x14ac:dyDescent="0.2">
      <c r="B3018" s="3"/>
      <c r="C3018" s="3"/>
      <c r="T3018">
        <v>8500</v>
      </c>
      <c r="U3018" s="15">
        <v>8722</v>
      </c>
      <c r="V3018" t="s">
        <v>8219</v>
      </c>
      <c r="W3018" s="8"/>
      <c r="X3018" s="5"/>
      <c r="Z3018" s="6"/>
    </row>
    <row r="3019" spans="2:26" x14ac:dyDescent="0.2">
      <c r="B3019" s="3"/>
      <c r="C3019" s="3"/>
      <c r="T3019">
        <v>22000</v>
      </c>
      <c r="U3019" s="15">
        <v>23285</v>
      </c>
      <c r="V3019" t="s">
        <v>8219</v>
      </c>
      <c r="W3019" s="8"/>
      <c r="X3019" s="5"/>
      <c r="Z3019" s="6"/>
    </row>
    <row r="3020" spans="2:26" x14ac:dyDescent="0.2">
      <c r="B3020" s="3"/>
      <c r="C3020" s="3"/>
      <c r="T3020">
        <v>4200</v>
      </c>
      <c r="U3020" s="15">
        <v>4230</v>
      </c>
      <c r="V3020" t="s">
        <v>8219</v>
      </c>
      <c r="W3020" s="8"/>
      <c r="X3020" s="5"/>
      <c r="Z3020" s="6"/>
    </row>
    <row r="3021" spans="2:26" x14ac:dyDescent="0.2">
      <c r="B3021" s="3"/>
      <c r="C3021" s="3"/>
      <c r="T3021">
        <v>15000</v>
      </c>
      <c r="U3021" s="15">
        <v>18185</v>
      </c>
      <c r="V3021" t="s">
        <v>8219</v>
      </c>
      <c r="W3021" s="8"/>
      <c r="X3021" s="5"/>
      <c r="Z3021" s="6"/>
    </row>
    <row r="3022" spans="2:26" x14ac:dyDescent="0.2">
      <c r="B3022" s="3"/>
      <c r="C3022" s="3"/>
      <c r="T3022">
        <v>7000</v>
      </c>
      <c r="U3022" s="15">
        <v>7040</v>
      </c>
      <c r="V3022" t="s">
        <v>8219</v>
      </c>
      <c r="W3022" s="8"/>
      <c r="X3022" s="5"/>
      <c r="Z3022" s="6"/>
    </row>
    <row r="3023" spans="2:26" x14ac:dyDescent="0.2">
      <c r="B3023" s="3"/>
      <c r="C3023" s="3"/>
      <c r="T3023">
        <v>4500</v>
      </c>
      <c r="U3023" s="15">
        <v>5221</v>
      </c>
      <c r="V3023" t="s">
        <v>8219</v>
      </c>
      <c r="W3023" s="8"/>
      <c r="X3023" s="5"/>
      <c r="Z3023" s="6"/>
    </row>
    <row r="3024" spans="2:26" x14ac:dyDescent="0.2">
      <c r="B3024" s="3"/>
      <c r="C3024" s="3"/>
      <c r="T3024">
        <v>10000</v>
      </c>
      <c r="U3024" s="15">
        <v>10088</v>
      </c>
      <c r="V3024" t="s">
        <v>8219</v>
      </c>
      <c r="W3024" s="8"/>
      <c r="X3024" s="5"/>
      <c r="Z3024" s="6"/>
    </row>
    <row r="3025" spans="2:26" x14ac:dyDescent="0.2">
      <c r="B3025" s="3"/>
      <c r="C3025" s="3"/>
      <c r="T3025">
        <v>700</v>
      </c>
      <c r="U3025" s="15">
        <v>721</v>
      </c>
      <c r="V3025" t="s">
        <v>8219</v>
      </c>
      <c r="W3025" s="8"/>
      <c r="X3025" s="5"/>
      <c r="Z3025" s="6"/>
    </row>
    <row r="3026" spans="2:26" x14ac:dyDescent="0.2">
      <c r="B3026" s="3"/>
      <c r="C3026" s="3"/>
      <c r="T3026">
        <v>5000</v>
      </c>
      <c r="U3026" s="15">
        <v>12321</v>
      </c>
      <c r="V3026" t="s">
        <v>8219</v>
      </c>
      <c r="W3026" s="8"/>
      <c r="X3026" s="5"/>
      <c r="Z3026" s="6"/>
    </row>
    <row r="3027" spans="2:26" x14ac:dyDescent="0.2">
      <c r="B3027" s="3"/>
      <c r="C3027" s="3"/>
      <c r="T3027">
        <v>2500</v>
      </c>
      <c r="U3027" s="15">
        <v>7555</v>
      </c>
      <c r="V3027" t="s">
        <v>8219</v>
      </c>
      <c r="W3027" s="8"/>
      <c r="X3027" s="5"/>
      <c r="Z3027" s="6"/>
    </row>
    <row r="3028" spans="2:26" x14ac:dyDescent="0.2">
      <c r="B3028" s="3"/>
      <c r="C3028" s="3"/>
      <c r="T3028">
        <v>900</v>
      </c>
      <c r="U3028" s="15">
        <v>1290</v>
      </c>
      <c r="V3028" t="s">
        <v>8219</v>
      </c>
      <c r="W3028" s="8"/>
      <c r="X3028" s="5"/>
      <c r="Z3028" s="6"/>
    </row>
    <row r="3029" spans="2:26" x14ac:dyDescent="0.2">
      <c r="B3029" s="3"/>
      <c r="C3029" s="3"/>
      <c r="T3029">
        <v>40000</v>
      </c>
      <c r="U3029" s="15">
        <v>52576</v>
      </c>
      <c r="V3029" t="s">
        <v>8219</v>
      </c>
      <c r="W3029" s="8"/>
      <c r="X3029" s="5"/>
      <c r="Z3029" s="6"/>
    </row>
    <row r="3030" spans="2:26" x14ac:dyDescent="0.2">
      <c r="B3030" s="3"/>
      <c r="C3030" s="3"/>
      <c r="T3030">
        <v>5000</v>
      </c>
      <c r="U3030" s="15">
        <v>8401</v>
      </c>
      <c r="V3030" t="s">
        <v>8219</v>
      </c>
      <c r="W3030" s="8"/>
      <c r="X3030" s="5"/>
      <c r="Z3030" s="6"/>
    </row>
    <row r="3031" spans="2:26" x14ac:dyDescent="0.2">
      <c r="B3031" s="3"/>
      <c r="C3031" s="3"/>
      <c r="T3031">
        <v>30000</v>
      </c>
      <c r="U3031" s="15">
        <v>32903</v>
      </c>
      <c r="V3031" t="s">
        <v>8219</v>
      </c>
      <c r="W3031" s="8"/>
      <c r="X3031" s="5"/>
      <c r="Z3031" s="6"/>
    </row>
    <row r="3032" spans="2:26" x14ac:dyDescent="0.2">
      <c r="B3032" s="3"/>
      <c r="C3032" s="3"/>
      <c r="T3032">
        <v>1750</v>
      </c>
      <c r="U3032" s="15">
        <v>1867</v>
      </c>
      <c r="V3032" t="s">
        <v>8219</v>
      </c>
      <c r="W3032" s="8"/>
      <c r="X3032" s="5"/>
      <c r="Z3032" s="6"/>
    </row>
    <row r="3033" spans="2:26" x14ac:dyDescent="0.2">
      <c r="B3033" s="3"/>
      <c r="C3033" s="3"/>
      <c r="T3033">
        <v>1500</v>
      </c>
      <c r="U3033" s="15">
        <v>1500</v>
      </c>
      <c r="V3033" t="s">
        <v>8219</v>
      </c>
      <c r="W3033" s="8"/>
      <c r="X3033" s="5"/>
      <c r="Z3033" s="6"/>
    </row>
    <row r="3034" spans="2:26" x14ac:dyDescent="0.2">
      <c r="B3034" s="3"/>
      <c r="C3034" s="3"/>
      <c r="T3034">
        <v>1000</v>
      </c>
      <c r="U3034" s="15">
        <v>1272</v>
      </c>
      <c r="V3034" t="s">
        <v>8219</v>
      </c>
      <c r="W3034" s="8"/>
      <c r="X3034" s="5"/>
      <c r="Z3034" s="6"/>
    </row>
    <row r="3035" spans="2:26" x14ac:dyDescent="0.2">
      <c r="B3035" s="3"/>
      <c r="C3035" s="3"/>
      <c r="T3035">
        <v>3000</v>
      </c>
      <c r="U3035" s="15">
        <v>4396</v>
      </c>
      <c r="V3035" t="s">
        <v>8219</v>
      </c>
      <c r="W3035" s="8"/>
      <c r="X3035" s="5"/>
      <c r="Z3035" s="6"/>
    </row>
    <row r="3036" spans="2:26" x14ac:dyDescent="0.2">
      <c r="B3036" s="3"/>
      <c r="C3036" s="3"/>
      <c r="T3036">
        <v>100000</v>
      </c>
      <c r="U3036" s="15">
        <v>112536</v>
      </c>
      <c r="V3036" t="s">
        <v>8219</v>
      </c>
      <c r="W3036" s="8"/>
      <c r="X3036" s="5"/>
      <c r="Z3036" s="6"/>
    </row>
    <row r="3037" spans="2:26" x14ac:dyDescent="0.2">
      <c r="B3037" s="3"/>
      <c r="C3037" s="3"/>
      <c r="T3037">
        <v>25000</v>
      </c>
      <c r="U3037" s="15">
        <v>27196.71</v>
      </c>
      <c r="V3037" t="s">
        <v>8219</v>
      </c>
      <c r="W3037" s="8"/>
      <c r="X3037" s="5"/>
      <c r="Z3037" s="6"/>
    </row>
    <row r="3038" spans="2:26" x14ac:dyDescent="0.2">
      <c r="B3038" s="3"/>
      <c r="C3038" s="3"/>
      <c r="T3038">
        <v>25000</v>
      </c>
      <c r="U3038" s="15">
        <v>31683</v>
      </c>
      <c r="V3038" t="s">
        <v>8219</v>
      </c>
      <c r="W3038" s="8"/>
      <c r="X3038" s="5"/>
      <c r="Z3038" s="6"/>
    </row>
    <row r="3039" spans="2:26" x14ac:dyDescent="0.2">
      <c r="B3039" s="3"/>
      <c r="C3039" s="3"/>
      <c r="T3039">
        <v>500</v>
      </c>
      <c r="U3039" s="15">
        <v>1066</v>
      </c>
      <c r="V3039" t="s">
        <v>8219</v>
      </c>
      <c r="W3039" s="8"/>
      <c r="X3039" s="5"/>
      <c r="Z3039" s="6"/>
    </row>
    <row r="3040" spans="2:26" x14ac:dyDescent="0.2">
      <c r="B3040" s="3"/>
      <c r="C3040" s="3"/>
      <c r="T3040">
        <v>1000</v>
      </c>
      <c r="U3040" s="15">
        <v>1005</v>
      </c>
      <c r="V3040" t="s">
        <v>8219</v>
      </c>
      <c r="W3040" s="8"/>
      <c r="X3040" s="5"/>
      <c r="Z3040" s="6"/>
    </row>
    <row r="3041" spans="2:26" x14ac:dyDescent="0.2">
      <c r="B3041" s="3"/>
      <c r="C3041" s="3"/>
      <c r="T3041">
        <v>20000</v>
      </c>
      <c r="U3041" s="15">
        <v>21742.78</v>
      </c>
      <c r="V3041" t="s">
        <v>8219</v>
      </c>
      <c r="W3041" s="8"/>
      <c r="X3041" s="5"/>
      <c r="Z3041" s="6"/>
    </row>
    <row r="3042" spans="2:26" x14ac:dyDescent="0.2">
      <c r="B3042" s="3"/>
      <c r="C3042" s="3"/>
      <c r="T3042">
        <v>3000</v>
      </c>
      <c r="U3042" s="15">
        <v>3225</v>
      </c>
      <c r="V3042" t="s">
        <v>8219</v>
      </c>
      <c r="W3042" s="8"/>
      <c r="X3042" s="5"/>
      <c r="Z3042" s="6"/>
    </row>
    <row r="3043" spans="2:26" x14ac:dyDescent="0.2">
      <c r="B3043" s="3"/>
      <c r="C3043" s="3"/>
      <c r="T3043">
        <v>8300</v>
      </c>
      <c r="U3043" s="15">
        <v>9170</v>
      </c>
      <c r="V3043" t="s">
        <v>8219</v>
      </c>
      <c r="W3043" s="8"/>
      <c r="X3043" s="5"/>
      <c r="Z3043" s="6"/>
    </row>
    <row r="3044" spans="2:26" x14ac:dyDescent="0.2">
      <c r="B3044" s="3"/>
      <c r="C3044" s="3"/>
      <c r="T3044">
        <v>1500</v>
      </c>
      <c r="U3044" s="15">
        <v>1920</v>
      </c>
      <c r="V3044" t="s">
        <v>8219</v>
      </c>
      <c r="W3044" s="8"/>
      <c r="X3044" s="5"/>
      <c r="Z3044" s="6"/>
    </row>
    <row r="3045" spans="2:26" x14ac:dyDescent="0.2">
      <c r="B3045" s="3"/>
      <c r="C3045" s="3"/>
      <c r="T3045">
        <v>15000</v>
      </c>
      <c r="U3045" s="15">
        <v>16501</v>
      </c>
      <c r="V3045" t="s">
        <v>8219</v>
      </c>
      <c r="W3045" s="8"/>
      <c r="X3045" s="5"/>
      <c r="Z3045" s="6"/>
    </row>
    <row r="3046" spans="2:26" x14ac:dyDescent="0.2">
      <c r="B3046" s="3"/>
      <c r="C3046" s="3"/>
      <c r="T3046">
        <v>12000</v>
      </c>
      <c r="U3046" s="15">
        <v>13121</v>
      </c>
      <c r="V3046" t="s">
        <v>8219</v>
      </c>
      <c r="W3046" s="8"/>
      <c r="X3046" s="5"/>
      <c r="Z3046" s="6"/>
    </row>
    <row r="3047" spans="2:26" x14ac:dyDescent="0.2">
      <c r="B3047" s="3"/>
      <c r="C3047" s="3"/>
      <c r="T3047">
        <v>4000</v>
      </c>
      <c r="U3047" s="15">
        <v>5308.26</v>
      </c>
      <c r="V3047" t="s">
        <v>8219</v>
      </c>
      <c r="W3047" s="8"/>
      <c r="X3047" s="5"/>
      <c r="Z3047" s="6"/>
    </row>
    <row r="3048" spans="2:26" x14ac:dyDescent="0.2">
      <c r="B3048" s="3"/>
      <c r="C3048" s="3"/>
      <c r="T3048">
        <v>7900</v>
      </c>
      <c r="U3048" s="15">
        <v>15077</v>
      </c>
      <c r="V3048" t="s">
        <v>8219</v>
      </c>
      <c r="W3048" s="8"/>
      <c r="X3048" s="5"/>
      <c r="Z3048" s="6"/>
    </row>
    <row r="3049" spans="2:26" x14ac:dyDescent="0.2">
      <c r="B3049" s="3"/>
      <c r="C3049" s="3"/>
      <c r="T3049">
        <v>500</v>
      </c>
      <c r="U3049" s="15">
        <v>745</v>
      </c>
      <c r="V3049" t="s">
        <v>8219</v>
      </c>
      <c r="W3049" s="8"/>
      <c r="X3049" s="5"/>
      <c r="Z3049" s="6"/>
    </row>
    <row r="3050" spans="2:26" x14ac:dyDescent="0.2">
      <c r="B3050" s="3"/>
      <c r="C3050" s="3"/>
      <c r="T3050">
        <v>5000</v>
      </c>
      <c r="U3050" s="15">
        <v>8320</v>
      </c>
      <c r="V3050" t="s">
        <v>8219</v>
      </c>
      <c r="W3050" s="8"/>
      <c r="X3050" s="5"/>
      <c r="Z3050" s="6"/>
    </row>
    <row r="3051" spans="2:26" x14ac:dyDescent="0.2">
      <c r="B3051" s="3"/>
      <c r="C3051" s="3"/>
      <c r="T3051">
        <v>3750</v>
      </c>
      <c r="U3051" s="15">
        <v>4000</v>
      </c>
      <c r="V3051" t="s">
        <v>8219</v>
      </c>
      <c r="W3051" s="8"/>
      <c r="X3051" s="5"/>
      <c r="Z3051" s="6"/>
    </row>
    <row r="3052" spans="2:26" x14ac:dyDescent="0.2">
      <c r="B3052" s="3"/>
      <c r="C3052" s="3"/>
      <c r="T3052">
        <v>600</v>
      </c>
      <c r="U3052" s="15">
        <v>636</v>
      </c>
      <c r="V3052" t="s">
        <v>8219</v>
      </c>
      <c r="W3052" s="8"/>
      <c r="X3052" s="5"/>
      <c r="Z3052" s="6"/>
    </row>
    <row r="3053" spans="2:26" x14ac:dyDescent="0.2">
      <c r="B3053" s="3"/>
      <c r="C3053" s="3"/>
      <c r="T3053">
        <v>3500</v>
      </c>
      <c r="U3053" s="15">
        <v>827</v>
      </c>
      <c r="V3053" t="s">
        <v>8221</v>
      </c>
      <c r="W3053" s="8"/>
      <c r="X3053" s="5"/>
      <c r="Z3053" s="6"/>
    </row>
    <row r="3054" spans="2:26" x14ac:dyDescent="0.2">
      <c r="B3054" s="3"/>
      <c r="C3054" s="3"/>
      <c r="T3054">
        <v>50000</v>
      </c>
      <c r="U3054" s="15">
        <v>75</v>
      </c>
      <c r="V3054" t="s">
        <v>8221</v>
      </c>
      <c r="W3054" s="8"/>
      <c r="X3054" s="5"/>
      <c r="Z3054" s="6"/>
    </row>
    <row r="3055" spans="2:26" x14ac:dyDescent="0.2">
      <c r="B3055" s="3"/>
      <c r="C3055" s="3"/>
      <c r="T3055">
        <v>10000</v>
      </c>
      <c r="U3055" s="15">
        <v>40</v>
      </c>
      <c r="V3055" t="s">
        <v>8221</v>
      </c>
      <c r="W3055" s="8"/>
      <c r="X3055" s="5"/>
      <c r="Z3055" s="6"/>
    </row>
    <row r="3056" spans="2:26" x14ac:dyDescent="0.2">
      <c r="B3056" s="3"/>
      <c r="C3056" s="3"/>
      <c r="T3056">
        <v>300</v>
      </c>
      <c r="U3056" s="15">
        <v>0</v>
      </c>
      <c r="V3056" t="s">
        <v>8221</v>
      </c>
      <c r="W3056" s="8"/>
      <c r="X3056" s="5"/>
      <c r="Z3056" s="6"/>
    </row>
    <row r="3057" spans="2:26" x14ac:dyDescent="0.2">
      <c r="B3057" s="3"/>
      <c r="C3057" s="3"/>
      <c r="T3057">
        <v>20000</v>
      </c>
      <c r="U3057" s="15">
        <v>1</v>
      </c>
      <c r="V3057" t="s">
        <v>8221</v>
      </c>
      <c r="W3057" s="8"/>
      <c r="X3057" s="5"/>
      <c r="Z3057" s="6"/>
    </row>
    <row r="3058" spans="2:26" x14ac:dyDescent="0.2">
      <c r="B3058" s="3"/>
      <c r="C3058" s="3"/>
      <c r="T3058">
        <v>25000</v>
      </c>
      <c r="U3058" s="15">
        <v>0</v>
      </c>
      <c r="V3058" t="s">
        <v>8221</v>
      </c>
      <c r="W3058" s="8"/>
      <c r="X3058" s="5"/>
      <c r="Z3058" s="6"/>
    </row>
    <row r="3059" spans="2:26" x14ac:dyDescent="0.2">
      <c r="B3059" s="3"/>
      <c r="C3059" s="3"/>
      <c r="T3059">
        <v>50000</v>
      </c>
      <c r="U3059" s="15">
        <v>0</v>
      </c>
      <c r="V3059" t="s">
        <v>8221</v>
      </c>
      <c r="W3059" s="8"/>
      <c r="X3059" s="5"/>
      <c r="Z3059" s="6"/>
    </row>
    <row r="3060" spans="2:26" x14ac:dyDescent="0.2">
      <c r="B3060" s="3"/>
      <c r="C3060" s="3"/>
      <c r="T3060">
        <v>18000</v>
      </c>
      <c r="U3060" s="15">
        <v>3</v>
      </c>
      <c r="V3060" t="s">
        <v>8221</v>
      </c>
      <c r="W3060" s="8"/>
      <c r="X3060" s="5"/>
      <c r="Z3060" s="6"/>
    </row>
    <row r="3061" spans="2:26" x14ac:dyDescent="0.2">
      <c r="B3061" s="3"/>
      <c r="C3061" s="3"/>
      <c r="T3061">
        <v>15000</v>
      </c>
      <c r="U3061" s="15">
        <v>451</v>
      </c>
      <c r="V3061" t="s">
        <v>8221</v>
      </c>
      <c r="W3061" s="8"/>
      <c r="X3061" s="5"/>
      <c r="Z3061" s="6"/>
    </row>
    <row r="3062" spans="2:26" x14ac:dyDescent="0.2">
      <c r="B3062" s="3"/>
      <c r="C3062" s="3"/>
      <c r="T3062">
        <v>220000</v>
      </c>
      <c r="U3062" s="15">
        <v>335</v>
      </c>
      <c r="V3062" t="s">
        <v>8221</v>
      </c>
      <c r="W3062" s="8"/>
      <c r="X3062" s="5"/>
      <c r="Z3062" s="6"/>
    </row>
    <row r="3063" spans="2:26" x14ac:dyDescent="0.2">
      <c r="B3063" s="3"/>
      <c r="C3063" s="3"/>
      <c r="T3063">
        <v>1000000</v>
      </c>
      <c r="U3063" s="15">
        <v>0</v>
      </c>
      <c r="V3063" t="s">
        <v>8221</v>
      </c>
      <c r="W3063" s="8"/>
      <c r="X3063" s="5"/>
      <c r="Z3063" s="6"/>
    </row>
    <row r="3064" spans="2:26" x14ac:dyDescent="0.2">
      <c r="B3064" s="3"/>
      <c r="C3064" s="3"/>
      <c r="T3064">
        <v>10000</v>
      </c>
      <c r="U3064" s="15">
        <v>6684</v>
      </c>
      <c r="V3064" t="s">
        <v>8221</v>
      </c>
      <c r="W3064" s="8"/>
      <c r="X3064" s="5"/>
      <c r="Z3064" s="6"/>
    </row>
    <row r="3065" spans="2:26" x14ac:dyDescent="0.2">
      <c r="B3065" s="3"/>
      <c r="C3065" s="3"/>
      <c r="T3065">
        <v>3000</v>
      </c>
      <c r="U3065" s="15">
        <v>587</v>
      </c>
      <c r="V3065" t="s">
        <v>8221</v>
      </c>
      <c r="W3065" s="8"/>
      <c r="X3065" s="5"/>
      <c r="Z3065" s="6"/>
    </row>
    <row r="3066" spans="2:26" x14ac:dyDescent="0.2">
      <c r="B3066" s="3"/>
      <c r="C3066" s="3"/>
      <c r="T3066">
        <v>75000</v>
      </c>
      <c r="U3066" s="15">
        <v>8471</v>
      </c>
      <c r="V3066" t="s">
        <v>8221</v>
      </c>
      <c r="W3066" s="8"/>
      <c r="X3066" s="5"/>
      <c r="Z3066" s="6"/>
    </row>
    <row r="3067" spans="2:26" x14ac:dyDescent="0.2">
      <c r="B3067" s="3"/>
      <c r="C3067" s="3"/>
      <c r="T3067">
        <v>25000</v>
      </c>
      <c r="U3067" s="15">
        <v>10</v>
      </c>
      <c r="V3067" t="s">
        <v>8221</v>
      </c>
      <c r="W3067" s="8"/>
      <c r="X3067" s="5"/>
      <c r="Z3067" s="6"/>
    </row>
    <row r="3068" spans="2:26" x14ac:dyDescent="0.2">
      <c r="B3068" s="3"/>
      <c r="C3068" s="3"/>
      <c r="T3068">
        <v>350000</v>
      </c>
      <c r="U3068" s="15">
        <v>41950</v>
      </c>
      <c r="V3068" t="s">
        <v>8221</v>
      </c>
      <c r="W3068" s="8"/>
      <c r="X3068" s="5"/>
      <c r="Z3068" s="6"/>
    </row>
    <row r="3069" spans="2:26" x14ac:dyDescent="0.2">
      <c r="B3069" s="3"/>
      <c r="C3069" s="3"/>
      <c r="T3069">
        <v>8000</v>
      </c>
      <c r="U3069" s="15">
        <v>200</v>
      </c>
      <c r="V3069" t="s">
        <v>8221</v>
      </c>
      <c r="W3069" s="8"/>
      <c r="X3069" s="5"/>
      <c r="Z3069" s="6"/>
    </row>
    <row r="3070" spans="2:26" x14ac:dyDescent="0.2">
      <c r="B3070" s="3"/>
      <c r="C3070" s="3"/>
      <c r="T3070">
        <v>250000</v>
      </c>
      <c r="U3070" s="15">
        <v>175</v>
      </c>
      <c r="V3070" t="s">
        <v>8221</v>
      </c>
      <c r="W3070" s="8"/>
      <c r="X3070" s="5"/>
      <c r="Z3070" s="6"/>
    </row>
    <row r="3071" spans="2:26" x14ac:dyDescent="0.2">
      <c r="B3071" s="3"/>
      <c r="C3071" s="3"/>
      <c r="T3071">
        <v>1000</v>
      </c>
      <c r="U3071" s="15">
        <v>141</v>
      </c>
      <c r="V3071" t="s">
        <v>8221</v>
      </c>
      <c r="W3071" s="8"/>
      <c r="X3071" s="5"/>
      <c r="Z3071" s="6"/>
    </row>
    <row r="3072" spans="2:26" x14ac:dyDescent="0.2">
      <c r="B3072" s="3"/>
      <c r="C3072" s="3"/>
      <c r="T3072">
        <v>10000</v>
      </c>
      <c r="U3072" s="15">
        <v>334</v>
      </c>
      <c r="V3072" t="s">
        <v>8221</v>
      </c>
      <c r="W3072" s="8"/>
      <c r="X3072" s="5"/>
      <c r="Z3072" s="6"/>
    </row>
    <row r="3073" spans="2:26" x14ac:dyDescent="0.2">
      <c r="B3073" s="3"/>
      <c r="C3073" s="3"/>
      <c r="T3073">
        <v>12000</v>
      </c>
      <c r="U3073" s="15">
        <v>7173</v>
      </c>
      <c r="V3073" t="s">
        <v>8221</v>
      </c>
      <c r="W3073" s="8"/>
      <c r="X3073" s="5"/>
      <c r="Z3073" s="6"/>
    </row>
    <row r="3074" spans="2:26" x14ac:dyDescent="0.2">
      <c r="B3074" s="3"/>
      <c r="C3074" s="3"/>
      <c r="T3074">
        <v>12000</v>
      </c>
      <c r="U3074" s="15">
        <v>2</v>
      </c>
      <c r="V3074" t="s">
        <v>8221</v>
      </c>
      <c r="W3074" s="8"/>
      <c r="X3074" s="5"/>
      <c r="Z3074" s="6"/>
    </row>
    <row r="3075" spans="2:26" x14ac:dyDescent="0.2">
      <c r="B3075" s="3"/>
      <c r="C3075" s="3"/>
      <c r="T3075">
        <v>2800000</v>
      </c>
      <c r="U3075" s="15">
        <v>645</v>
      </c>
      <c r="V3075" t="s">
        <v>8221</v>
      </c>
      <c r="W3075" s="8"/>
      <c r="X3075" s="5"/>
      <c r="Z3075" s="6"/>
    </row>
    <row r="3076" spans="2:26" x14ac:dyDescent="0.2">
      <c r="B3076" s="3"/>
      <c r="C3076" s="3"/>
      <c r="T3076">
        <v>25000</v>
      </c>
      <c r="U3076" s="15">
        <v>22</v>
      </c>
      <c r="V3076" t="s">
        <v>8221</v>
      </c>
      <c r="W3076" s="8"/>
      <c r="X3076" s="5"/>
      <c r="Z3076" s="6"/>
    </row>
    <row r="3077" spans="2:26" x14ac:dyDescent="0.2">
      <c r="B3077" s="3"/>
      <c r="C3077" s="3"/>
      <c r="T3077">
        <v>15000</v>
      </c>
      <c r="U3077" s="15">
        <v>1296</v>
      </c>
      <c r="V3077" t="s">
        <v>8221</v>
      </c>
      <c r="W3077" s="8"/>
      <c r="X3077" s="5"/>
      <c r="Z3077" s="6"/>
    </row>
    <row r="3078" spans="2:26" x14ac:dyDescent="0.2">
      <c r="B3078" s="3"/>
      <c r="C3078" s="3"/>
      <c r="T3078">
        <v>10000</v>
      </c>
      <c r="U3078" s="15">
        <v>1506</v>
      </c>
      <c r="V3078" t="s">
        <v>8221</v>
      </c>
      <c r="W3078" s="8"/>
      <c r="X3078" s="5"/>
      <c r="Z3078" s="6"/>
    </row>
    <row r="3079" spans="2:26" x14ac:dyDescent="0.2">
      <c r="B3079" s="3"/>
      <c r="C3079" s="3"/>
      <c r="T3079">
        <v>22000</v>
      </c>
      <c r="U3079" s="15">
        <v>105</v>
      </c>
      <c r="V3079" t="s">
        <v>8221</v>
      </c>
      <c r="W3079" s="8"/>
      <c r="X3079" s="5"/>
      <c r="Z3079" s="6"/>
    </row>
    <row r="3080" spans="2:26" x14ac:dyDescent="0.2">
      <c r="B3080" s="3"/>
      <c r="C3080" s="3"/>
      <c r="T3080">
        <v>60000</v>
      </c>
      <c r="U3080" s="15">
        <v>71</v>
      </c>
      <c r="V3080" t="s">
        <v>8221</v>
      </c>
      <c r="W3080" s="8"/>
      <c r="X3080" s="5"/>
      <c r="Z3080" s="6"/>
    </row>
    <row r="3081" spans="2:26" x14ac:dyDescent="0.2">
      <c r="B3081" s="3"/>
      <c r="C3081" s="3"/>
      <c r="T3081">
        <v>1333666</v>
      </c>
      <c r="U3081" s="15">
        <v>11226</v>
      </c>
      <c r="V3081" t="s">
        <v>8221</v>
      </c>
      <c r="W3081" s="8"/>
      <c r="X3081" s="5"/>
      <c r="Z3081" s="6"/>
    </row>
    <row r="3082" spans="2:26" x14ac:dyDescent="0.2">
      <c r="B3082" s="3"/>
      <c r="C3082" s="3"/>
      <c r="T3082">
        <v>2000000</v>
      </c>
      <c r="U3082" s="15">
        <v>376</v>
      </c>
      <c r="V3082" t="s">
        <v>8221</v>
      </c>
      <c r="W3082" s="8"/>
      <c r="X3082" s="5"/>
      <c r="Z3082" s="6"/>
    </row>
    <row r="3083" spans="2:26" x14ac:dyDescent="0.2">
      <c r="B3083" s="3"/>
      <c r="C3083" s="3"/>
      <c r="T3083">
        <v>1000000</v>
      </c>
      <c r="U3083" s="15">
        <v>2103</v>
      </c>
      <c r="V3083" t="s">
        <v>8221</v>
      </c>
      <c r="W3083" s="8"/>
      <c r="X3083" s="5"/>
      <c r="Z3083" s="6"/>
    </row>
    <row r="3084" spans="2:26" x14ac:dyDescent="0.2">
      <c r="B3084" s="3"/>
      <c r="C3084" s="3"/>
      <c r="T3084">
        <v>9000</v>
      </c>
      <c r="U3084" s="15">
        <v>0</v>
      </c>
      <c r="V3084" t="s">
        <v>8221</v>
      </c>
      <c r="W3084" s="8"/>
      <c r="X3084" s="5"/>
      <c r="Z3084" s="6"/>
    </row>
    <row r="3085" spans="2:26" x14ac:dyDescent="0.2">
      <c r="B3085" s="3"/>
      <c r="C3085" s="3"/>
      <c r="T3085">
        <v>20000</v>
      </c>
      <c r="U3085" s="15">
        <v>56</v>
      </c>
      <c r="V3085" t="s">
        <v>8221</v>
      </c>
      <c r="W3085" s="8"/>
      <c r="X3085" s="5"/>
      <c r="Z3085" s="6"/>
    </row>
    <row r="3086" spans="2:26" x14ac:dyDescent="0.2">
      <c r="B3086" s="3"/>
      <c r="C3086" s="3"/>
      <c r="T3086">
        <v>4059</v>
      </c>
      <c r="U3086" s="15">
        <v>470</v>
      </c>
      <c r="V3086" t="s">
        <v>8221</v>
      </c>
      <c r="W3086" s="8"/>
      <c r="X3086" s="5"/>
      <c r="Z3086" s="6"/>
    </row>
    <row r="3087" spans="2:26" x14ac:dyDescent="0.2">
      <c r="B3087" s="3"/>
      <c r="C3087" s="3"/>
      <c r="T3087">
        <v>25000</v>
      </c>
      <c r="U3087" s="15">
        <v>610</v>
      </c>
      <c r="V3087" t="s">
        <v>8221</v>
      </c>
      <c r="W3087" s="8"/>
      <c r="X3087" s="5"/>
      <c r="Z3087" s="6"/>
    </row>
    <row r="3088" spans="2:26" x14ac:dyDescent="0.2">
      <c r="B3088" s="3"/>
      <c r="C3088" s="3"/>
      <c r="T3088">
        <v>20000</v>
      </c>
      <c r="U3088" s="15">
        <v>50</v>
      </c>
      <c r="V3088" t="s">
        <v>8221</v>
      </c>
      <c r="W3088" s="8"/>
      <c r="X3088" s="5"/>
      <c r="Z3088" s="6"/>
    </row>
    <row r="3089" spans="2:26" x14ac:dyDescent="0.2">
      <c r="B3089" s="3"/>
      <c r="C3089" s="3"/>
      <c r="T3089">
        <v>20000</v>
      </c>
      <c r="U3089" s="15">
        <v>125</v>
      </c>
      <c r="V3089" t="s">
        <v>8221</v>
      </c>
      <c r="W3089" s="8"/>
      <c r="X3089" s="5"/>
      <c r="Z3089" s="6"/>
    </row>
    <row r="3090" spans="2:26" x14ac:dyDescent="0.2">
      <c r="B3090" s="3"/>
      <c r="C3090" s="3"/>
      <c r="T3090">
        <v>65000</v>
      </c>
      <c r="U3090" s="15">
        <v>126</v>
      </c>
      <c r="V3090" t="s">
        <v>8221</v>
      </c>
      <c r="W3090" s="8"/>
      <c r="X3090" s="5"/>
      <c r="Z3090" s="6"/>
    </row>
    <row r="3091" spans="2:26" x14ac:dyDescent="0.2">
      <c r="B3091" s="3"/>
      <c r="C3091" s="3"/>
      <c r="T3091">
        <v>25000</v>
      </c>
      <c r="U3091" s="15">
        <v>5854</v>
      </c>
      <c r="V3091" t="s">
        <v>8221</v>
      </c>
      <c r="W3091" s="8"/>
      <c r="X3091" s="5"/>
      <c r="Z3091" s="6"/>
    </row>
    <row r="3092" spans="2:26" x14ac:dyDescent="0.2">
      <c r="B3092" s="3"/>
      <c r="C3092" s="3"/>
      <c r="T3092">
        <v>225000</v>
      </c>
      <c r="U3092" s="15">
        <v>11432</v>
      </c>
      <c r="V3092" t="s">
        <v>8221</v>
      </c>
      <c r="W3092" s="8"/>
      <c r="X3092" s="5"/>
      <c r="Z3092" s="6"/>
    </row>
    <row r="3093" spans="2:26" x14ac:dyDescent="0.2">
      <c r="B3093" s="3"/>
      <c r="C3093" s="3"/>
      <c r="T3093">
        <v>5000</v>
      </c>
      <c r="U3093" s="15">
        <v>796</v>
      </c>
      <c r="V3093" t="s">
        <v>8221</v>
      </c>
      <c r="W3093" s="8"/>
      <c r="X3093" s="5"/>
      <c r="Z3093" s="6"/>
    </row>
    <row r="3094" spans="2:26" x14ac:dyDescent="0.2">
      <c r="B3094" s="3"/>
      <c r="C3094" s="3"/>
      <c r="T3094">
        <v>100000</v>
      </c>
      <c r="U3094" s="15">
        <v>1183.19</v>
      </c>
      <c r="V3094" t="s">
        <v>8221</v>
      </c>
      <c r="W3094" s="8"/>
      <c r="X3094" s="5"/>
      <c r="Z3094" s="6"/>
    </row>
    <row r="3095" spans="2:26" x14ac:dyDescent="0.2">
      <c r="B3095" s="3"/>
      <c r="C3095" s="3"/>
      <c r="T3095">
        <v>4000</v>
      </c>
      <c r="U3095" s="15">
        <v>910</v>
      </c>
      <c r="V3095" t="s">
        <v>8221</v>
      </c>
      <c r="W3095" s="8"/>
      <c r="X3095" s="5"/>
      <c r="Z3095" s="6"/>
    </row>
    <row r="3096" spans="2:26" x14ac:dyDescent="0.2">
      <c r="B3096" s="3"/>
      <c r="C3096" s="3"/>
      <c r="T3096">
        <v>100000</v>
      </c>
      <c r="U3096" s="15">
        <v>25</v>
      </c>
      <c r="V3096" t="s">
        <v>8221</v>
      </c>
      <c r="W3096" s="8"/>
      <c r="X3096" s="5"/>
      <c r="Z3096" s="6"/>
    </row>
    <row r="3097" spans="2:26" x14ac:dyDescent="0.2">
      <c r="B3097" s="3"/>
      <c r="C3097" s="3"/>
      <c r="T3097">
        <v>14920</v>
      </c>
      <c r="U3097" s="15">
        <v>50</v>
      </c>
      <c r="V3097" t="s">
        <v>8221</v>
      </c>
      <c r="W3097" s="8"/>
      <c r="X3097" s="5"/>
      <c r="Z3097" s="6"/>
    </row>
    <row r="3098" spans="2:26" x14ac:dyDescent="0.2">
      <c r="B3098" s="3"/>
      <c r="C3098" s="3"/>
      <c r="T3098">
        <v>20000</v>
      </c>
      <c r="U3098" s="15">
        <v>795</v>
      </c>
      <c r="V3098" t="s">
        <v>8221</v>
      </c>
      <c r="W3098" s="8"/>
      <c r="X3098" s="5"/>
      <c r="Z3098" s="6"/>
    </row>
    <row r="3099" spans="2:26" x14ac:dyDescent="0.2">
      <c r="B3099" s="3"/>
      <c r="C3099" s="3"/>
      <c r="T3099">
        <v>10000</v>
      </c>
      <c r="U3099" s="15">
        <v>1715</v>
      </c>
      <c r="V3099" t="s">
        <v>8221</v>
      </c>
      <c r="W3099" s="8"/>
      <c r="X3099" s="5"/>
      <c r="Z3099" s="6"/>
    </row>
    <row r="3100" spans="2:26" x14ac:dyDescent="0.2">
      <c r="B3100" s="3"/>
      <c r="C3100" s="3"/>
      <c r="T3100">
        <v>48725</v>
      </c>
      <c r="U3100" s="15">
        <v>1758</v>
      </c>
      <c r="V3100" t="s">
        <v>8221</v>
      </c>
      <c r="W3100" s="8"/>
      <c r="X3100" s="5"/>
      <c r="Z3100" s="6"/>
    </row>
    <row r="3101" spans="2:26" x14ac:dyDescent="0.2">
      <c r="B3101" s="3"/>
      <c r="C3101" s="3"/>
      <c r="T3101">
        <v>2000</v>
      </c>
      <c r="U3101" s="15">
        <v>278</v>
      </c>
      <c r="V3101" t="s">
        <v>8221</v>
      </c>
      <c r="W3101" s="8"/>
      <c r="X3101" s="5"/>
      <c r="Z3101" s="6"/>
    </row>
    <row r="3102" spans="2:26" x14ac:dyDescent="0.2">
      <c r="B3102" s="3"/>
      <c r="C3102" s="3"/>
      <c r="T3102">
        <v>12000</v>
      </c>
      <c r="U3102" s="15">
        <v>1827</v>
      </c>
      <c r="V3102" t="s">
        <v>8221</v>
      </c>
      <c r="W3102" s="8"/>
      <c r="X3102" s="5"/>
      <c r="Z3102" s="6"/>
    </row>
    <row r="3103" spans="2:26" x14ac:dyDescent="0.2">
      <c r="B3103" s="3"/>
      <c r="C3103" s="3"/>
      <c r="T3103">
        <v>2500</v>
      </c>
      <c r="U3103" s="15">
        <v>300</v>
      </c>
      <c r="V3103" t="s">
        <v>8221</v>
      </c>
      <c r="W3103" s="8"/>
      <c r="X3103" s="5"/>
      <c r="Z3103" s="6"/>
    </row>
    <row r="3104" spans="2:26" x14ac:dyDescent="0.2">
      <c r="B3104" s="3"/>
      <c r="C3104" s="3"/>
      <c r="T3104">
        <v>16000</v>
      </c>
      <c r="U3104" s="15">
        <v>6258</v>
      </c>
      <c r="V3104" t="s">
        <v>8221</v>
      </c>
      <c r="W3104" s="8"/>
      <c r="X3104" s="5"/>
      <c r="Z3104" s="6"/>
    </row>
    <row r="3105" spans="2:26" x14ac:dyDescent="0.2">
      <c r="B3105" s="3"/>
      <c r="C3105" s="3"/>
      <c r="T3105">
        <v>4100</v>
      </c>
      <c r="U3105" s="15">
        <v>11</v>
      </c>
      <c r="V3105" t="s">
        <v>8221</v>
      </c>
      <c r="W3105" s="8"/>
      <c r="X3105" s="5"/>
      <c r="Z3105" s="6"/>
    </row>
    <row r="3106" spans="2:26" x14ac:dyDescent="0.2">
      <c r="B3106" s="3"/>
      <c r="C3106" s="3"/>
      <c r="T3106">
        <v>4000</v>
      </c>
      <c r="U3106" s="15">
        <v>1185</v>
      </c>
      <c r="V3106" t="s">
        <v>8221</v>
      </c>
      <c r="W3106" s="8"/>
      <c r="X3106" s="5"/>
      <c r="Z3106" s="6"/>
    </row>
    <row r="3107" spans="2:26" x14ac:dyDescent="0.2">
      <c r="B3107" s="3"/>
      <c r="C3107" s="3"/>
      <c r="T3107">
        <v>5845</v>
      </c>
      <c r="U3107" s="15">
        <v>2476</v>
      </c>
      <c r="V3107" t="s">
        <v>8221</v>
      </c>
      <c r="W3107" s="8"/>
      <c r="X3107" s="5"/>
      <c r="Z3107" s="6"/>
    </row>
    <row r="3108" spans="2:26" x14ac:dyDescent="0.2">
      <c r="B3108" s="3"/>
      <c r="C3108" s="3"/>
      <c r="T3108">
        <v>1000</v>
      </c>
      <c r="U3108" s="15">
        <v>41</v>
      </c>
      <c r="V3108" t="s">
        <v>8221</v>
      </c>
      <c r="W3108" s="8"/>
      <c r="X3108" s="5"/>
      <c r="Z3108" s="6"/>
    </row>
    <row r="3109" spans="2:26" x14ac:dyDescent="0.2">
      <c r="B3109" s="3"/>
      <c r="C3109" s="3"/>
      <c r="T3109">
        <v>40000</v>
      </c>
      <c r="U3109" s="15">
        <v>7905</v>
      </c>
      <c r="V3109" t="s">
        <v>8221</v>
      </c>
      <c r="W3109" s="8"/>
      <c r="X3109" s="5"/>
      <c r="Z3109" s="6"/>
    </row>
    <row r="3110" spans="2:26" x14ac:dyDescent="0.2">
      <c r="B3110" s="3"/>
      <c r="C3110" s="3"/>
      <c r="T3110">
        <v>50000</v>
      </c>
      <c r="U3110" s="15">
        <v>26</v>
      </c>
      <c r="V3110" t="s">
        <v>8221</v>
      </c>
      <c r="W3110" s="8"/>
      <c r="X3110" s="5"/>
      <c r="Z3110" s="6"/>
    </row>
    <row r="3111" spans="2:26" x14ac:dyDescent="0.2">
      <c r="B3111" s="3"/>
      <c r="C3111" s="3"/>
      <c r="T3111">
        <v>26500</v>
      </c>
      <c r="U3111" s="15">
        <v>6633</v>
      </c>
      <c r="V3111" t="s">
        <v>8221</v>
      </c>
      <c r="W3111" s="8"/>
      <c r="X3111" s="5"/>
      <c r="Z3111" s="6"/>
    </row>
    <row r="3112" spans="2:26" x14ac:dyDescent="0.2">
      <c r="B3112" s="3"/>
      <c r="C3112" s="3"/>
      <c r="T3112">
        <v>25000</v>
      </c>
      <c r="U3112" s="15">
        <v>10</v>
      </c>
      <c r="V3112" t="s">
        <v>8221</v>
      </c>
      <c r="W3112" s="8"/>
      <c r="X3112" s="5"/>
      <c r="Z3112" s="6"/>
    </row>
    <row r="3113" spans="2:26" x14ac:dyDescent="0.2">
      <c r="B3113" s="3"/>
      <c r="C3113" s="3"/>
      <c r="T3113">
        <v>20000</v>
      </c>
      <c r="U3113" s="15">
        <v>5328</v>
      </c>
      <c r="V3113" t="s">
        <v>8221</v>
      </c>
      <c r="W3113" s="8"/>
      <c r="X3113" s="5"/>
      <c r="Z3113" s="6"/>
    </row>
    <row r="3114" spans="2:26" x14ac:dyDescent="0.2">
      <c r="B3114" s="3"/>
      <c r="C3114" s="3"/>
      <c r="T3114">
        <v>11000</v>
      </c>
      <c r="U3114" s="15">
        <v>521</v>
      </c>
      <c r="V3114" t="s">
        <v>8221</v>
      </c>
      <c r="W3114" s="8"/>
      <c r="X3114" s="5"/>
      <c r="Z3114" s="6"/>
    </row>
    <row r="3115" spans="2:26" x14ac:dyDescent="0.2">
      <c r="B3115" s="3"/>
      <c r="C3115" s="3"/>
      <c r="T3115">
        <v>109225</v>
      </c>
      <c r="U3115" s="15">
        <v>4635</v>
      </c>
      <c r="V3115" t="s">
        <v>8221</v>
      </c>
      <c r="W3115" s="8"/>
      <c r="X3115" s="5"/>
      <c r="Z3115" s="6"/>
    </row>
    <row r="3116" spans="2:26" x14ac:dyDescent="0.2">
      <c r="B3116" s="3"/>
      <c r="C3116" s="3"/>
      <c r="T3116">
        <v>75000</v>
      </c>
      <c r="U3116" s="15">
        <v>0</v>
      </c>
      <c r="V3116" t="s">
        <v>8221</v>
      </c>
      <c r="W3116" s="8"/>
      <c r="X3116" s="5"/>
      <c r="Z3116" s="6"/>
    </row>
    <row r="3117" spans="2:26" x14ac:dyDescent="0.2">
      <c r="B3117" s="3"/>
      <c r="C3117" s="3"/>
      <c r="T3117">
        <v>10000</v>
      </c>
      <c r="U3117" s="15">
        <v>300</v>
      </c>
      <c r="V3117" t="s">
        <v>8221</v>
      </c>
      <c r="W3117" s="8"/>
      <c r="X3117" s="5"/>
      <c r="Z3117" s="6"/>
    </row>
    <row r="3118" spans="2:26" x14ac:dyDescent="0.2">
      <c r="B3118" s="3"/>
      <c r="C3118" s="3"/>
      <c r="T3118">
        <v>750</v>
      </c>
      <c r="U3118" s="15">
        <v>430</v>
      </c>
      <c r="V3118" t="s">
        <v>8221</v>
      </c>
      <c r="W3118" s="8"/>
      <c r="X3118" s="5"/>
      <c r="Z3118" s="6"/>
    </row>
    <row r="3119" spans="2:26" x14ac:dyDescent="0.2">
      <c r="B3119" s="3"/>
      <c r="C3119" s="3"/>
      <c r="T3119">
        <v>1000</v>
      </c>
      <c r="U3119" s="15">
        <v>1</v>
      </c>
      <c r="V3119" t="s">
        <v>8221</v>
      </c>
      <c r="W3119" s="8"/>
      <c r="X3119" s="5"/>
      <c r="Z3119" s="6"/>
    </row>
    <row r="3120" spans="2:26" x14ac:dyDescent="0.2">
      <c r="B3120" s="3"/>
      <c r="C3120" s="3"/>
      <c r="T3120">
        <v>500000</v>
      </c>
      <c r="U3120" s="15">
        <v>1550</v>
      </c>
      <c r="V3120" t="s">
        <v>8221</v>
      </c>
      <c r="W3120" s="8"/>
      <c r="X3120" s="5"/>
      <c r="Z3120" s="6"/>
    </row>
    <row r="3121" spans="2:26" x14ac:dyDescent="0.2">
      <c r="B3121" s="3"/>
      <c r="C3121" s="3"/>
      <c r="T3121">
        <v>10000</v>
      </c>
      <c r="U3121" s="15">
        <v>5</v>
      </c>
      <c r="V3121" t="s">
        <v>8221</v>
      </c>
      <c r="W3121" s="8"/>
      <c r="X3121" s="5"/>
      <c r="Z3121" s="6"/>
    </row>
    <row r="3122" spans="2:26" x14ac:dyDescent="0.2">
      <c r="B3122" s="3"/>
      <c r="C3122" s="3"/>
      <c r="T3122">
        <v>1300000</v>
      </c>
      <c r="U3122" s="15">
        <v>128</v>
      </c>
      <c r="V3122" t="s">
        <v>8221</v>
      </c>
      <c r="W3122" s="8"/>
      <c r="X3122" s="5"/>
      <c r="Z3122" s="6"/>
    </row>
    <row r="3123" spans="2:26" x14ac:dyDescent="0.2">
      <c r="B3123" s="3"/>
      <c r="C3123" s="3"/>
      <c r="T3123">
        <v>1500</v>
      </c>
      <c r="U3123" s="15">
        <v>10</v>
      </c>
      <c r="V3123" t="s">
        <v>8220</v>
      </c>
      <c r="W3123" s="8"/>
      <c r="X3123" s="5"/>
      <c r="Z3123" s="6"/>
    </row>
    <row r="3124" spans="2:26" x14ac:dyDescent="0.2">
      <c r="B3124" s="3"/>
      <c r="C3124" s="3"/>
      <c r="T3124">
        <v>199</v>
      </c>
      <c r="U3124" s="15">
        <v>116</v>
      </c>
      <c r="V3124" t="s">
        <v>8220</v>
      </c>
      <c r="W3124" s="8"/>
      <c r="X3124" s="5"/>
      <c r="Z3124" s="6"/>
    </row>
    <row r="3125" spans="2:26" x14ac:dyDescent="0.2">
      <c r="B3125" s="3"/>
      <c r="C3125" s="3"/>
      <c r="T3125">
        <v>125000</v>
      </c>
      <c r="U3125" s="15">
        <v>85192</v>
      </c>
      <c r="V3125" t="s">
        <v>8220</v>
      </c>
      <c r="W3125" s="8"/>
      <c r="X3125" s="5"/>
      <c r="Z3125" s="6"/>
    </row>
    <row r="3126" spans="2:26" x14ac:dyDescent="0.2">
      <c r="B3126" s="3"/>
      <c r="C3126" s="3"/>
      <c r="T3126">
        <v>800000</v>
      </c>
      <c r="U3126" s="15">
        <v>26</v>
      </c>
      <c r="V3126" t="s">
        <v>8220</v>
      </c>
      <c r="W3126" s="8"/>
      <c r="X3126" s="5"/>
      <c r="Z3126" s="6"/>
    </row>
    <row r="3127" spans="2:26" x14ac:dyDescent="0.2">
      <c r="B3127" s="3"/>
      <c r="C3127" s="3"/>
      <c r="T3127">
        <v>1500000</v>
      </c>
      <c r="U3127" s="15">
        <v>0</v>
      </c>
      <c r="V3127" t="s">
        <v>8220</v>
      </c>
      <c r="W3127" s="8"/>
      <c r="X3127" s="5"/>
      <c r="Z3127" s="6"/>
    </row>
    <row r="3128" spans="2:26" x14ac:dyDescent="0.2">
      <c r="B3128" s="3"/>
      <c r="C3128" s="3"/>
      <c r="T3128">
        <v>25000</v>
      </c>
      <c r="U3128" s="15">
        <v>1040</v>
      </c>
      <c r="V3128" t="s">
        <v>8220</v>
      </c>
      <c r="W3128" s="8"/>
      <c r="X3128" s="5"/>
      <c r="Z3128" s="6"/>
    </row>
    <row r="3129" spans="2:26" x14ac:dyDescent="0.2">
      <c r="B3129" s="3"/>
      <c r="C3129" s="3"/>
      <c r="T3129">
        <v>100000</v>
      </c>
      <c r="U3129" s="15">
        <v>0</v>
      </c>
      <c r="V3129" t="s">
        <v>8220</v>
      </c>
      <c r="W3129" s="8"/>
      <c r="X3129" s="5"/>
      <c r="Z3129" s="6"/>
    </row>
    <row r="3130" spans="2:26" x14ac:dyDescent="0.2">
      <c r="B3130" s="3"/>
      <c r="C3130" s="3"/>
      <c r="T3130">
        <v>15000</v>
      </c>
      <c r="U3130" s="15">
        <v>16291</v>
      </c>
      <c r="V3130" t="s">
        <v>8222</v>
      </c>
      <c r="W3130" s="8"/>
      <c r="X3130" s="5"/>
      <c r="Z3130" s="6"/>
    </row>
    <row r="3131" spans="2:26" x14ac:dyDescent="0.2">
      <c r="B3131" s="3"/>
      <c r="C3131" s="3"/>
      <c r="T3131">
        <v>1250</v>
      </c>
      <c r="U3131" s="15">
        <v>10</v>
      </c>
      <c r="V3131" t="s">
        <v>8222</v>
      </c>
      <c r="W3131" s="8"/>
      <c r="X3131" s="5"/>
      <c r="Z3131" s="6"/>
    </row>
    <row r="3132" spans="2:26" x14ac:dyDescent="0.2">
      <c r="B3132" s="3"/>
      <c r="C3132" s="3"/>
      <c r="T3132">
        <v>10000</v>
      </c>
      <c r="U3132" s="15">
        <v>375</v>
      </c>
      <c r="V3132" t="s">
        <v>8222</v>
      </c>
      <c r="W3132" s="8"/>
      <c r="X3132" s="5"/>
      <c r="Z3132" s="6"/>
    </row>
    <row r="3133" spans="2:26" x14ac:dyDescent="0.2">
      <c r="B3133" s="3"/>
      <c r="C3133" s="3"/>
      <c r="T3133">
        <v>4100</v>
      </c>
      <c r="U3133" s="15">
        <v>645</v>
      </c>
      <c r="V3133" t="s">
        <v>8222</v>
      </c>
      <c r="W3133" s="8"/>
      <c r="X3133" s="5"/>
      <c r="Z3133" s="6"/>
    </row>
    <row r="3134" spans="2:26" x14ac:dyDescent="0.2">
      <c r="B3134" s="3"/>
      <c r="C3134" s="3"/>
      <c r="T3134">
        <v>30000</v>
      </c>
      <c r="U3134" s="15">
        <v>10</v>
      </c>
      <c r="V3134" t="s">
        <v>8222</v>
      </c>
      <c r="W3134" s="8"/>
      <c r="X3134" s="5"/>
      <c r="Z3134" s="6"/>
    </row>
    <row r="3135" spans="2:26" x14ac:dyDescent="0.2">
      <c r="B3135" s="3"/>
      <c r="C3135" s="3"/>
      <c r="T3135">
        <v>500</v>
      </c>
      <c r="U3135" s="15">
        <v>540</v>
      </c>
      <c r="V3135" t="s">
        <v>8222</v>
      </c>
      <c r="W3135" s="8"/>
      <c r="X3135" s="5"/>
      <c r="Z3135" s="6"/>
    </row>
    <row r="3136" spans="2:26" x14ac:dyDescent="0.2">
      <c r="B3136" s="3"/>
      <c r="C3136" s="3"/>
      <c r="T3136">
        <v>1000</v>
      </c>
      <c r="U3136" s="15">
        <v>225</v>
      </c>
      <c r="V3136" t="s">
        <v>8222</v>
      </c>
      <c r="W3136" s="8"/>
      <c r="X3136" s="5"/>
      <c r="Z3136" s="6"/>
    </row>
    <row r="3137" spans="2:26" x14ac:dyDescent="0.2">
      <c r="B3137" s="3"/>
      <c r="C3137" s="3"/>
      <c r="T3137">
        <v>777</v>
      </c>
      <c r="U3137" s="15">
        <v>162</v>
      </c>
      <c r="V3137" t="s">
        <v>8222</v>
      </c>
      <c r="W3137" s="8"/>
      <c r="X3137" s="5"/>
      <c r="Z3137" s="6"/>
    </row>
    <row r="3138" spans="2:26" x14ac:dyDescent="0.2">
      <c r="B3138" s="3"/>
      <c r="C3138" s="3"/>
      <c r="T3138">
        <v>500</v>
      </c>
      <c r="U3138" s="15">
        <v>639</v>
      </c>
      <c r="V3138" t="s">
        <v>8222</v>
      </c>
      <c r="W3138" s="8"/>
      <c r="X3138" s="5"/>
      <c r="Z3138" s="6"/>
    </row>
    <row r="3139" spans="2:26" x14ac:dyDescent="0.2">
      <c r="B3139" s="3"/>
      <c r="C3139" s="3"/>
      <c r="T3139">
        <v>1500</v>
      </c>
      <c r="U3139" s="15">
        <v>50</v>
      </c>
      <c r="V3139" t="s">
        <v>8222</v>
      </c>
      <c r="W3139" s="8"/>
      <c r="X3139" s="5"/>
      <c r="Z3139" s="6"/>
    </row>
    <row r="3140" spans="2:26" x14ac:dyDescent="0.2">
      <c r="B3140" s="3"/>
      <c r="C3140" s="3"/>
      <c r="T3140">
        <v>200</v>
      </c>
      <c r="U3140" s="15">
        <v>0</v>
      </c>
      <c r="V3140" t="s">
        <v>8222</v>
      </c>
      <c r="W3140" s="8"/>
      <c r="X3140" s="5"/>
      <c r="Z3140" s="6"/>
    </row>
    <row r="3141" spans="2:26" x14ac:dyDescent="0.2">
      <c r="B3141" s="3"/>
      <c r="C3141" s="3"/>
      <c r="T3141">
        <v>50000</v>
      </c>
      <c r="U3141" s="15">
        <v>2700</v>
      </c>
      <c r="V3141" t="s">
        <v>8222</v>
      </c>
      <c r="W3141" s="8"/>
      <c r="X3141" s="5"/>
      <c r="Z3141" s="6"/>
    </row>
    <row r="3142" spans="2:26" x14ac:dyDescent="0.2">
      <c r="B3142" s="3"/>
      <c r="C3142" s="3"/>
      <c r="T3142">
        <v>10000</v>
      </c>
      <c r="U3142" s="15">
        <v>96</v>
      </c>
      <c r="V3142" t="s">
        <v>8222</v>
      </c>
      <c r="W3142" s="8"/>
      <c r="X3142" s="5"/>
      <c r="Z3142" s="6"/>
    </row>
    <row r="3143" spans="2:26" x14ac:dyDescent="0.2">
      <c r="B3143" s="3"/>
      <c r="C3143" s="3"/>
      <c r="T3143">
        <v>500</v>
      </c>
      <c r="U3143" s="15">
        <v>258</v>
      </c>
      <c r="V3143" t="s">
        <v>8222</v>
      </c>
      <c r="W3143" s="8"/>
      <c r="X3143" s="5"/>
      <c r="Z3143" s="6"/>
    </row>
    <row r="3144" spans="2:26" x14ac:dyDescent="0.2">
      <c r="B3144" s="3"/>
      <c r="C3144" s="3"/>
      <c r="T3144">
        <v>2750</v>
      </c>
      <c r="U3144" s="15">
        <v>45</v>
      </c>
      <c r="V3144" t="s">
        <v>8222</v>
      </c>
      <c r="W3144" s="8"/>
      <c r="X3144" s="5"/>
      <c r="Z3144" s="6"/>
    </row>
    <row r="3145" spans="2:26" x14ac:dyDescent="0.2">
      <c r="B3145" s="3"/>
      <c r="C3145" s="3"/>
      <c r="T3145">
        <v>700</v>
      </c>
      <c r="U3145" s="15">
        <v>0</v>
      </c>
      <c r="V3145" t="s">
        <v>8222</v>
      </c>
      <c r="W3145" s="8"/>
      <c r="X3145" s="5"/>
      <c r="Z3145" s="6"/>
    </row>
    <row r="3146" spans="2:26" x14ac:dyDescent="0.2">
      <c r="B3146" s="3"/>
      <c r="C3146" s="3"/>
      <c r="T3146">
        <v>10000</v>
      </c>
      <c r="U3146" s="15">
        <v>7540</v>
      </c>
      <c r="V3146" t="s">
        <v>8222</v>
      </c>
      <c r="W3146" s="8"/>
      <c r="X3146" s="5"/>
      <c r="Z3146" s="6"/>
    </row>
    <row r="3147" spans="2:26" x14ac:dyDescent="0.2">
      <c r="B3147" s="3"/>
      <c r="C3147" s="3"/>
      <c r="T3147">
        <v>25000</v>
      </c>
      <c r="U3147" s="15">
        <v>0</v>
      </c>
      <c r="V3147" t="s">
        <v>8222</v>
      </c>
      <c r="W3147" s="8"/>
      <c r="X3147" s="5"/>
      <c r="Z3147" s="6"/>
    </row>
    <row r="3148" spans="2:26" x14ac:dyDescent="0.2">
      <c r="B3148" s="3"/>
      <c r="C3148" s="3"/>
      <c r="T3148">
        <v>50000</v>
      </c>
      <c r="U3148" s="15">
        <v>5250</v>
      </c>
      <c r="V3148" t="s">
        <v>8222</v>
      </c>
      <c r="W3148" s="8"/>
      <c r="X3148" s="5"/>
      <c r="Z3148" s="6"/>
    </row>
    <row r="3149" spans="2:26" x14ac:dyDescent="0.2">
      <c r="B3149" s="3"/>
      <c r="C3149" s="3"/>
      <c r="T3149">
        <v>20000</v>
      </c>
      <c r="U3149" s="15">
        <v>23505</v>
      </c>
      <c r="V3149" t="s">
        <v>8219</v>
      </c>
      <c r="W3149" s="8"/>
      <c r="X3149" s="5"/>
      <c r="Z3149" s="6"/>
    </row>
    <row r="3150" spans="2:26" x14ac:dyDescent="0.2">
      <c r="B3150" s="3"/>
      <c r="C3150" s="3"/>
      <c r="T3150">
        <v>1800</v>
      </c>
      <c r="U3150" s="15">
        <v>2361</v>
      </c>
      <c r="V3150" t="s">
        <v>8219</v>
      </c>
      <c r="W3150" s="8"/>
      <c r="X3150" s="5"/>
      <c r="Z3150" s="6"/>
    </row>
    <row r="3151" spans="2:26" x14ac:dyDescent="0.2">
      <c r="B3151" s="3"/>
      <c r="C3151" s="3"/>
      <c r="T3151">
        <v>1250</v>
      </c>
      <c r="U3151" s="15">
        <v>1300</v>
      </c>
      <c r="V3151" t="s">
        <v>8219</v>
      </c>
      <c r="W3151" s="8"/>
      <c r="X3151" s="5"/>
      <c r="Z3151" s="6"/>
    </row>
    <row r="3152" spans="2:26" x14ac:dyDescent="0.2">
      <c r="B3152" s="3"/>
      <c r="C3152" s="3"/>
      <c r="T3152">
        <v>3500</v>
      </c>
      <c r="U3152" s="15">
        <v>3535</v>
      </c>
      <c r="V3152" t="s">
        <v>8219</v>
      </c>
      <c r="W3152" s="8"/>
      <c r="X3152" s="5"/>
      <c r="Z3152" s="6"/>
    </row>
    <row r="3153" spans="2:26" x14ac:dyDescent="0.2">
      <c r="B3153" s="3"/>
      <c r="C3153" s="3"/>
      <c r="T3153">
        <v>3500</v>
      </c>
      <c r="U3153" s="15">
        <v>3514</v>
      </c>
      <c r="V3153" t="s">
        <v>8219</v>
      </c>
      <c r="W3153" s="8"/>
      <c r="X3153" s="5"/>
      <c r="Z3153" s="6"/>
    </row>
    <row r="3154" spans="2:26" x14ac:dyDescent="0.2">
      <c r="B3154" s="3"/>
      <c r="C3154" s="3"/>
      <c r="T3154">
        <v>2200</v>
      </c>
      <c r="U3154" s="15">
        <v>2331</v>
      </c>
      <c r="V3154" t="s">
        <v>8219</v>
      </c>
      <c r="W3154" s="8"/>
      <c r="X3154" s="5"/>
      <c r="Z3154" s="6"/>
    </row>
    <row r="3155" spans="2:26" x14ac:dyDescent="0.2">
      <c r="B3155" s="3"/>
      <c r="C3155" s="3"/>
      <c r="T3155">
        <v>3000</v>
      </c>
      <c r="U3155" s="15">
        <v>10067.5</v>
      </c>
      <c r="V3155" t="s">
        <v>8219</v>
      </c>
      <c r="W3155" s="8"/>
      <c r="X3155" s="5"/>
      <c r="Z3155" s="6"/>
    </row>
    <row r="3156" spans="2:26" x14ac:dyDescent="0.2">
      <c r="B3156" s="3"/>
      <c r="C3156" s="3"/>
      <c r="T3156">
        <v>7000</v>
      </c>
      <c r="U3156" s="15">
        <v>7905</v>
      </c>
      <c r="V3156" t="s">
        <v>8219</v>
      </c>
      <c r="W3156" s="8"/>
      <c r="X3156" s="5"/>
      <c r="Z3156" s="6"/>
    </row>
    <row r="3157" spans="2:26" x14ac:dyDescent="0.2">
      <c r="B3157" s="3"/>
      <c r="C3157" s="3"/>
      <c r="T3157">
        <v>5000</v>
      </c>
      <c r="U3157" s="15">
        <v>9425.23</v>
      </c>
      <c r="V3157" t="s">
        <v>8219</v>
      </c>
      <c r="W3157" s="8"/>
      <c r="X3157" s="5"/>
      <c r="Z3157" s="6"/>
    </row>
    <row r="3158" spans="2:26" x14ac:dyDescent="0.2">
      <c r="B3158" s="3"/>
      <c r="C3158" s="3"/>
      <c r="T3158">
        <v>5500</v>
      </c>
      <c r="U3158" s="15">
        <v>5600</v>
      </c>
      <c r="V3158" t="s">
        <v>8219</v>
      </c>
      <c r="W3158" s="8"/>
      <c r="X3158" s="5"/>
      <c r="Z3158" s="6"/>
    </row>
    <row r="3159" spans="2:26" x14ac:dyDescent="0.2">
      <c r="B3159" s="3"/>
      <c r="C3159" s="3"/>
      <c r="T3159">
        <v>4000</v>
      </c>
      <c r="U3159" s="15">
        <v>4040</v>
      </c>
      <c r="V3159" t="s">
        <v>8219</v>
      </c>
      <c r="W3159" s="8"/>
      <c r="X3159" s="5"/>
      <c r="Z3159" s="6"/>
    </row>
    <row r="3160" spans="2:26" x14ac:dyDescent="0.2">
      <c r="B3160" s="3"/>
      <c r="C3160" s="3"/>
      <c r="T3160">
        <v>5000</v>
      </c>
      <c r="U3160" s="15">
        <v>5700</v>
      </c>
      <c r="V3160" t="s">
        <v>8219</v>
      </c>
      <c r="W3160" s="8"/>
      <c r="X3160" s="5"/>
      <c r="Z3160" s="6"/>
    </row>
    <row r="3161" spans="2:26" x14ac:dyDescent="0.2">
      <c r="B3161" s="3"/>
      <c r="C3161" s="3"/>
      <c r="T3161">
        <v>1500</v>
      </c>
      <c r="U3161" s="15">
        <v>2002.22</v>
      </c>
      <c r="V3161" t="s">
        <v>8219</v>
      </c>
      <c r="W3161" s="8"/>
      <c r="X3161" s="5"/>
      <c r="Z3161" s="6"/>
    </row>
    <row r="3162" spans="2:26" x14ac:dyDescent="0.2">
      <c r="B3162" s="3"/>
      <c r="C3162" s="3"/>
      <c r="T3162">
        <v>4500</v>
      </c>
      <c r="U3162" s="15">
        <v>4569</v>
      </c>
      <c r="V3162" t="s">
        <v>8219</v>
      </c>
      <c r="W3162" s="8"/>
      <c r="X3162" s="5"/>
      <c r="Z3162" s="6"/>
    </row>
    <row r="3163" spans="2:26" x14ac:dyDescent="0.2">
      <c r="B3163" s="3"/>
      <c r="C3163" s="3"/>
      <c r="T3163">
        <v>2000</v>
      </c>
      <c r="U3163" s="15">
        <v>2102</v>
      </c>
      <c r="V3163" t="s">
        <v>8219</v>
      </c>
      <c r="W3163" s="8"/>
      <c r="X3163" s="5"/>
      <c r="Z3163" s="6"/>
    </row>
    <row r="3164" spans="2:26" x14ac:dyDescent="0.2">
      <c r="B3164" s="3"/>
      <c r="C3164" s="3"/>
      <c r="T3164">
        <v>4000</v>
      </c>
      <c r="U3164" s="15">
        <v>5086</v>
      </c>
      <c r="V3164" t="s">
        <v>8219</v>
      </c>
      <c r="W3164" s="8"/>
      <c r="X3164" s="5"/>
      <c r="Z3164" s="6"/>
    </row>
    <row r="3165" spans="2:26" x14ac:dyDescent="0.2">
      <c r="B3165" s="3"/>
      <c r="C3165" s="3"/>
      <c r="T3165">
        <v>13000</v>
      </c>
      <c r="U3165" s="15">
        <v>14450</v>
      </c>
      <c r="V3165" t="s">
        <v>8219</v>
      </c>
      <c r="W3165" s="8"/>
      <c r="X3165" s="5"/>
      <c r="Z3165" s="6"/>
    </row>
    <row r="3166" spans="2:26" x14ac:dyDescent="0.2">
      <c r="B3166" s="3"/>
      <c r="C3166" s="3"/>
      <c r="T3166">
        <v>2500</v>
      </c>
      <c r="U3166" s="15">
        <v>2669</v>
      </c>
      <c r="V3166" t="s">
        <v>8219</v>
      </c>
      <c r="W3166" s="8"/>
      <c r="X3166" s="5"/>
      <c r="Z3166" s="6"/>
    </row>
    <row r="3167" spans="2:26" x14ac:dyDescent="0.2">
      <c r="B3167" s="3"/>
      <c r="C3167" s="3"/>
      <c r="T3167">
        <v>750</v>
      </c>
      <c r="U3167" s="15">
        <v>1220</v>
      </c>
      <c r="V3167" t="s">
        <v>8219</v>
      </c>
      <c r="W3167" s="8"/>
      <c r="X3167" s="5"/>
      <c r="Z3167" s="6"/>
    </row>
    <row r="3168" spans="2:26" x14ac:dyDescent="0.2">
      <c r="B3168" s="3"/>
      <c r="C3168" s="3"/>
      <c r="T3168">
        <v>35000</v>
      </c>
      <c r="U3168" s="15">
        <v>56079.83</v>
      </c>
      <c r="V3168" t="s">
        <v>8219</v>
      </c>
      <c r="W3168" s="8"/>
      <c r="X3168" s="5"/>
      <c r="Z3168" s="6"/>
    </row>
    <row r="3169" spans="2:26" x14ac:dyDescent="0.2">
      <c r="B3169" s="3"/>
      <c r="C3169" s="3"/>
      <c r="T3169">
        <v>3000</v>
      </c>
      <c r="U3169" s="15">
        <v>3485</v>
      </c>
      <c r="V3169" t="s">
        <v>8219</v>
      </c>
      <c r="W3169" s="8"/>
      <c r="X3169" s="5"/>
      <c r="Z3169" s="6"/>
    </row>
    <row r="3170" spans="2:26" x14ac:dyDescent="0.2">
      <c r="B3170" s="3"/>
      <c r="C3170" s="3"/>
      <c r="T3170">
        <v>2500</v>
      </c>
      <c r="U3170" s="15">
        <v>3105</v>
      </c>
      <c r="V3170" t="s">
        <v>8219</v>
      </c>
      <c r="W3170" s="8"/>
      <c r="X3170" s="5"/>
      <c r="Z3170" s="6"/>
    </row>
    <row r="3171" spans="2:26" x14ac:dyDescent="0.2">
      <c r="B3171" s="3"/>
      <c r="C3171" s="3"/>
      <c r="T3171">
        <v>8000</v>
      </c>
      <c r="U3171" s="15">
        <v>8241</v>
      </c>
      <c r="V3171" t="s">
        <v>8219</v>
      </c>
      <c r="W3171" s="8"/>
      <c r="X3171" s="5"/>
      <c r="Z3171" s="6"/>
    </row>
    <row r="3172" spans="2:26" x14ac:dyDescent="0.2">
      <c r="B3172" s="3"/>
      <c r="C3172" s="3"/>
      <c r="T3172">
        <v>2000</v>
      </c>
      <c r="U3172" s="15">
        <v>2245</v>
      </c>
      <c r="V3172" t="s">
        <v>8219</v>
      </c>
      <c r="W3172" s="8"/>
      <c r="X3172" s="5"/>
      <c r="Z3172" s="6"/>
    </row>
    <row r="3173" spans="2:26" x14ac:dyDescent="0.2">
      <c r="B3173" s="3"/>
      <c r="C3173" s="3"/>
      <c r="T3173">
        <v>7000</v>
      </c>
      <c r="U3173" s="15">
        <v>7617</v>
      </c>
      <c r="V3173" t="s">
        <v>8219</v>
      </c>
      <c r="W3173" s="8"/>
      <c r="X3173" s="5"/>
      <c r="Z3173" s="6"/>
    </row>
    <row r="3174" spans="2:26" x14ac:dyDescent="0.2">
      <c r="B3174" s="3"/>
      <c r="C3174" s="3"/>
      <c r="T3174">
        <v>2000</v>
      </c>
      <c r="U3174" s="15">
        <v>2300</v>
      </c>
      <c r="V3174" t="s">
        <v>8219</v>
      </c>
      <c r="W3174" s="8"/>
      <c r="X3174" s="5"/>
      <c r="Z3174" s="6"/>
    </row>
    <row r="3175" spans="2:26" x14ac:dyDescent="0.2">
      <c r="B3175" s="3"/>
      <c r="C3175" s="3"/>
      <c r="T3175">
        <v>10000</v>
      </c>
      <c r="U3175" s="15">
        <v>10300</v>
      </c>
      <c r="V3175" t="s">
        <v>8219</v>
      </c>
      <c r="W3175" s="8"/>
      <c r="X3175" s="5"/>
      <c r="Z3175" s="6"/>
    </row>
    <row r="3176" spans="2:26" x14ac:dyDescent="0.2">
      <c r="B3176" s="3"/>
      <c r="C3176" s="3"/>
      <c r="T3176">
        <v>3000</v>
      </c>
      <c r="U3176" s="15">
        <v>3034</v>
      </c>
      <c r="V3176" t="s">
        <v>8219</v>
      </c>
      <c r="W3176" s="8"/>
      <c r="X3176" s="5"/>
      <c r="Z3176" s="6"/>
    </row>
    <row r="3177" spans="2:26" x14ac:dyDescent="0.2">
      <c r="B3177" s="3"/>
      <c r="C3177" s="3"/>
      <c r="T3177">
        <v>5000</v>
      </c>
      <c r="U3177" s="15">
        <v>5478</v>
      </c>
      <c r="V3177" t="s">
        <v>8219</v>
      </c>
      <c r="W3177" s="8"/>
      <c r="X3177" s="5"/>
      <c r="Z3177" s="6"/>
    </row>
    <row r="3178" spans="2:26" x14ac:dyDescent="0.2">
      <c r="B3178" s="3"/>
      <c r="C3178" s="3"/>
      <c r="T3178">
        <v>1900</v>
      </c>
      <c r="U3178" s="15">
        <v>2182</v>
      </c>
      <c r="V3178" t="s">
        <v>8219</v>
      </c>
      <c r="W3178" s="8"/>
      <c r="X3178" s="5"/>
      <c r="Z3178" s="6"/>
    </row>
    <row r="3179" spans="2:26" x14ac:dyDescent="0.2">
      <c r="B3179" s="3"/>
      <c r="C3179" s="3"/>
      <c r="T3179">
        <v>2500</v>
      </c>
      <c r="U3179" s="15">
        <v>2935</v>
      </c>
      <c r="V3179" t="s">
        <v>8219</v>
      </c>
      <c r="W3179" s="8"/>
      <c r="X3179" s="5"/>
      <c r="Z3179" s="6"/>
    </row>
    <row r="3180" spans="2:26" x14ac:dyDescent="0.2">
      <c r="B3180" s="3"/>
      <c r="C3180" s="3"/>
      <c r="T3180">
        <v>1500</v>
      </c>
      <c r="U3180" s="15">
        <v>2576</v>
      </c>
      <c r="V3180" t="s">
        <v>8219</v>
      </c>
      <c r="W3180" s="8"/>
      <c r="X3180" s="5"/>
      <c r="Z3180" s="6"/>
    </row>
    <row r="3181" spans="2:26" x14ac:dyDescent="0.2">
      <c r="B3181" s="3"/>
      <c r="C3181" s="3"/>
      <c r="T3181">
        <v>4200</v>
      </c>
      <c r="U3181" s="15">
        <v>4794.82</v>
      </c>
      <c r="V3181" t="s">
        <v>8219</v>
      </c>
      <c r="W3181" s="8"/>
      <c r="X3181" s="5"/>
      <c r="Z3181" s="6"/>
    </row>
    <row r="3182" spans="2:26" x14ac:dyDescent="0.2">
      <c r="B3182" s="3"/>
      <c r="C3182" s="3"/>
      <c r="T3182">
        <v>1200</v>
      </c>
      <c r="U3182" s="15">
        <v>1437</v>
      </c>
      <c r="V3182" t="s">
        <v>8219</v>
      </c>
      <c r="W3182" s="8"/>
      <c r="X3182" s="5"/>
      <c r="Z3182" s="6"/>
    </row>
    <row r="3183" spans="2:26" x14ac:dyDescent="0.2">
      <c r="B3183" s="3"/>
      <c r="C3183" s="3"/>
      <c r="T3183">
        <v>500</v>
      </c>
      <c r="U3183" s="15">
        <v>545</v>
      </c>
      <c r="V3183" t="s">
        <v>8219</v>
      </c>
      <c r="W3183" s="8"/>
      <c r="X3183" s="5"/>
      <c r="Z3183" s="6"/>
    </row>
    <row r="3184" spans="2:26" x14ac:dyDescent="0.2">
      <c r="B3184" s="3"/>
      <c r="C3184" s="3"/>
      <c r="T3184">
        <v>7000</v>
      </c>
      <c r="U3184" s="15">
        <v>7062</v>
      </c>
      <c r="V3184" t="s">
        <v>8219</v>
      </c>
      <c r="W3184" s="8"/>
      <c r="X3184" s="5"/>
      <c r="Z3184" s="6"/>
    </row>
    <row r="3185" spans="2:26" x14ac:dyDescent="0.2">
      <c r="B3185" s="3"/>
      <c r="C3185" s="3"/>
      <c r="T3185">
        <v>2500</v>
      </c>
      <c r="U3185" s="15">
        <v>2725</v>
      </c>
      <c r="V3185" t="s">
        <v>8219</v>
      </c>
      <c r="W3185" s="8"/>
      <c r="X3185" s="5"/>
      <c r="Z3185" s="6"/>
    </row>
    <row r="3186" spans="2:26" x14ac:dyDescent="0.2">
      <c r="B3186" s="3"/>
      <c r="C3186" s="3"/>
      <c r="T3186">
        <v>4300</v>
      </c>
      <c r="U3186" s="15">
        <v>4610</v>
      </c>
      <c r="V3186" t="s">
        <v>8219</v>
      </c>
      <c r="W3186" s="8"/>
      <c r="X3186" s="5"/>
      <c r="Z3186" s="6"/>
    </row>
    <row r="3187" spans="2:26" x14ac:dyDescent="0.2">
      <c r="B3187" s="3"/>
      <c r="C3187" s="3"/>
      <c r="T3187">
        <v>1000</v>
      </c>
      <c r="U3187" s="15">
        <v>1000</v>
      </c>
      <c r="V3187" t="s">
        <v>8219</v>
      </c>
      <c r="W3187" s="8"/>
      <c r="X3187" s="5"/>
      <c r="Z3187" s="6"/>
    </row>
    <row r="3188" spans="2:26" x14ac:dyDescent="0.2">
      <c r="B3188" s="3"/>
      <c r="C3188" s="3"/>
      <c r="T3188">
        <v>3200</v>
      </c>
      <c r="U3188" s="15">
        <v>3270</v>
      </c>
      <c r="V3188" t="s">
        <v>8219</v>
      </c>
      <c r="W3188" s="8"/>
      <c r="X3188" s="5"/>
      <c r="Z3188" s="6"/>
    </row>
    <row r="3189" spans="2:26" x14ac:dyDescent="0.2">
      <c r="B3189" s="3"/>
      <c r="C3189" s="3"/>
      <c r="T3189">
        <v>15000</v>
      </c>
      <c r="U3189" s="15">
        <v>17444</v>
      </c>
      <c r="V3189" t="s">
        <v>8219</v>
      </c>
      <c r="W3189" s="8"/>
      <c r="X3189" s="5"/>
      <c r="Z3189" s="6"/>
    </row>
    <row r="3190" spans="2:26" x14ac:dyDescent="0.2">
      <c r="B3190" s="3"/>
      <c r="C3190" s="3"/>
      <c r="T3190">
        <v>200</v>
      </c>
      <c r="U3190" s="15">
        <v>130</v>
      </c>
      <c r="V3190" t="s">
        <v>8221</v>
      </c>
      <c r="W3190" s="8"/>
      <c r="X3190" s="5"/>
      <c r="Z3190" s="6"/>
    </row>
    <row r="3191" spans="2:26" x14ac:dyDescent="0.2">
      <c r="B3191" s="3"/>
      <c r="C3191" s="3"/>
      <c r="T3191">
        <v>55000</v>
      </c>
      <c r="U3191" s="15">
        <v>6780</v>
      </c>
      <c r="V3191" t="s">
        <v>8221</v>
      </c>
      <c r="W3191" s="8"/>
      <c r="X3191" s="5"/>
      <c r="Z3191" s="6"/>
    </row>
    <row r="3192" spans="2:26" x14ac:dyDescent="0.2">
      <c r="B3192" s="3"/>
      <c r="C3192" s="3"/>
      <c r="T3192">
        <v>4000</v>
      </c>
      <c r="U3192" s="15">
        <v>0</v>
      </c>
      <c r="V3192" t="s">
        <v>8221</v>
      </c>
      <c r="W3192" s="8"/>
      <c r="X3192" s="5"/>
      <c r="Z3192" s="6"/>
    </row>
    <row r="3193" spans="2:26" x14ac:dyDescent="0.2">
      <c r="B3193" s="3"/>
      <c r="C3193" s="3"/>
      <c r="T3193">
        <v>3750</v>
      </c>
      <c r="U3193" s="15">
        <v>151</v>
      </c>
      <c r="V3193" t="s">
        <v>8221</v>
      </c>
      <c r="W3193" s="8"/>
      <c r="X3193" s="5"/>
      <c r="Z3193" s="6"/>
    </row>
    <row r="3194" spans="2:26" x14ac:dyDescent="0.2">
      <c r="B3194" s="3"/>
      <c r="C3194" s="3"/>
      <c r="T3194">
        <v>10000</v>
      </c>
      <c r="U3194" s="15">
        <v>102</v>
      </c>
      <c r="V3194" t="s">
        <v>8221</v>
      </c>
      <c r="W3194" s="8"/>
      <c r="X3194" s="5"/>
      <c r="Z3194" s="6"/>
    </row>
    <row r="3195" spans="2:26" x14ac:dyDescent="0.2">
      <c r="B3195" s="3"/>
      <c r="C3195" s="3"/>
      <c r="T3195">
        <v>5000</v>
      </c>
      <c r="U3195" s="15">
        <v>587</v>
      </c>
      <c r="V3195" t="s">
        <v>8221</v>
      </c>
      <c r="W3195" s="8"/>
      <c r="X3195" s="5"/>
      <c r="Z3195" s="6"/>
    </row>
    <row r="3196" spans="2:26" x14ac:dyDescent="0.2">
      <c r="B3196" s="3"/>
      <c r="C3196" s="3"/>
      <c r="T3196">
        <v>11000</v>
      </c>
      <c r="U3196" s="15">
        <v>0</v>
      </c>
      <c r="V3196" t="s">
        <v>8221</v>
      </c>
      <c r="W3196" s="8"/>
      <c r="X3196" s="5"/>
      <c r="Z3196" s="6"/>
    </row>
    <row r="3197" spans="2:26" x14ac:dyDescent="0.2">
      <c r="B3197" s="3"/>
      <c r="C3197" s="3"/>
      <c r="T3197">
        <v>3500</v>
      </c>
      <c r="U3197" s="15">
        <v>2070</v>
      </c>
      <c r="V3197" t="s">
        <v>8221</v>
      </c>
      <c r="W3197" s="8"/>
      <c r="X3197" s="5"/>
      <c r="Z3197" s="6"/>
    </row>
    <row r="3198" spans="2:26" x14ac:dyDescent="0.2">
      <c r="B3198" s="3"/>
      <c r="C3198" s="3"/>
      <c r="T3198">
        <v>3000000</v>
      </c>
      <c r="U3198" s="15">
        <v>1800</v>
      </c>
      <c r="V3198" t="s">
        <v>8221</v>
      </c>
      <c r="W3198" s="8"/>
      <c r="X3198" s="5"/>
      <c r="Z3198" s="6"/>
    </row>
    <row r="3199" spans="2:26" x14ac:dyDescent="0.2">
      <c r="B3199" s="3"/>
      <c r="C3199" s="3"/>
      <c r="T3199">
        <v>10000</v>
      </c>
      <c r="U3199" s="15">
        <v>1145</v>
      </c>
      <c r="V3199" t="s">
        <v>8221</v>
      </c>
      <c r="W3199" s="8"/>
      <c r="X3199" s="5"/>
      <c r="Z3199" s="6"/>
    </row>
    <row r="3200" spans="2:26" x14ac:dyDescent="0.2">
      <c r="B3200" s="3"/>
      <c r="C3200" s="3"/>
      <c r="T3200">
        <v>30000</v>
      </c>
      <c r="U3200" s="15">
        <v>110</v>
      </c>
      <c r="V3200" t="s">
        <v>8221</v>
      </c>
      <c r="W3200" s="8"/>
      <c r="X3200" s="5"/>
      <c r="Z3200" s="6"/>
    </row>
    <row r="3201" spans="2:26" x14ac:dyDescent="0.2">
      <c r="B3201" s="3"/>
      <c r="C3201" s="3"/>
      <c r="T3201">
        <v>5000</v>
      </c>
      <c r="U3201" s="15">
        <v>2608</v>
      </c>
      <c r="V3201" t="s">
        <v>8221</v>
      </c>
      <c r="W3201" s="8"/>
      <c r="X3201" s="5"/>
      <c r="Z3201" s="6"/>
    </row>
    <row r="3202" spans="2:26" x14ac:dyDescent="0.2">
      <c r="B3202" s="3"/>
      <c r="C3202" s="3"/>
      <c r="T3202">
        <v>50000</v>
      </c>
      <c r="U3202" s="15">
        <v>1</v>
      </c>
      <c r="V3202" t="s">
        <v>8221</v>
      </c>
      <c r="W3202" s="8"/>
      <c r="X3202" s="5"/>
      <c r="Z3202" s="6"/>
    </row>
    <row r="3203" spans="2:26" x14ac:dyDescent="0.2">
      <c r="B3203" s="3"/>
      <c r="C3203" s="3"/>
      <c r="T3203">
        <v>2000</v>
      </c>
      <c r="U3203" s="15">
        <v>25</v>
      </c>
      <c r="V3203" t="s">
        <v>8221</v>
      </c>
      <c r="W3203" s="8"/>
      <c r="X3203" s="5"/>
      <c r="Z3203" s="6"/>
    </row>
    <row r="3204" spans="2:26" x14ac:dyDescent="0.2">
      <c r="B3204" s="3"/>
      <c r="C3204" s="3"/>
      <c r="T3204">
        <v>5000</v>
      </c>
      <c r="U3204" s="15">
        <v>2726</v>
      </c>
      <c r="V3204" t="s">
        <v>8221</v>
      </c>
      <c r="W3204" s="8"/>
      <c r="X3204" s="5"/>
      <c r="Z3204" s="6"/>
    </row>
    <row r="3205" spans="2:26" x14ac:dyDescent="0.2">
      <c r="B3205" s="3"/>
      <c r="C3205" s="3"/>
      <c r="T3205">
        <v>1000</v>
      </c>
      <c r="U3205" s="15">
        <v>250</v>
      </c>
      <c r="V3205" t="s">
        <v>8221</v>
      </c>
      <c r="W3205" s="8"/>
      <c r="X3205" s="5"/>
      <c r="Z3205" s="6"/>
    </row>
    <row r="3206" spans="2:26" x14ac:dyDescent="0.2">
      <c r="B3206" s="3"/>
      <c r="C3206" s="3"/>
      <c r="T3206">
        <v>500</v>
      </c>
      <c r="U3206" s="15">
        <v>0</v>
      </c>
      <c r="V3206" t="s">
        <v>8221</v>
      </c>
      <c r="W3206" s="8"/>
      <c r="X3206" s="5"/>
      <c r="Z3206" s="6"/>
    </row>
    <row r="3207" spans="2:26" x14ac:dyDescent="0.2">
      <c r="B3207" s="3"/>
      <c r="C3207" s="3"/>
      <c r="T3207">
        <v>8000</v>
      </c>
      <c r="U3207" s="15">
        <v>273</v>
      </c>
      <c r="V3207" t="s">
        <v>8221</v>
      </c>
      <c r="W3207" s="8"/>
      <c r="X3207" s="5"/>
      <c r="Z3207" s="6"/>
    </row>
    <row r="3208" spans="2:26" x14ac:dyDescent="0.2">
      <c r="B3208" s="3"/>
      <c r="C3208" s="3"/>
      <c r="T3208">
        <v>5000</v>
      </c>
      <c r="U3208" s="15">
        <v>0</v>
      </c>
      <c r="V3208" t="s">
        <v>8221</v>
      </c>
      <c r="W3208" s="8"/>
      <c r="X3208" s="5"/>
      <c r="Z3208" s="6"/>
    </row>
    <row r="3209" spans="2:26" x14ac:dyDescent="0.2">
      <c r="B3209" s="3"/>
      <c r="C3209" s="3"/>
      <c r="T3209">
        <v>5500</v>
      </c>
      <c r="U3209" s="15">
        <v>2550</v>
      </c>
      <c r="V3209" t="s">
        <v>8221</v>
      </c>
      <c r="W3209" s="8"/>
      <c r="X3209" s="5"/>
      <c r="Z3209" s="6"/>
    </row>
    <row r="3210" spans="2:26" x14ac:dyDescent="0.2">
      <c r="B3210" s="3"/>
      <c r="C3210" s="3"/>
      <c r="T3210">
        <v>5000</v>
      </c>
      <c r="U3210" s="15">
        <v>5175</v>
      </c>
      <c r="V3210" t="s">
        <v>8219</v>
      </c>
      <c r="W3210" s="8"/>
      <c r="X3210" s="5"/>
      <c r="Z3210" s="6"/>
    </row>
    <row r="3211" spans="2:26" x14ac:dyDescent="0.2">
      <c r="B3211" s="3"/>
      <c r="C3211" s="3"/>
      <c r="T3211">
        <v>9500</v>
      </c>
      <c r="U3211" s="15">
        <v>11335.7</v>
      </c>
      <c r="V3211" t="s">
        <v>8219</v>
      </c>
      <c r="W3211" s="8"/>
      <c r="X3211" s="5"/>
      <c r="Z3211" s="6"/>
    </row>
    <row r="3212" spans="2:26" x14ac:dyDescent="0.2">
      <c r="B3212" s="3"/>
      <c r="C3212" s="3"/>
      <c r="T3212">
        <v>3000</v>
      </c>
      <c r="U3212" s="15">
        <v>3773</v>
      </c>
      <c r="V3212" t="s">
        <v>8219</v>
      </c>
      <c r="W3212" s="8"/>
      <c r="X3212" s="5"/>
      <c r="Z3212" s="6"/>
    </row>
    <row r="3213" spans="2:26" x14ac:dyDescent="0.2">
      <c r="B3213" s="3"/>
      <c r="C3213" s="3"/>
      <c r="T3213">
        <v>23000</v>
      </c>
      <c r="U3213" s="15">
        <v>27541</v>
      </c>
      <c r="V3213" t="s">
        <v>8219</v>
      </c>
      <c r="W3213" s="8"/>
      <c r="X3213" s="5"/>
      <c r="Z3213" s="6"/>
    </row>
    <row r="3214" spans="2:26" x14ac:dyDescent="0.2">
      <c r="B3214" s="3"/>
      <c r="C3214" s="3"/>
      <c r="T3214">
        <v>4000</v>
      </c>
      <c r="U3214" s="15">
        <v>5050</v>
      </c>
      <c r="V3214" t="s">
        <v>8219</v>
      </c>
      <c r="W3214" s="8"/>
      <c r="X3214" s="5"/>
      <c r="Z3214" s="6"/>
    </row>
    <row r="3215" spans="2:26" x14ac:dyDescent="0.2">
      <c r="B3215" s="3"/>
      <c r="C3215" s="3"/>
      <c r="T3215">
        <v>6000</v>
      </c>
      <c r="U3215" s="15">
        <v>6007</v>
      </c>
      <c r="V3215" t="s">
        <v>8219</v>
      </c>
      <c r="W3215" s="8"/>
      <c r="X3215" s="5"/>
      <c r="Z3215" s="6"/>
    </row>
    <row r="3216" spans="2:26" x14ac:dyDescent="0.2">
      <c r="B3216" s="3"/>
      <c r="C3216" s="3"/>
      <c r="T3216">
        <v>12000</v>
      </c>
      <c r="U3216" s="15">
        <v>12256</v>
      </c>
      <c r="V3216" t="s">
        <v>8219</v>
      </c>
      <c r="W3216" s="8"/>
      <c r="X3216" s="5"/>
      <c r="Z3216" s="6"/>
    </row>
    <row r="3217" spans="2:26" x14ac:dyDescent="0.2">
      <c r="B3217" s="3"/>
      <c r="C3217" s="3"/>
      <c r="T3217">
        <v>35000</v>
      </c>
      <c r="U3217" s="15">
        <v>35123</v>
      </c>
      <c r="V3217" t="s">
        <v>8219</v>
      </c>
      <c r="W3217" s="8"/>
      <c r="X3217" s="5"/>
      <c r="Z3217" s="6"/>
    </row>
    <row r="3218" spans="2:26" x14ac:dyDescent="0.2">
      <c r="B3218" s="3"/>
      <c r="C3218" s="3"/>
      <c r="T3218">
        <v>2000</v>
      </c>
      <c r="U3218" s="15">
        <v>2001</v>
      </c>
      <c r="V3218" t="s">
        <v>8219</v>
      </c>
      <c r="W3218" s="8"/>
      <c r="X3218" s="5"/>
      <c r="Z3218" s="6"/>
    </row>
    <row r="3219" spans="2:26" x14ac:dyDescent="0.2">
      <c r="B3219" s="3"/>
      <c r="C3219" s="3"/>
      <c r="T3219">
        <v>4500</v>
      </c>
      <c r="U3219" s="15">
        <v>5221</v>
      </c>
      <c r="V3219" t="s">
        <v>8219</v>
      </c>
      <c r="W3219" s="8"/>
      <c r="X3219" s="5"/>
      <c r="Z3219" s="6"/>
    </row>
    <row r="3220" spans="2:26" x14ac:dyDescent="0.2">
      <c r="B3220" s="3"/>
      <c r="C3220" s="3"/>
      <c r="T3220">
        <v>12000</v>
      </c>
      <c r="U3220" s="15">
        <v>12252</v>
      </c>
      <c r="V3220" t="s">
        <v>8219</v>
      </c>
      <c r="W3220" s="8"/>
      <c r="X3220" s="5"/>
      <c r="Z3220" s="6"/>
    </row>
    <row r="3221" spans="2:26" x14ac:dyDescent="0.2">
      <c r="B3221" s="3"/>
      <c r="C3221" s="3"/>
      <c r="T3221">
        <v>20000</v>
      </c>
      <c r="U3221" s="15">
        <v>20022</v>
      </c>
      <c r="V3221" t="s">
        <v>8219</v>
      </c>
      <c r="W3221" s="8"/>
      <c r="X3221" s="5"/>
      <c r="Z3221" s="6"/>
    </row>
    <row r="3222" spans="2:26" x14ac:dyDescent="0.2">
      <c r="B3222" s="3"/>
      <c r="C3222" s="3"/>
      <c r="T3222">
        <v>15000</v>
      </c>
      <c r="U3222" s="15">
        <v>15126</v>
      </c>
      <c r="V3222" t="s">
        <v>8219</v>
      </c>
      <c r="W3222" s="8"/>
      <c r="X3222" s="5"/>
      <c r="Z3222" s="6"/>
    </row>
    <row r="3223" spans="2:26" x14ac:dyDescent="0.2">
      <c r="B3223" s="3"/>
      <c r="C3223" s="3"/>
      <c r="T3223">
        <v>4000</v>
      </c>
      <c r="U3223" s="15">
        <v>4137</v>
      </c>
      <c r="V3223" t="s">
        <v>8219</v>
      </c>
      <c r="W3223" s="8"/>
      <c r="X3223" s="5"/>
      <c r="Z3223" s="6"/>
    </row>
    <row r="3224" spans="2:26" x14ac:dyDescent="0.2">
      <c r="B3224" s="3"/>
      <c r="C3224" s="3"/>
      <c r="T3224">
        <v>2500</v>
      </c>
      <c r="U3224" s="15">
        <v>3120</v>
      </c>
      <c r="V3224" t="s">
        <v>8219</v>
      </c>
      <c r="W3224" s="8"/>
      <c r="X3224" s="5"/>
      <c r="Z3224" s="6"/>
    </row>
    <row r="3225" spans="2:26" x14ac:dyDescent="0.2">
      <c r="B3225" s="3"/>
      <c r="C3225" s="3"/>
      <c r="T3225">
        <v>3100</v>
      </c>
      <c r="U3225" s="15">
        <v>3395</v>
      </c>
      <c r="V3225" t="s">
        <v>8219</v>
      </c>
      <c r="W3225" s="8"/>
      <c r="X3225" s="5"/>
      <c r="Z3225" s="6"/>
    </row>
    <row r="3226" spans="2:26" x14ac:dyDescent="0.2">
      <c r="B3226" s="3"/>
      <c r="C3226" s="3"/>
      <c r="T3226">
        <v>30000</v>
      </c>
      <c r="U3226" s="15">
        <v>30610</v>
      </c>
      <c r="V3226" t="s">
        <v>8219</v>
      </c>
      <c r="W3226" s="8"/>
      <c r="X3226" s="5"/>
      <c r="Z3226" s="6"/>
    </row>
    <row r="3227" spans="2:26" x14ac:dyDescent="0.2">
      <c r="B3227" s="3"/>
      <c r="C3227" s="3"/>
      <c r="T3227">
        <v>2000</v>
      </c>
      <c r="U3227" s="15">
        <v>2047</v>
      </c>
      <c r="V3227" t="s">
        <v>8219</v>
      </c>
      <c r="W3227" s="8"/>
      <c r="X3227" s="5"/>
      <c r="Z3227" s="6"/>
    </row>
    <row r="3228" spans="2:26" x14ac:dyDescent="0.2">
      <c r="B3228" s="3"/>
      <c r="C3228" s="3"/>
      <c r="T3228">
        <v>1200</v>
      </c>
      <c r="U3228" s="15">
        <v>1250</v>
      </c>
      <c r="V3228" t="s">
        <v>8219</v>
      </c>
      <c r="W3228" s="8"/>
      <c r="X3228" s="5"/>
      <c r="Z3228" s="6"/>
    </row>
    <row r="3229" spans="2:26" x14ac:dyDescent="0.2">
      <c r="B3229" s="3"/>
      <c r="C3229" s="3"/>
      <c r="T3229">
        <v>1200</v>
      </c>
      <c r="U3229" s="15">
        <v>1500</v>
      </c>
      <c r="V3229" t="s">
        <v>8219</v>
      </c>
      <c r="W3229" s="8"/>
      <c r="X3229" s="5"/>
      <c r="Z3229" s="6"/>
    </row>
    <row r="3230" spans="2:26" x14ac:dyDescent="0.2">
      <c r="B3230" s="3"/>
      <c r="C3230" s="3"/>
      <c r="T3230">
        <v>7000</v>
      </c>
      <c r="U3230" s="15">
        <v>7164</v>
      </c>
      <c r="V3230" t="s">
        <v>8219</v>
      </c>
      <c r="W3230" s="8"/>
      <c r="X3230" s="5"/>
      <c r="Z3230" s="6"/>
    </row>
    <row r="3231" spans="2:26" x14ac:dyDescent="0.2">
      <c r="B3231" s="3"/>
      <c r="C3231" s="3"/>
      <c r="T3231">
        <v>20000</v>
      </c>
      <c r="U3231" s="15">
        <v>21573</v>
      </c>
      <c r="V3231" t="s">
        <v>8219</v>
      </c>
      <c r="W3231" s="8"/>
      <c r="X3231" s="5"/>
      <c r="Z3231" s="6"/>
    </row>
    <row r="3232" spans="2:26" x14ac:dyDescent="0.2">
      <c r="B3232" s="3"/>
      <c r="C3232" s="3"/>
      <c r="T3232">
        <v>2600</v>
      </c>
      <c r="U3232" s="15">
        <v>2857</v>
      </c>
      <c r="V3232" t="s">
        <v>8219</v>
      </c>
      <c r="W3232" s="8"/>
      <c r="X3232" s="5"/>
      <c r="Z3232" s="6"/>
    </row>
    <row r="3233" spans="2:26" x14ac:dyDescent="0.2">
      <c r="B3233" s="3"/>
      <c r="C3233" s="3"/>
      <c r="T3233">
        <v>1000</v>
      </c>
      <c r="U3233" s="15">
        <v>1610</v>
      </c>
      <c r="V3233" t="s">
        <v>8219</v>
      </c>
      <c r="W3233" s="8"/>
      <c r="X3233" s="5"/>
      <c r="Z3233" s="6"/>
    </row>
    <row r="3234" spans="2:26" x14ac:dyDescent="0.2">
      <c r="B3234" s="3"/>
      <c r="C3234" s="3"/>
      <c r="T3234">
        <v>1000</v>
      </c>
      <c r="U3234" s="15">
        <v>1312</v>
      </c>
      <c r="V3234" t="s">
        <v>8219</v>
      </c>
      <c r="W3234" s="8"/>
      <c r="X3234" s="5"/>
      <c r="Z3234" s="6"/>
    </row>
    <row r="3235" spans="2:26" x14ac:dyDescent="0.2">
      <c r="B3235" s="3"/>
      <c r="C3235" s="3"/>
      <c r="T3235">
        <v>5000</v>
      </c>
      <c r="U3235" s="15">
        <v>5940</v>
      </c>
      <c r="V3235" t="s">
        <v>8219</v>
      </c>
      <c r="W3235" s="8"/>
      <c r="X3235" s="5"/>
      <c r="Z3235" s="6"/>
    </row>
    <row r="3236" spans="2:26" x14ac:dyDescent="0.2">
      <c r="B3236" s="3"/>
      <c r="C3236" s="3"/>
      <c r="T3236">
        <v>4000</v>
      </c>
      <c r="U3236" s="15">
        <v>4015.71</v>
      </c>
      <c r="V3236" t="s">
        <v>8219</v>
      </c>
      <c r="W3236" s="8"/>
      <c r="X3236" s="5"/>
      <c r="Z3236" s="6"/>
    </row>
    <row r="3237" spans="2:26" x14ac:dyDescent="0.2">
      <c r="B3237" s="3"/>
      <c r="C3237" s="3"/>
      <c r="T3237">
        <v>15000</v>
      </c>
      <c r="U3237" s="15">
        <v>15481</v>
      </c>
      <c r="V3237" t="s">
        <v>8219</v>
      </c>
      <c r="W3237" s="8"/>
      <c r="X3237" s="5"/>
      <c r="Z3237" s="6"/>
    </row>
    <row r="3238" spans="2:26" x14ac:dyDescent="0.2">
      <c r="B3238" s="3"/>
      <c r="C3238" s="3"/>
      <c r="T3238">
        <v>20000</v>
      </c>
      <c r="U3238" s="15">
        <v>20120</v>
      </c>
      <c r="V3238" t="s">
        <v>8219</v>
      </c>
      <c r="W3238" s="8"/>
      <c r="X3238" s="5"/>
      <c r="Z3238" s="6"/>
    </row>
    <row r="3239" spans="2:26" x14ac:dyDescent="0.2">
      <c r="B3239" s="3"/>
      <c r="C3239" s="3"/>
      <c r="T3239">
        <v>35000</v>
      </c>
      <c r="U3239" s="15">
        <v>35275.64</v>
      </c>
      <c r="V3239" t="s">
        <v>8219</v>
      </c>
      <c r="W3239" s="8"/>
      <c r="X3239" s="5"/>
      <c r="Z3239" s="6"/>
    </row>
    <row r="3240" spans="2:26" x14ac:dyDescent="0.2">
      <c r="B3240" s="3"/>
      <c r="C3240" s="3"/>
      <c r="T3240">
        <v>2800</v>
      </c>
      <c r="U3240" s="15">
        <v>3145</v>
      </c>
      <c r="V3240" t="s">
        <v>8219</v>
      </c>
      <c r="W3240" s="8"/>
      <c r="X3240" s="5"/>
      <c r="Z3240" s="6"/>
    </row>
    <row r="3241" spans="2:26" x14ac:dyDescent="0.2">
      <c r="B3241" s="3"/>
      <c r="C3241" s="3"/>
      <c r="T3241">
        <v>5862</v>
      </c>
      <c r="U3241" s="15">
        <v>6208.98</v>
      </c>
      <c r="V3241" t="s">
        <v>8219</v>
      </c>
      <c r="W3241" s="8"/>
      <c r="X3241" s="5"/>
      <c r="Z3241" s="6"/>
    </row>
    <row r="3242" spans="2:26" x14ac:dyDescent="0.2">
      <c r="B3242" s="3"/>
      <c r="C3242" s="3"/>
      <c r="T3242">
        <v>3000</v>
      </c>
      <c r="U3242" s="15">
        <v>3017</v>
      </c>
      <c r="V3242" t="s">
        <v>8219</v>
      </c>
      <c r="W3242" s="8"/>
      <c r="X3242" s="5"/>
      <c r="Z3242" s="6"/>
    </row>
    <row r="3243" spans="2:26" x14ac:dyDescent="0.2">
      <c r="B3243" s="3"/>
      <c r="C3243" s="3"/>
      <c r="T3243">
        <v>8500</v>
      </c>
      <c r="U3243" s="15">
        <v>9801</v>
      </c>
      <c r="V3243" t="s">
        <v>8219</v>
      </c>
      <c r="W3243" s="8"/>
      <c r="X3243" s="5"/>
      <c r="Z3243" s="6"/>
    </row>
    <row r="3244" spans="2:26" x14ac:dyDescent="0.2">
      <c r="B3244" s="3"/>
      <c r="C3244" s="3"/>
      <c r="T3244">
        <v>10000</v>
      </c>
      <c r="U3244" s="15">
        <v>12730.42</v>
      </c>
      <c r="V3244" t="s">
        <v>8219</v>
      </c>
      <c r="W3244" s="8"/>
      <c r="X3244" s="5"/>
      <c r="Z3244" s="6"/>
    </row>
    <row r="3245" spans="2:26" x14ac:dyDescent="0.2">
      <c r="B3245" s="3"/>
      <c r="C3245" s="3"/>
      <c r="T3245">
        <v>8000</v>
      </c>
      <c r="U3245" s="15">
        <v>8227</v>
      </c>
      <c r="V3245" t="s">
        <v>8219</v>
      </c>
      <c r="W3245" s="8"/>
      <c r="X3245" s="5"/>
      <c r="Z3245" s="6"/>
    </row>
    <row r="3246" spans="2:26" x14ac:dyDescent="0.2">
      <c r="B3246" s="3"/>
      <c r="C3246" s="3"/>
      <c r="T3246">
        <v>1600</v>
      </c>
      <c r="U3246" s="15">
        <v>1647</v>
      </c>
      <c r="V3246" t="s">
        <v>8219</v>
      </c>
      <c r="W3246" s="8"/>
      <c r="X3246" s="5"/>
      <c r="Z3246" s="6"/>
    </row>
    <row r="3247" spans="2:26" x14ac:dyDescent="0.2">
      <c r="B3247" s="3"/>
      <c r="C3247" s="3"/>
      <c r="T3247">
        <v>21000</v>
      </c>
      <c r="U3247" s="15">
        <v>21904</v>
      </c>
      <c r="V3247" t="s">
        <v>8219</v>
      </c>
      <c r="W3247" s="8"/>
      <c r="X3247" s="5"/>
      <c r="Z3247" s="6"/>
    </row>
    <row r="3248" spans="2:26" x14ac:dyDescent="0.2">
      <c r="B3248" s="3"/>
      <c r="C3248" s="3"/>
      <c r="T3248">
        <v>10000</v>
      </c>
      <c r="U3248" s="15">
        <v>11122</v>
      </c>
      <c r="V3248" t="s">
        <v>8219</v>
      </c>
      <c r="W3248" s="8"/>
      <c r="X3248" s="5"/>
      <c r="Z3248" s="6"/>
    </row>
    <row r="3249" spans="2:26" x14ac:dyDescent="0.2">
      <c r="B3249" s="3"/>
      <c r="C3249" s="3"/>
      <c r="T3249">
        <v>2500</v>
      </c>
      <c r="U3249" s="15">
        <v>2646.5</v>
      </c>
      <c r="V3249" t="s">
        <v>8219</v>
      </c>
      <c r="W3249" s="8"/>
      <c r="X3249" s="5"/>
      <c r="Z3249" s="6"/>
    </row>
    <row r="3250" spans="2:26" x14ac:dyDescent="0.2">
      <c r="B3250" s="3"/>
      <c r="C3250" s="3"/>
      <c r="T3250">
        <v>12000</v>
      </c>
      <c r="U3250" s="15">
        <v>12095</v>
      </c>
      <c r="V3250" t="s">
        <v>8219</v>
      </c>
      <c r="W3250" s="8"/>
      <c r="X3250" s="5"/>
      <c r="Z3250" s="6"/>
    </row>
    <row r="3251" spans="2:26" x14ac:dyDescent="0.2">
      <c r="B3251" s="3"/>
      <c r="C3251" s="3"/>
      <c r="T3251">
        <v>5500</v>
      </c>
      <c r="U3251" s="15">
        <v>5771</v>
      </c>
      <c r="V3251" t="s">
        <v>8219</v>
      </c>
      <c r="W3251" s="8"/>
      <c r="X3251" s="5"/>
      <c r="Z3251" s="6"/>
    </row>
    <row r="3252" spans="2:26" x14ac:dyDescent="0.2">
      <c r="B3252" s="3"/>
      <c r="C3252" s="3"/>
      <c r="T3252">
        <v>25000</v>
      </c>
      <c r="U3252" s="15">
        <v>25388</v>
      </c>
      <c r="V3252" t="s">
        <v>8219</v>
      </c>
      <c r="W3252" s="8"/>
      <c r="X3252" s="5"/>
      <c r="Z3252" s="6"/>
    </row>
    <row r="3253" spans="2:26" x14ac:dyDescent="0.2">
      <c r="B3253" s="3"/>
      <c r="C3253" s="3"/>
      <c r="T3253">
        <v>1500</v>
      </c>
      <c r="U3253" s="15">
        <v>1661</v>
      </c>
      <c r="V3253" t="s">
        <v>8219</v>
      </c>
      <c r="W3253" s="8"/>
      <c r="X3253" s="5"/>
      <c r="Z3253" s="6"/>
    </row>
    <row r="3254" spans="2:26" x14ac:dyDescent="0.2">
      <c r="B3254" s="3"/>
      <c r="C3254" s="3"/>
      <c r="T3254">
        <v>2250</v>
      </c>
      <c r="U3254" s="15">
        <v>2876</v>
      </c>
      <c r="V3254" t="s">
        <v>8219</v>
      </c>
      <c r="W3254" s="8"/>
      <c r="X3254" s="5"/>
      <c r="Z3254" s="6"/>
    </row>
    <row r="3255" spans="2:26" x14ac:dyDescent="0.2">
      <c r="B3255" s="3"/>
      <c r="C3255" s="3"/>
      <c r="T3255">
        <v>20000</v>
      </c>
      <c r="U3255" s="15">
        <v>20365</v>
      </c>
      <c r="V3255" t="s">
        <v>8219</v>
      </c>
      <c r="W3255" s="8"/>
      <c r="X3255" s="5"/>
      <c r="Z3255" s="6"/>
    </row>
    <row r="3256" spans="2:26" x14ac:dyDescent="0.2">
      <c r="B3256" s="3"/>
      <c r="C3256" s="3"/>
      <c r="T3256">
        <v>13000</v>
      </c>
      <c r="U3256" s="15">
        <v>13163.5</v>
      </c>
      <c r="V3256" t="s">
        <v>8219</v>
      </c>
      <c r="W3256" s="8"/>
      <c r="X3256" s="5"/>
      <c r="Z3256" s="6"/>
    </row>
    <row r="3257" spans="2:26" x14ac:dyDescent="0.2">
      <c r="B3257" s="3"/>
      <c r="C3257" s="3"/>
      <c r="T3257">
        <v>300</v>
      </c>
      <c r="U3257" s="15">
        <v>525</v>
      </c>
      <c r="V3257" t="s">
        <v>8219</v>
      </c>
      <c r="W3257" s="8"/>
      <c r="X3257" s="5"/>
      <c r="Z3257" s="6"/>
    </row>
    <row r="3258" spans="2:26" x14ac:dyDescent="0.2">
      <c r="B3258" s="3"/>
      <c r="C3258" s="3"/>
      <c r="T3258">
        <v>10000</v>
      </c>
      <c r="U3258" s="15">
        <v>12806</v>
      </c>
      <c r="V3258" t="s">
        <v>8219</v>
      </c>
      <c r="W3258" s="8"/>
      <c r="X3258" s="5"/>
      <c r="Z3258" s="6"/>
    </row>
    <row r="3259" spans="2:26" x14ac:dyDescent="0.2">
      <c r="B3259" s="3"/>
      <c r="C3259" s="3"/>
      <c r="T3259">
        <v>2000</v>
      </c>
      <c r="U3259" s="15">
        <v>2125.9899999999998</v>
      </c>
      <c r="V3259" t="s">
        <v>8219</v>
      </c>
      <c r="W3259" s="8"/>
      <c r="X3259" s="5"/>
      <c r="Z3259" s="6"/>
    </row>
    <row r="3260" spans="2:26" x14ac:dyDescent="0.2">
      <c r="B3260" s="3"/>
      <c r="C3260" s="3"/>
      <c r="T3260">
        <v>7000</v>
      </c>
      <c r="U3260" s="15">
        <v>7365</v>
      </c>
      <c r="V3260" t="s">
        <v>8219</v>
      </c>
      <c r="W3260" s="8"/>
      <c r="X3260" s="5"/>
      <c r="Z3260" s="6"/>
    </row>
    <row r="3261" spans="2:26" x14ac:dyDescent="0.2">
      <c r="B3261" s="3"/>
      <c r="C3261" s="3"/>
      <c r="T3261">
        <v>23000</v>
      </c>
      <c r="U3261" s="15">
        <v>24418.6</v>
      </c>
      <c r="V3261" t="s">
        <v>8219</v>
      </c>
      <c r="W3261" s="8"/>
      <c r="X3261" s="5"/>
      <c r="Z3261" s="6"/>
    </row>
    <row r="3262" spans="2:26" x14ac:dyDescent="0.2">
      <c r="B3262" s="3"/>
      <c r="C3262" s="3"/>
      <c r="T3262">
        <v>5000</v>
      </c>
      <c r="U3262" s="15">
        <v>5462</v>
      </c>
      <c r="V3262" t="s">
        <v>8219</v>
      </c>
      <c r="W3262" s="8"/>
      <c r="X3262" s="5"/>
      <c r="Z3262" s="6"/>
    </row>
    <row r="3263" spans="2:26" x14ac:dyDescent="0.2">
      <c r="B3263" s="3"/>
      <c r="C3263" s="3"/>
      <c r="T3263">
        <v>3300</v>
      </c>
      <c r="U3263" s="15">
        <v>3315</v>
      </c>
      <c r="V3263" t="s">
        <v>8219</v>
      </c>
      <c r="W3263" s="8"/>
      <c r="X3263" s="5"/>
      <c r="Z3263" s="6"/>
    </row>
    <row r="3264" spans="2:26" x14ac:dyDescent="0.2">
      <c r="B3264" s="3"/>
      <c r="C3264" s="3"/>
      <c r="T3264">
        <v>12200</v>
      </c>
      <c r="U3264" s="15">
        <v>12571</v>
      </c>
      <c r="V3264" t="s">
        <v>8219</v>
      </c>
      <c r="W3264" s="8"/>
      <c r="X3264" s="5"/>
      <c r="Z3264" s="6"/>
    </row>
    <row r="3265" spans="2:26" x14ac:dyDescent="0.2">
      <c r="B3265" s="3"/>
      <c r="C3265" s="3"/>
      <c r="T3265">
        <v>2500</v>
      </c>
      <c r="U3265" s="15">
        <v>2804.16</v>
      </c>
      <c r="V3265" t="s">
        <v>8219</v>
      </c>
      <c r="W3265" s="8"/>
      <c r="X3265" s="5"/>
      <c r="Z3265" s="6"/>
    </row>
    <row r="3266" spans="2:26" x14ac:dyDescent="0.2">
      <c r="B3266" s="3"/>
      <c r="C3266" s="3"/>
      <c r="T3266">
        <v>2500</v>
      </c>
      <c r="U3266" s="15">
        <v>2575</v>
      </c>
      <c r="V3266" t="s">
        <v>8219</v>
      </c>
      <c r="W3266" s="8"/>
      <c r="X3266" s="5"/>
      <c r="Z3266" s="6"/>
    </row>
    <row r="3267" spans="2:26" x14ac:dyDescent="0.2">
      <c r="B3267" s="3"/>
      <c r="C3267" s="3"/>
      <c r="T3267">
        <v>2700</v>
      </c>
      <c r="U3267" s="15">
        <v>4428</v>
      </c>
      <c r="V3267" t="s">
        <v>8219</v>
      </c>
      <c r="W3267" s="8"/>
      <c r="X3267" s="5"/>
      <c r="Z3267" s="6"/>
    </row>
    <row r="3268" spans="2:26" x14ac:dyDescent="0.2">
      <c r="B3268" s="3"/>
      <c r="C3268" s="3"/>
      <c r="T3268">
        <v>6000</v>
      </c>
      <c r="U3268" s="15">
        <v>7877</v>
      </c>
      <c r="V3268" t="s">
        <v>8219</v>
      </c>
      <c r="W3268" s="8"/>
      <c r="X3268" s="5"/>
      <c r="Z3268" s="6"/>
    </row>
    <row r="3269" spans="2:26" x14ac:dyDescent="0.2">
      <c r="B3269" s="3"/>
      <c r="C3269" s="3"/>
      <c r="T3269">
        <v>15000</v>
      </c>
      <c r="U3269" s="15">
        <v>15315</v>
      </c>
      <c r="V3269" t="s">
        <v>8219</v>
      </c>
      <c r="W3269" s="8"/>
      <c r="X3269" s="5"/>
      <c r="Z3269" s="6"/>
    </row>
    <row r="3270" spans="2:26" x14ac:dyDescent="0.2">
      <c r="B3270" s="3"/>
      <c r="C3270" s="3"/>
      <c r="T3270">
        <v>2000</v>
      </c>
      <c r="U3270" s="15">
        <v>2560</v>
      </c>
      <c r="V3270" t="s">
        <v>8219</v>
      </c>
      <c r="W3270" s="8"/>
      <c r="X3270" s="5"/>
      <c r="Z3270" s="6"/>
    </row>
    <row r="3271" spans="2:26" x14ac:dyDescent="0.2">
      <c r="B3271" s="3"/>
      <c r="C3271" s="3"/>
      <c r="T3271">
        <v>8000</v>
      </c>
      <c r="U3271" s="15">
        <v>8120</v>
      </c>
      <c r="V3271" t="s">
        <v>8219</v>
      </c>
      <c r="W3271" s="8"/>
      <c r="X3271" s="5"/>
      <c r="Z3271" s="6"/>
    </row>
    <row r="3272" spans="2:26" x14ac:dyDescent="0.2">
      <c r="B3272" s="3"/>
      <c r="C3272" s="3"/>
      <c r="T3272">
        <v>1800</v>
      </c>
      <c r="U3272" s="15">
        <v>1830</v>
      </c>
      <c r="V3272" t="s">
        <v>8219</v>
      </c>
      <c r="W3272" s="8"/>
      <c r="X3272" s="5"/>
      <c r="Z3272" s="6"/>
    </row>
    <row r="3273" spans="2:26" x14ac:dyDescent="0.2">
      <c r="B3273" s="3"/>
      <c r="C3273" s="3"/>
      <c r="T3273">
        <v>1500</v>
      </c>
      <c r="U3273" s="15">
        <v>1950</v>
      </c>
      <c r="V3273" t="s">
        <v>8219</v>
      </c>
      <c r="W3273" s="8"/>
      <c r="X3273" s="5"/>
      <c r="Z3273" s="6"/>
    </row>
    <row r="3274" spans="2:26" x14ac:dyDescent="0.2">
      <c r="B3274" s="3"/>
      <c r="C3274" s="3"/>
      <c r="T3274">
        <v>10000</v>
      </c>
      <c r="U3274" s="15">
        <v>15443</v>
      </c>
      <c r="V3274" t="s">
        <v>8219</v>
      </c>
      <c r="W3274" s="8"/>
      <c r="X3274" s="5"/>
      <c r="Z3274" s="6"/>
    </row>
    <row r="3275" spans="2:26" x14ac:dyDescent="0.2">
      <c r="B3275" s="3"/>
      <c r="C3275" s="3"/>
      <c r="T3275">
        <v>4000</v>
      </c>
      <c r="U3275" s="15">
        <v>4296</v>
      </c>
      <c r="V3275" t="s">
        <v>8219</v>
      </c>
      <c r="W3275" s="8"/>
      <c r="X3275" s="5"/>
      <c r="Z3275" s="6"/>
    </row>
    <row r="3276" spans="2:26" x14ac:dyDescent="0.2">
      <c r="B3276" s="3"/>
      <c r="C3276" s="3"/>
      <c r="T3276">
        <v>15500</v>
      </c>
      <c r="U3276" s="15">
        <v>15705</v>
      </c>
      <c r="V3276" t="s">
        <v>8219</v>
      </c>
      <c r="W3276" s="8"/>
      <c r="X3276" s="5"/>
      <c r="Z3276" s="6"/>
    </row>
    <row r="3277" spans="2:26" x14ac:dyDescent="0.2">
      <c r="B3277" s="3"/>
      <c r="C3277" s="3"/>
      <c r="T3277">
        <v>1800</v>
      </c>
      <c r="U3277" s="15">
        <v>1805</v>
      </c>
      <c r="V3277" t="s">
        <v>8219</v>
      </c>
      <c r="W3277" s="8"/>
      <c r="X3277" s="5"/>
      <c r="Z3277" s="6"/>
    </row>
    <row r="3278" spans="2:26" x14ac:dyDescent="0.2">
      <c r="B3278" s="3"/>
      <c r="C3278" s="3"/>
      <c r="T3278">
        <v>4500</v>
      </c>
      <c r="U3278" s="15">
        <v>5258</v>
      </c>
      <c r="V3278" t="s">
        <v>8219</v>
      </c>
      <c r="W3278" s="8"/>
      <c r="X3278" s="5"/>
      <c r="Z3278" s="6"/>
    </row>
    <row r="3279" spans="2:26" x14ac:dyDescent="0.2">
      <c r="B3279" s="3"/>
      <c r="C3279" s="3"/>
      <c r="T3279">
        <v>5000</v>
      </c>
      <c r="U3279" s="15">
        <v>5430</v>
      </c>
      <c r="V3279" t="s">
        <v>8219</v>
      </c>
      <c r="W3279" s="8"/>
      <c r="X3279" s="5"/>
      <c r="Z3279" s="6"/>
    </row>
    <row r="3280" spans="2:26" x14ac:dyDescent="0.2">
      <c r="B3280" s="3"/>
      <c r="C3280" s="3"/>
      <c r="T3280">
        <v>2500</v>
      </c>
      <c r="U3280" s="15">
        <v>2585</v>
      </c>
      <c r="V3280" t="s">
        <v>8219</v>
      </c>
      <c r="W3280" s="8"/>
      <c r="X3280" s="5"/>
      <c r="Z3280" s="6"/>
    </row>
    <row r="3281" spans="2:26" x14ac:dyDescent="0.2">
      <c r="B3281" s="3"/>
      <c r="C3281" s="3"/>
      <c r="T3281">
        <v>5800</v>
      </c>
      <c r="U3281" s="15">
        <v>6628</v>
      </c>
      <c r="V3281" t="s">
        <v>8219</v>
      </c>
      <c r="W3281" s="8"/>
      <c r="X3281" s="5"/>
      <c r="Z3281" s="6"/>
    </row>
    <row r="3282" spans="2:26" x14ac:dyDescent="0.2">
      <c r="B3282" s="3"/>
      <c r="C3282" s="3"/>
      <c r="T3282">
        <v>2000</v>
      </c>
      <c r="U3282" s="15">
        <v>2060</v>
      </c>
      <c r="V3282" t="s">
        <v>8219</v>
      </c>
      <c r="W3282" s="8"/>
      <c r="X3282" s="5"/>
      <c r="Z3282" s="6"/>
    </row>
    <row r="3283" spans="2:26" x14ac:dyDescent="0.2">
      <c r="B3283" s="3"/>
      <c r="C3283" s="3"/>
      <c r="T3283">
        <v>5000</v>
      </c>
      <c r="U3283" s="15">
        <v>6080</v>
      </c>
      <c r="V3283" t="s">
        <v>8219</v>
      </c>
      <c r="W3283" s="8"/>
      <c r="X3283" s="5"/>
      <c r="Z3283" s="6"/>
    </row>
    <row r="3284" spans="2:26" x14ac:dyDescent="0.2">
      <c r="B3284" s="3"/>
      <c r="C3284" s="3"/>
      <c r="T3284">
        <v>31000</v>
      </c>
      <c r="U3284" s="15">
        <v>31820.5</v>
      </c>
      <c r="V3284" t="s">
        <v>8219</v>
      </c>
      <c r="W3284" s="8"/>
      <c r="X3284" s="5"/>
      <c r="Z3284" s="6"/>
    </row>
    <row r="3285" spans="2:26" x14ac:dyDescent="0.2">
      <c r="B3285" s="3"/>
      <c r="C3285" s="3"/>
      <c r="T3285">
        <v>800</v>
      </c>
      <c r="U3285" s="15">
        <v>838</v>
      </c>
      <c r="V3285" t="s">
        <v>8219</v>
      </c>
      <c r="W3285" s="8"/>
      <c r="X3285" s="5"/>
      <c r="Z3285" s="6"/>
    </row>
    <row r="3286" spans="2:26" x14ac:dyDescent="0.2">
      <c r="B3286" s="3"/>
      <c r="C3286" s="3"/>
      <c r="T3286">
        <v>3000</v>
      </c>
      <c r="U3286" s="15">
        <v>3048</v>
      </c>
      <c r="V3286" t="s">
        <v>8219</v>
      </c>
      <c r="W3286" s="8"/>
      <c r="X3286" s="5"/>
      <c r="Z3286" s="6"/>
    </row>
    <row r="3287" spans="2:26" x14ac:dyDescent="0.2">
      <c r="B3287" s="3"/>
      <c r="C3287" s="3"/>
      <c r="T3287">
        <v>4999</v>
      </c>
      <c r="U3287" s="15">
        <v>5604</v>
      </c>
      <c r="V3287" t="s">
        <v>8219</v>
      </c>
      <c r="W3287" s="8"/>
      <c r="X3287" s="5"/>
      <c r="Z3287" s="6"/>
    </row>
    <row r="3288" spans="2:26" x14ac:dyDescent="0.2">
      <c r="B3288" s="3"/>
      <c r="C3288" s="3"/>
      <c r="T3288">
        <v>15000</v>
      </c>
      <c r="U3288" s="15">
        <v>15265</v>
      </c>
      <c r="V3288" t="s">
        <v>8219</v>
      </c>
      <c r="W3288" s="8"/>
      <c r="X3288" s="5"/>
      <c r="Z3288" s="6"/>
    </row>
    <row r="3289" spans="2:26" x14ac:dyDescent="0.2">
      <c r="B3289" s="3"/>
      <c r="C3289" s="3"/>
      <c r="T3289">
        <v>2500</v>
      </c>
      <c r="U3289" s="15">
        <v>2500</v>
      </c>
      <c r="V3289" t="s">
        <v>8219</v>
      </c>
      <c r="W3289" s="8"/>
      <c r="X3289" s="5"/>
      <c r="Z3289" s="6"/>
    </row>
    <row r="3290" spans="2:26" x14ac:dyDescent="0.2">
      <c r="B3290" s="3"/>
      <c r="C3290" s="3"/>
      <c r="T3290">
        <v>10000</v>
      </c>
      <c r="U3290" s="15">
        <v>10026.49</v>
      </c>
      <c r="V3290" t="s">
        <v>8219</v>
      </c>
      <c r="W3290" s="8"/>
      <c r="X3290" s="5"/>
      <c r="Z3290" s="6"/>
    </row>
    <row r="3291" spans="2:26" x14ac:dyDescent="0.2">
      <c r="B3291" s="3"/>
      <c r="C3291" s="3"/>
      <c r="T3291">
        <v>500</v>
      </c>
      <c r="U3291" s="15">
        <v>665.21</v>
      </c>
      <c r="V3291" t="s">
        <v>8219</v>
      </c>
      <c r="W3291" s="8"/>
      <c r="X3291" s="5"/>
      <c r="Z3291" s="6"/>
    </row>
    <row r="3292" spans="2:26" x14ac:dyDescent="0.2">
      <c r="B3292" s="3"/>
      <c r="C3292" s="3"/>
      <c r="T3292">
        <v>2000</v>
      </c>
      <c r="U3292" s="15">
        <v>2424</v>
      </c>
      <c r="V3292" t="s">
        <v>8219</v>
      </c>
      <c r="W3292" s="8"/>
      <c r="X3292" s="5"/>
      <c r="Z3292" s="6"/>
    </row>
    <row r="3293" spans="2:26" x14ac:dyDescent="0.2">
      <c r="B3293" s="3"/>
      <c r="C3293" s="3"/>
      <c r="T3293">
        <v>500</v>
      </c>
      <c r="U3293" s="15">
        <v>570</v>
      </c>
      <c r="V3293" t="s">
        <v>8219</v>
      </c>
      <c r="W3293" s="8"/>
      <c r="X3293" s="5"/>
      <c r="Z3293" s="6"/>
    </row>
    <row r="3294" spans="2:26" x14ac:dyDescent="0.2">
      <c r="B3294" s="3"/>
      <c r="C3294" s="3"/>
      <c r="T3294">
        <v>101</v>
      </c>
      <c r="U3294" s="15">
        <v>289</v>
      </c>
      <c r="V3294" t="s">
        <v>8219</v>
      </c>
      <c r="W3294" s="8"/>
      <c r="X3294" s="5"/>
      <c r="Z3294" s="6"/>
    </row>
    <row r="3295" spans="2:26" x14ac:dyDescent="0.2">
      <c r="B3295" s="3"/>
      <c r="C3295" s="3"/>
      <c r="T3295">
        <v>4500</v>
      </c>
      <c r="U3295" s="15">
        <v>7670</v>
      </c>
      <c r="V3295" t="s">
        <v>8219</v>
      </c>
      <c r="W3295" s="8"/>
      <c r="X3295" s="5"/>
      <c r="Z3295" s="6"/>
    </row>
    <row r="3296" spans="2:26" x14ac:dyDescent="0.2">
      <c r="B3296" s="3"/>
      <c r="C3296" s="3"/>
      <c r="T3296">
        <v>600</v>
      </c>
      <c r="U3296" s="15">
        <v>710</v>
      </c>
      <c r="V3296" t="s">
        <v>8219</v>
      </c>
      <c r="W3296" s="8"/>
      <c r="X3296" s="5"/>
      <c r="Z3296" s="6"/>
    </row>
    <row r="3297" spans="2:26" x14ac:dyDescent="0.2">
      <c r="B3297" s="3"/>
      <c r="C3297" s="3"/>
      <c r="T3297">
        <v>700</v>
      </c>
      <c r="U3297" s="15">
        <v>720.01</v>
      </c>
      <c r="V3297" t="s">
        <v>8219</v>
      </c>
      <c r="W3297" s="8"/>
      <c r="X3297" s="5"/>
      <c r="Z3297" s="6"/>
    </row>
    <row r="3298" spans="2:26" x14ac:dyDescent="0.2">
      <c r="B3298" s="3"/>
      <c r="C3298" s="3"/>
      <c r="T3298">
        <v>1500</v>
      </c>
      <c r="U3298" s="15">
        <v>2161</v>
      </c>
      <c r="V3298" t="s">
        <v>8219</v>
      </c>
      <c r="W3298" s="8"/>
      <c r="X3298" s="5"/>
      <c r="Z3298" s="6"/>
    </row>
    <row r="3299" spans="2:26" x14ac:dyDescent="0.2">
      <c r="B3299" s="3"/>
      <c r="C3299" s="3"/>
      <c r="T3299">
        <v>5500</v>
      </c>
      <c r="U3299" s="15">
        <v>5504</v>
      </c>
      <c r="V3299" t="s">
        <v>8219</v>
      </c>
      <c r="W3299" s="8"/>
      <c r="X3299" s="5"/>
      <c r="Z3299" s="6"/>
    </row>
    <row r="3300" spans="2:26" x14ac:dyDescent="0.2">
      <c r="B3300" s="3"/>
      <c r="C3300" s="3"/>
      <c r="T3300">
        <v>10000</v>
      </c>
      <c r="U3300" s="15">
        <v>10173</v>
      </c>
      <c r="V3300" t="s">
        <v>8219</v>
      </c>
      <c r="W3300" s="8"/>
      <c r="X3300" s="5"/>
      <c r="Z3300" s="6"/>
    </row>
    <row r="3301" spans="2:26" x14ac:dyDescent="0.2">
      <c r="B3301" s="3"/>
      <c r="C3301" s="3"/>
      <c r="T3301">
        <v>3000</v>
      </c>
      <c r="U3301" s="15">
        <v>3486</v>
      </c>
      <c r="V3301" t="s">
        <v>8219</v>
      </c>
      <c r="W3301" s="8"/>
      <c r="X3301" s="5"/>
      <c r="Z3301" s="6"/>
    </row>
    <row r="3302" spans="2:26" x14ac:dyDescent="0.2">
      <c r="B3302" s="3"/>
      <c r="C3302" s="3"/>
      <c r="T3302">
        <v>3000</v>
      </c>
      <c r="U3302" s="15">
        <v>4085</v>
      </c>
      <c r="V3302" t="s">
        <v>8219</v>
      </c>
      <c r="W3302" s="8"/>
      <c r="X3302" s="5"/>
      <c r="Z3302" s="6"/>
    </row>
    <row r="3303" spans="2:26" x14ac:dyDescent="0.2">
      <c r="B3303" s="3"/>
      <c r="C3303" s="3"/>
      <c r="T3303">
        <v>3000</v>
      </c>
      <c r="U3303" s="15">
        <v>4004</v>
      </c>
      <c r="V3303" t="s">
        <v>8219</v>
      </c>
      <c r="W3303" s="8"/>
      <c r="X3303" s="5"/>
      <c r="Z3303" s="6"/>
    </row>
    <row r="3304" spans="2:26" x14ac:dyDescent="0.2">
      <c r="B3304" s="3"/>
      <c r="C3304" s="3"/>
      <c r="T3304">
        <v>8400</v>
      </c>
      <c r="U3304" s="15">
        <v>8685</v>
      </c>
      <c r="V3304" t="s">
        <v>8219</v>
      </c>
      <c r="W3304" s="8"/>
      <c r="X3304" s="5"/>
      <c r="Z3304" s="6"/>
    </row>
    <row r="3305" spans="2:26" x14ac:dyDescent="0.2">
      <c r="B3305" s="3"/>
      <c r="C3305" s="3"/>
      <c r="T3305">
        <v>1800</v>
      </c>
      <c r="U3305" s="15">
        <v>2086</v>
      </c>
      <c r="V3305" t="s">
        <v>8219</v>
      </c>
      <c r="W3305" s="8"/>
      <c r="X3305" s="5"/>
      <c r="Z3305" s="6"/>
    </row>
    <row r="3306" spans="2:26" x14ac:dyDescent="0.2">
      <c r="B3306" s="3"/>
      <c r="C3306" s="3"/>
      <c r="T3306">
        <v>15000</v>
      </c>
      <c r="U3306" s="15">
        <v>15677.5</v>
      </c>
      <c r="V3306" t="s">
        <v>8219</v>
      </c>
      <c r="W3306" s="8"/>
      <c r="X3306" s="5"/>
      <c r="Z3306" s="6"/>
    </row>
    <row r="3307" spans="2:26" x14ac:dyDescent="0.2">
      <c r="B3307" s="3"/>
      <c r="C3307" s="3"/>
      <c r="T3307">
        <v>4000</v>
      </c>
      <c r="U3307" s="15">
        <v>4081</v>
      </c>
      <c r="V3307" t="s">
        <v>8219</v>
      </c>
      <c r="W3307" s="8"/>
      <c r="X3307" s="5"/>
      <c r="Z3307" s="6"/>
    </row>
    <row r="3308" spans="2:26" x14ac:dyDescent="0.2">
      <c r="B3308" s="3"/>
      <c r="C3308" s="3"/>
      <c r="T3308">
        <v>1500</v>
      </c>
      <c r="U3308" s="15">
        <v>2630</v>
      </c>
      <c r="V3308" t="s">
        <v>8219</v>
      </c>
      <c r="W3308" s="8"/>
      <c r="X3308" s="5"/>
      <c r="Z3308" s="6"/>
    </row>
    <row r="3309" spans="2:26" x14ac:dyDescent="0.2">
      <c r="B3309" s="3"/>
      <c r="C3309" s="3"/>
      <c r="T3309">
        <v>1000</v>
      </c>
      <c r="U3309" s="15">
        <v>1066.8</v>
      </c>
      <c r="V3309" t="s">
        <v>8219</v>
      </c>
      <c r="W3309" s="8"/>
      <c r="X3309" s="5"/>
      <c r="Z3309" s="6"/>
    </row>
    <row r="3310" spans="2:26" x14ac:dyDescent="0.2">
      <c r="B3310" s="3"/>
      <c r="C3310" s="3"/>
      <c r="T3310">
        <v>3500</v>
      </c>
      <c r="U3310" s="15">
        <v>4280</v>
      </c>
      <c r="V3310" t="s">
        <v>8219</v>
      </c>
      <c r="W3310" s="8"/>
      <c r="X3310" s="5"/>
      <c r="Z3310" s="6"/>
    </row>
    <row r="3311" spans="2:26" x14ac:dyDescent="0.2">
      <c r="B3311" s="3"/>
      <c r="C3311" s="3"/>
      <c r="T3311">
        <v>350</v>
      </c>
      <c r="U3311" s="15">
        <v>558</v>
      </c>
      <c r="V3311" t="s">
        <v>8219</v>
      </c>
      <c r="W3311" s="8"/>
      <c r="X3311" s="5"/>
      <c r="Z3311" s="6"/>
    </row>
    <row r="3312" spans="2:26" x14ac:dyDescent="0.2">
      <c r="B3312" s="3"/>
      <c r="C3312" s="3"/>
      <c r="T3312">
        <v>6500</v>
      </c>
      <c r="U3312" s="15">
        <v>6505</v>
      </c>
      <c r="V3312" t="s">
        <v>8219</v>
      </c>
      <c r="W3312" s="8"/>
      <c r="X3312" s="5"/>
      <c r="Z3312" s="6"/>
    </row>
    <row r="3313" spans="2:26" x14ac:dyDescent="0.2">
      <c r="B3313" s="3"/>
      <c r="C3313" s="3"/>
      <c r="T3313">
        <v>2500</v>
      </c>
      <c r="U3313" s="15">
        <v>2746</v>
      </c>
      <c r="V3313" t="s">
        <v>8219</v>
      </c>
      <c r="W3313" s="8"/>
      <c r="X3313" s="5"/>
      <c r="Z3313" s="6"/>
    </row>
    <row r="3314" spans="2:26" x14ac:dyDescent="0.2">
      <c r="B3314" s="3"/>
      <c r="C3314" s="3"/>
      <c r="T3314">
        <v>2500</v>
      </c>
      <c r="U3314" s="15">
        <v>2501</v>
      </c>
      <c r="V3314" t="s">
        <v>8219</v>
      </c>
      <c r="W3314" s="8"/>
      <c r="X3314" s="5"/>
      <c r="Z3314" s="6"/>
    </row>
    <row r="3315" spans="2:26" x14ac:dyDescent="0.2">
      <c r="B3315" s="3"/>
      <c r="C3315" s="3"/>
      <c r="T3315">
        <v>2000</v>
      </c>
      <c r="U3315" s="15">
        <v>2321</v>
      </c>
      <c r="V3315" t="s">
        <v>8219</v>
      </c>
      <c r="W3315" s="8"/>
      <c r="X3315" s="5"/>
      <c r="Z3315" s="6"/>
    </row>
    <row r="3316" spans="2:26" x14ac:dyDescent="0.2">
      <c r="B3316" s="3"/>
      <c r="C3316" s="3"/>
      <c r="T3316">
        <v>800</v>
      </c>
      <c r="U3316" s="15">
        <v>1686</v>
      </c>
      <c r="V3316" t="s">
        <v>8219</v>
      </c>
      <c r="W3316" s="8"/>
      <c r="X3316" s="5"/>
      <c r="Z3316" s="6"/>
    </row>
    <row r="3317" spans="2:26" x14ac:dyDescent="0.2">
      <c r="B3317" s="3"/>
      <c r="C3317" s="3"/>
      <c r="T3317">
        <v>4000</v>
      </c>
      <c r="U3317" s="15">
        <v>4400</v>
      </c>
      <c r="V3317" t="s">
        <v>8219</v>
      </c>
      <c r="W3317" s="8"/>
      <c r="X3317" s="5"/>
      <c r="Z3317" s="6"/>
    </row>
    <row r="3318" spans="2:26" x14ac:dyDescent="0.2">
      <c r="B3318" s="3"/>
      <c r="C3318" s="3"/>
      <c r="T3318">
        <v>11737</v>
      </c>
      <c r="U3318" s="15">
        <v>11747.18</v>
      </c>
      <c r="V3318" t="s">
        <v>8219</v>
      </c>
      <c r="W3318" s="8"/>
      <c r="X3318" s="5"/>
      <c r="Z3318" s="6"/>
    </row>
    <row r="3319" spans="2:26" x14ac:dyDescent="0.2">
      <c r="B3319" s="3"/>
      <c r="C3319" s="3"/>
      <c r="T3319">
        <v>1050</v>
      </c>
      <c r="U3319" s="15">
        <v>1115</v>
      </c>
      <c r="V3319" t="s">
        <v>8219</v>
      </c>
      <c r="W3319" s="8"/>
      <c r="X3319" s="5"/>
      <c r="Z3319" s="6"/>
    </row>
    <row r="3320" spans="2:26" x14ac:dyDescent="0.2">
      <c r="B3320" s="3"/>
      <c r="C3320" s="3"/>
      <c r="T3320">
        <v>2000</v>
      </c>
      <c r="U3320" s="15">
        <v>2512</v>
      </c>
      <c r="V3320" t="s">
        <v>8219</v>
      </c>
      <c r="W3320" s="8"/>
      <c r="X3320" s="5"/>
      <c r="Z3320" s="6"/>
    </row>
    <row r="3321" spans="2:26" x14ac:dyDescent="0.2">
      <c r="B3321" s="3"/>
      <c r="C3321" s="3"/>
      <c r="T3321">
        <v>500</v>
      </c>
      <c r="U3321" s="15">
        <v>540</v>
      </c>
      <c r="V3321" t="s">
        <v>8219</v>
      </c>
      <c r="W3321" s="8"/>
      <c r="X3321" s="5"/>
      <c r="Z3321" s="6"/>
    </row>
    <row r="3322" spans="2:26" x14ac:dyDescent="0.2">
      <c r="B3322" s="3"/>
      <c r="C3322" s="3"/>
      <c r="T3322">
        <v>2500</v>
      </c>
      <c r="U3322" s="15">
        <v>2525</v>
      </c>
      <c r="V3322" t="s">
        <v>8219</v>
      </c>
      <c r="W3322" s="8"/>
      <c r="X3322" s="5"/>
      <c r="Z3322" s="6"/>
    </row>
    <row r="3323" spans="2:26" x14ac:dyDescent="0.2">
      <c r="B3323" s="3"/>
      <c r="C3323" s="3"/>
      <c r="T3323">
        <v>500</v>
      </c>
      <c r="U3323" s="15">
        <v>537</v>
      </c>
      <c r="V3323" t="s">
        <v>8219</v>
      </c>
      <c r="W3323" s="8"/>
      <c r="X3323" s="5"/>
      <c r="Z3323" s="6"/>
    </row>
    <row r="3324" spans="2:26" x14ac:dyDescent="0.2">
      <c r="B3324" s="3"/>
      <c r="C3324" s="3"/>
      <c r="T3324">
        <v>3300</v>
      </c>
      <c r="U3324" s="15">
        <v>3350</v>
      </c>
      <c r="V3324" t="s">
        <v>8219</v>
      </c>
      <c r="W3324" s="8"/>
      <c r="X3324" s="5"/>
      <c r="Z3324" s="6"/>
    </row>
    <row r="3325" spans="2:26" x14ac:dyDescent="0.2">
      <c r="B3325" s="3"/>
      <c r="C3325" s="3"/>
      <c r="T3325">
        <v>1000</v>
      </c>
      <c r="U3325" s="15">
        <v>1259</v>
      </c>
      <c r="V3325" t="s">
        <v>8219</v>
      </c>
      <c r="W3325" s="8"/>
      <c r="X3325" s="5"/>
      <c r="Z3325" s="6"/>
    </row>
    <row r="3326" spans="2:26" x14ac:dyDescent="0.2">
      <c r="B3326" s="3"/>
      <c r="C3326" s="3"/>
      <c r="T3326">
        <v>1500</v>
      </c>
      <c r="U3326" s="15">
        <v>1525</v>
      </c>
      <c r="V3326" t="s">
        <v>8219</v>
      </c>
      <c r="W3326" s="8"/>
      <c r="X3326" s="5"/>
      <c r="Z3326" s="6"/>
    </row>
    <row r="3327" spans="2:26" x14ac:dyDescent="0.2">
      <c r="B3327" s="3"/>
      <c r="C3327" s="3"/>
      <c r="T3327">
        <v>400</v>
      </c>
      <c r="U3327" s="15">
        <v>450</v>
      </c>
      <c r="V3327" t="s">
        <v>8219</v>
      </c>
      <c r="W3327" s="8"/>
      <c r="X3327" s="5"/>
      <c r="Z3327" s="6"/>
    </row>
    <row r="3328" spans="2:26" x14ac:dyDescent="0.2">
      <c r="B3328" s="3"/>
      <c r="C3328" s="3"/>
      <c r="T3328">
        <v>8000</v>
      </c>
      <c r="U3328" s="15">
        <v>8110</v>
      </c>
      <c r="V3328" t="s">
        <v>8219</v>
      </c>
      <c r="W3328" s="8"/>
      <c r="X3328" s="5"/>
      <c r="Z3328" s="6"/>
    </row>
    <row r="3329" spans="2:26" x14ac:dyDescent="0.2">
      <c r="B3329" s="3"/>
      <c r="C3329" s="3"/>
      <c r="T3329">
        <v>800</v>
      </c>
      <c r="U3329" s="15">
        <v>810</v>
      </c>
      <c r="V3329" t="s">
        <v>8219</v>
      </c>
      <c r="W3329" s="8"/>
      <c r="X3329" s="5"/>
      <c r="Z3329" s="6"/>
    </row>
    <row r="3330" spans="2:26" x14ac:dyDescent="0.2">
      <c r="B3330" s="3"/>
      <c r="C3330" s="3"/>
      <c r="T3330">
        <v>1800</v>
      </c>
      <c r="U3330" s="15">
        <v>2635</v>
      </c>
      <c r="V3330" t="s">
        <v>8219</v>
      </c>
      <c r="W3330" s="8"/>
      <c r="X3330" s="5"/>
      <c r="Z3330" s="6"/>
    </row>
    <row r="3331" spans="2:26" x14ac:dyDescent="0.2">
      <c r="B3331" s="3"/>
      <c r="C3331" s="3"/>
      <c r="T3331">
        <v>1000</v>
      </c>
      <c r="U3331" s="15">
        <v>1168</v>
      </c>
      <c r="V3331" t="s">
        <v>8219</v>
      </c>
      <c r="W3331" s="8"/>
      <c r="X3331" s="5"/>
      <c r="Z3331" s="6"/>
    </row>
    <row r="3332" spans="2:26" x14ac:dyDescent="0.2">
      <c r="B3332" s="3"/>
      <c r="C3332" s="3"/>
      <c r="T3332">
        <v>1500</v>
      </c>
      <c r="U3332" s="15">
        <v>1594</v>
      </c>
      <c r="V3332" t="s">
        <v>8219</v>
      </c>
      <c r="W3332" s="8"/>
      <c r="X3332" s="5"/>
      <c r="Z3332" s="6"/>
    </row>
    <row r="3333" spans="2:26" x14ac:dyDescent="0.2">
      <c r="B3333" s="3"/>
      <c r="C3333" s="3"/>
      <c r="T3333">
        <v>5000</v>
      </c>
      <c r="U3333" s="15">
        <v>5226</v>
      </c>
      <c r="V3333" t="s">
        <v>8219</v>
      </c>
      <c r="W3333" s="8"/>
      <c r="X3333" s="5"/>
      <c r="Z3333" s="6"/>
    </row>
    <row r="3334" spans="2:26" x14ac:dyDescent="0.2">
      <c r="B3334" s="3"/>
      <c r="C3334" s="3"/>
      <c r="T3334">
        <v>6000</v>
      </c>
      <c r="U3334" s="15">
        <v>6000</v>
      </c>
      <c r="V3334" t="s">
        <v>8219</v>
      </c>
      <c r="W3334" s="8"/>
      <c r="X3334" s="5"/>
      <c r="Z3334" s="6"/>
    </row>
    <row r="3335" spans="2:26" x14ac:dyDescent="0.2">
      <c r="B3335" s="3"/>
      <c r="C3335" s="3"/>
      <c r="T3335">
        <v>3500</v>
      </c>
      <c r="U3335" s="15">
        <v>3660</v>
      </c>
      <c r="V3335" t="s">
        <v>8219</v>
      </c>
      <c r="W3335" s="8"/>
      <c r="X3335" s="5"/>
      <c r="Z3335" s="6"/>
    </row>
    <row r="3336" spans="2:26" x14ac:dyDescent="0.2">
      <c r="B3336" s="3"/>
      <c r="C3336" s="3"/>
      <c r="T3336">
        <v>3871</v>
      </c>
      <c r="U3336" s="15">
        <v>5366</v>
      </c>
      <c r="V3336" t="s">
        <v>8219</v>
      </c>
      <c r="W3336" s="8"/>
      <c r="X3336" s="5"/>
      <c r="Z3336" s="6"/>
    </row>
    <row r="3337" spans="2:26" x14ac:dyDescent="0.2">
      <c r="B3337" s="3"/>
      <c r="C3337" s="3"/>
      <c r="T3337">
        <v>5000</v>
      </c>
      <c r="U3337" s="15">
        <v>5016</v>
      </c>
      <c r="V3337" t="s">
        <v>8219</v>
      </c>
      <c r="W3337" s="8"/>
      <c r="X3337" s="5"/>
      <c r="Z3337" s="6"/>
    </row>
    <row r="3338" spans="2:26" x14ac:dyDescent="0.2">
      <c r="B3338" s="3"/>
      <c r="C3338" s="3"/>
      <c r="T3338">
        <v>250</v>
      </c>
      <c r="U3338" s="15">
        <v>250</v>
      </c>
      <c r="V3338" t="s">
        <v>8219</v>
      </c>
      <c r="W3338" s="8"/>
      <c r="X3338" s="5"/>
      <c r="Z3338" s="6"/>
    </row>
    <row r="3339" spans="2:26" x14ac:dyDescent="0.2">
      <c r="B3339" s="3"/>
      <c r="C3339" s="3"/>
      <c r="T3339">
        <v>2500</v>
      </c>
      <c r="U3339" s="15">
        <v>2755</v>
      </c>
      <c r="V3339" t="s">
        <v>8219</v>
      </c>
      <c r="W3339" s="8"/>
      <c r="X3339" s="5"/>
      <c r="Z3339" s="6"/>
    </row>
    <row r="3340" spans="2:26" x14ac:dyDescent="0.2">
      <c r="B3340" s="3"/>
      <c r="C3340" s="3"/>
      <c r="T3340">
        <v>15000</v>
      </c>
      <c r="U3340" s="15">
        <v>15327</v>
      </c>
      <c r="V3340" t="s">
        <v>8219</v>
      </c>
      <c r="W3340" s="8"/>
      <c r="X3340" s="5"/>
      <c r="Z3340" s="6"/>
    </row>
    <row r="3341" spans="2:26" x14ac:dyDescent="0.2">
      <c r="B3341" s="3"/>
      <c r="C3341" s="3"/>
      <c r="T3341">
        <v>8000</v>
      </c>
      <c r="U3341" s="15">
        <v>8348</v>
      </c>
      <c r="V3341" t="s">
        <v>8219</v>
      </c>
      <c r="W3341" s="8"/>
      <c r="X3341" s="5"/>
      <c r="Z3341" s="6"/>
    </row>
    <row r="3342" spans="2:26" x14ac:dyDescent="0.2">
      <c r="B3342" s="3"/>
      <c r="C3342" s="3"/>
      <c r="T3342">
        <v>3000</v>
      </c>
      <c r="U3342" s="15">
        <v>4145</v>
      </c>
      <c r="V3342" t="s">
        <v>8219</v>
      </c>
      <c r="W3342" s="8"/>
      <c r="X3342" s="5"/>
      <c r="Z3342" s="6"/>
    </row>
    <row r="3343" spans="2:26" x14ac:dyDescent="0.2">
      <c r="B3343" s="3"/>
      <c r="C3343" s="3"/>
      <c r="T3343">
        <v>3350</v>
      </c>
      <c r="U3343" s="15">
        <v>3350</v>
      </c>
      <c r="V3343" t="s">
        <v>8219</v>
      </c>
      <c r="W3343" s="8"/>
      <c r="X3343" s="5"/>
      <c r="Z3343" s="6"/>
    </row>
    <row r="3344" spans="2:26" x14ac:dyDescent="0.2">
      <c r="B3344" s="3"/>
      <c r="C3344" s="3"/>
      <c r="T3344">
        <v>6000</v>
      </c>
      <c r="U3344" s="15">
        <v>6100</v>
      </c>
      <c r="V3344" t="s">
        <v>8219</v>
      </c>
      <c r="W3344" s="8"/>
      <c r="X3344" s="5"/>
      <c r="Z3344" s="6"/>
    </row>
    <row r="3345" spans="2:26" x14ac:dyDescent="0.2">
      <c r="B3345" s="3"/>
      <c r="C3345" s="3"/>
      <c r="T3345">
        <v>700</v>
      </c>
      <c r="U3345" s="15">
        <v>1200</v>
      </c>
      <c r="V3345" t="s">
        <v>8219</v>
      </c>
      <c r="W3345" s="8"/>
      <c r="X3345" s="5"/>
      <c r="Z3345" s="6"/>
    </row>
    <row r="3346" spans="2:26" x14ac:dyDescent="0.2">
      <c r="B3346" s="3"/>
      <c r="C3346" s="3"/>
      <c r="T3346">
        <v>4500</v>
      </c>
      <c r="U3346" s="15">
        <v>4565</v>
      </c>
      <c r="V3346" t="s">
        <v>8219</v>
      </c>
      <c r="W3346" s="8"/>
      <c r="X3346" s="5"/>
      <c r="Z3346" s="6"/>
    </row>
    <row r="3347" spans="2:26" x14ac:dyDescent="0.2">
      <c r="B3347" s="3"/>
      <c r="C3347" s="3"/>
      <c r="T3347">
        <v>500</v>
      </c>
      <c r="U3347" s="15">
        <v>650</v>
      </c>
      <c r="V3347" t="s">
        <v>8219</v>
      </c>
      <c r="W3347" s="8"/>
      <c r="X3347" s="5"/>
      <c r="Z3347" s="6"/>
    </row>
    <row r="3348" spans="2:26" x14ac:dyDescent="0.2">
      <c r="B3348" s="3"/>
      <c r="C3348" s="3"/>
      <c r="T3348">
        <v>1500</v>
      </c>
      <c r="U3348" s="15">
        <v>1650</v>
      </c>
      <c r="V3348" t="s">
        <v>8219</v>
      </c>
      <c r="W3348" s="8"/>
      <c r="X3348" s="5"/>
      <c r="Z3348" s="6"/>
    </row>
    <row r="3349" spans="2:26" x14ac:dyDescent="0.2">
      <c r="B3349" s="3"/>
      <c r="C3349" s="3"/>
      <c r="T3349">
        <v>2000</v>
      </c>
      <c r="U3349" s="15">
        <v>2389</v>
      </c>
      <c r="V3349" t="s">
        <v>8219</v>
      </c>
      <c r="W3349" s="8"/>
      <c r="X3349" s="5"/>
      <c r="Z3349" s="6"/>
    </row>
    <row r="3350" spans="2:26" x14ac:dyDescent="0.2">
      <c r="B3350" s="3"/>
      <c r="C3350" s="3"/>
      <c r="T3350">
        <v>5500</v>
      </c>
      <c r="U3350" s="15">
        <v>5516</v>
      </c>
      <c r="V3350" t="s">
        <v>8219</v>
      </c>
      <c r="W3350" s="8"/>
      <c r="X3350" s="5"/>
      <c r="Z3350" s="6"/>
    </row>
    <row r="3351" spans="2:26" x14ac:dyDescent="0.2">
      <c r="B3351" s="3"/>
      <c r="C3351" s="3"/>
      <c r="T3351">
        <v>1000</v>
      </c>
      <c r="U3351" s="15">
        <v>1534</v>
      </c>
      <c r="V3351" t="s">
        <v>8219</v>
      </c>
      <c r="W3351" s="8"/>
      <c r="X3351" s="5"/>
      <c r="Z3351" s="6"/>
    </row>
    <row r="3352" spans="2:26" x14ac:dyDescent="0.2">
      <c r="B3352" s="3"/>
      <c r="C3352" s="3"/>
      <c r="T3352">
        <v>3500</v>
      </c>
      <c r="U3352" s="15">
        <v>3655</v>
      </c>
      <c r="V3352" t="s">
        <v>8219</v>
      </c>
      <c r="W3352" s="8"/>
      <c r="X3352" s="5"/>
      <c r="Z3352" s="6"/>
    </row>
    <row r="3353" spans="2:26" x14ac:dyDescent="0.2">
      <c r="B3353" s="3"/>
      <c r="C3353" s="3"/>
      <c r="T3353">
        <v>5000</v>
      </c>
      <c r="U3353" s="15">
        <v>5055</v>
      </c>
      <c r="V3353" t="s">
        <v>8219</v>
      </c>
      <c r="W3353" s="8"/>
      <c r="X3353" s="5"/>
      <c r="Z3353" s="6"/>
    </row>
    <row r="3354" spans="2:26" x14ac:dyDescent="0.2">
      <c r="B3354" s="3"/>
      <c r="C3354" s="3"/>
      <c r="T3354">
        <v>5000</v>
      </c>
      <c r="U3354" s="15">
        <v>5376</v>
      </c>
      <c r="V3354" t="s">
        <v>8219</v>
      </c>
      <c r="W3354" s="8"/>
      <c r="X3354" s="5"/>
      <c r="Z3354" s="6"/>
    </row>
    <row r="3355" spans="2:26" x14ac:dyDescent="0.2">
      <c r="B3355" s="3"/>
      <c r="C3355" s="3"/>
      <c r="T3355">
        <v>500</v>
      </c>
      <c r="U3355" s="15">
        <v>1575</v>
      </c>
      <c r="V3355" t="s">
        <v>8219</v>
      </c>
      <c r="W3355" s="8"/>
      <c r="X3355" s="5"/>
      <c r="Z3355" s="6"/>
    </row>
    <row r="3356" spans="2:26" x14ac:dyDescent="0.2">
      <c r="B3356" s="3"/>
      <c r="C3356" s="3"/>
      <c r="T3356">
        <v>3000</v>
      </c>
      <c r="U3356" s="15">
        <v>3058</v>
      </c>
      <c r="V3356" t="s">
        <v>8219</v>
      </c>
      <c r="W3356" s="8"/>
      <c r="X3356" s="5"/>
      <c r="Z3356" s="6"/>
    </row>
    <row r="3357" spans="2:26" x14ac:dyDescent="0.2">
      <c r="B3357" s="3"/>
      <c r="C3357" s="3"/>
      <c r="T3357">
        <v>1750</v>
      </c>
      <c r="U3357" s="15">
        <v>2210</v>
      </c>
      <c r="V3357" t="s">
        <v>8219</v>
      </c>
      <c r="W3357" s="8"/>
      <c r="X3357" s="5"/>
      <c r="Z3357" s="6"/>
    </row>
    <row r="3358" spans="2:26" x14ac:dyDescent="0.2">
      <c r="B3358" s="3"/>
      <c r="C3358" s="3"/>
      <c r="T3358">
        <v>1500</v>
      </c>
      <c r="U3358" s="15">
        <v>1521</v>
      </c>
      <c r="V3358" t="s">
        <v>8219</v>
      </c>
      <c r="W3358" s="8"/>
      <c r="X3358" s="5"/>
      <c r="Z3358" s="6"/>
    </row>
    <row r="3359" spans="2:26" x14ac:dyDescent="0.2">
      <c r="B3359" s="3"/>
      <c r="C3359" s="3"/>
      <c r="T3359">
        <v>2000</v>
      </c>
      <c r="U3359" s="15">
        <v>2020</v>
      </c>
      <c r="V3359" t="s">
        <v>8219</v>
      </c>
      <c r="W3359" s="8"/>
      <c r="X3359" s="5"/>
      <c r="Z3359" s="6"/>
    </row>
    <row r="3360" spans="2:26" x14ac:dyDescent="0.2">
      <c r="B3360" s="3"/>
      <c r="C3360" s="3"/>
      <c r="T3360">
        <v>10000</v>
      </c>
      <c r="U3360" s="15">
        <v>10299</v>
      </c>
      <c r="V3360" t="s">
        <v>8219</v>
      </c>
      <c r="W3360" s="8"/>
      <c r="X3360" s="5"/>
      <c r="Z3360" s="6"/>
    </row>
    <row r="3361" spans="2:26" x14ac:dyDescent="0.2">
      <c r="B3361" s="3"/>
      <c r="C3361" s="3"/>
      <c r="T3361">
        <v>4000</v>
      </c>
      <c r="U3361" s="15">
        <v>4250</v>
      </c>
      <c r="V3361" t="s">
        <v>8219</v>
      </c>
      <c r="W3361" s="8"/>
      <c r="X3361" s="5"/>
      <c r="Z3361" s="6"/>
    </row>
    <row r="3362" spans="2:26" x14ac:dyDescent="0.2">
      <c r="B3362" s="3"/>
      <c r="C3362" s="3"/>
      <c r="T3362">
        <v>9000</v>
      </c>
      <c r="U3362" s="15">
        <v>9124</v>
      </c>
      <c r="V3362" t="s">
        <v>8219</v>
      </c>
      <c r="W3362" s="8"/>
      <c r="X3362" s="5"/>
      <c r="Z3362" s="6"/>
    </row>
    <row r="3363" spans="2:26" x14ac:dyDescent="0.2">
      <c r="B3363" s="3"/>
      <c r="C3363" s="3"/>
      <c r="T3363">
        <v>5000</v>
      </c>
      <c r="U3363" s="15">
        <v>5673</v>
      </c>
      <c r="V3363" t="s">
        <v>8219</v>
      </c>
      <c r="W3363" s="8"/>
      <c r="X3363" s="5"/>
      <c r="Z3363" s="6"/>
    </row>
    <row r="3364" spans="2:26" x14ac:dyDescent="0.2">
      <c r="B3364" s="3"/>
      <c r="C3364" s="3"/>
      <c r="T3364">
        <v>500</v>
      </c>
      <c r="U3364" s="15">
        <v>1090</v>
      </c>
      <c r="V3364" t="s">
        <v>8219</v>
      </c>
      <c r="W3364" s="8"/>
      <c r="X3364" s="5"/>
      <c r="Z3364" s="6"/>
    </row>
    <row r="3365" spans="2:26" x14ac:dyDescent="0.2">
      <c r="B3365" s="3"/>
      <c r="C3365" s="3"/>
      <c r="T3365">
        <v>7750</v>
      </c>
      <c r="U3365" s="15">
        <v>7860</v>
      </c>
      <c r="V3365" t="s">
        <v>8219</v>
      </c>
      <c r="W3365" s="8"/>
      <c r="X3365" s="5"/>
      <c r="Z3365" s="6"/>
    </row>
    <row r="3366" spans="2:26" x14ac:dyDescent="0.2">
      <c r="B3366" s="3"/>
      <c r="C3366" s="3"/>
      <c r="T3366">
        <v>3000</v>
      </c>
      <c r="U3366" s="15">
        <v>3178</v>
      </c>
      <c r="V3366" t="s">
        <v>8219</v>
      </c>
      <c r="W3366" s="8"/>
      <c r="X3366" s="5"/>
      <c r="Z3366" s="6"/>
    </row>
    <row r="3367" spans="2:26" x14ac:dyDescent="0.2">
      <c r="B3367" s="3"/>
      <c r="C3367" s="3"/>
      <c r="T3367">
        <v>2500</v>
      </c>
      <c r="U3367" s="15">
        <v>2600</v>
      </c>
      <c r="V3367" t="s">
        <v>8219</v>
      </c>
      <c r="W3367" s="8"/>
      <c r="X3367" s="5"/>
      <c r="Z3367" s="6"/>
    </row>
    <row r="3368" spans="2:26" x14ac:dyDescent="0.2">
      <c r="B3368" s="3"/>
      <c r="C3368" s="3"/>
      <c r="T3368">
        <v>500</v>
      </c>
      <c r="U3368" s="15">
        <v>1105</v>
      </c>
      <c r="V3368" t="s">
        <v>8219</v>
      </c>
      <c r="W3368" s="8"/>
      <c r="X3368" s="5"/>
      <c r="Z3368" s="6"/>
    </row>
    <row r="3369" spans="2:26" x14ac:dyDescent="0.2">
      <c r="B3369" s="3"/>
      <c r="C3369" s="3"/>
      <c r="T3369">
        <v>750</v>
      </c>
      <c r="U3369" s="15">
        <v>890</v>
      </c>
      <c r="V3369" t="s">
        <v>8219</v>
      </c>
      <c r="W3369" s="8"/>
      <c r="X3369" s="5"/>
      <c r="Z3369" s="6"/>
    </row>
    <row r="3370" spans="2:26" x14ac:dyDescent="0.2">
      <c r="B3370" s="3"/>
      <c r="C3370" s="3"/>
      <c r="T3370">
        <v>1000</v>
      </c>
      <c r="U3370" s="15">
        <v>1046</v>
      </c>
      <c r="V3370" t="s">
        <v>8219</v>
      </c>
      <c r="W3370" s="8"/>
      <c r="X3370" s="5"/>
      <c r="Z3370" s="6"/>
    </row>
    <row r="3371" spans="2:26" x14ac:dyDescent="0.2">
      <c r="B3371" s="3"/>
      <c r="C3371" s="3"/>
      <c r="T3371">
        <v>5000</v>
      </c>
      <c r="U3371" s="15">
        <v>5195</v>
      </c>
      <c r="V3371" t="s">
        <v>8219</v>
      </c>
      <c r="W3371" s="8"/>
      <c r="X3371" s="5"/>
      <c r="Z3371" s="6"/>
    </row>
    <row r="3372" spans="2:26" x14ac:dyDescent="0.2">
      <c r="B3372" s="3"/>
      <c r="C3372" s="3"/>
      <c r="T3372">
        <v>1500</v>
      </c>
      <c r="U3372" s="15">
        <v>1766</v>
      </c>
      <c r="V3372" t="s">
        <v>8219</v>
      </c>
      <c r="W3372" s="8"/>
      <c r="X3372" s="5"/>
      <c r="Z3372" s="6"/>
    </row>
    <row r="3373" spans="2:26" x14ac:dyDescent="0.2">
      <c r="B3373" s="3"/>
      <c r="C3373" s="3"/>
      <c r="T3373">
        <v>200</v>
      </c>
      <c r="U3373" s="15">
        <v>277</v>
      </c>
      <c r="V3373" t="s">
        <v>8219</v>
      </c>
      <c r="W3373" s="8"/>
      <c r="X3373" s="5"/>
      <c r="Z3373" s="6"/>
    </row>
    <row r="3374" spans="2:26" x14ac:dyDescent="0.2">
      <c r="B3374" s="3"/>
      <c r="C3374" s="3"/>
      <c r="T3374">
        <v>1000</v>
      </c>
      <c r="U3374" s="15">
        <v>1035</v>
      </c>
      <c r="V3374" t="s">
        <v>8219</v>
      </c>
      <c r="W3374" s="8"/>
      <c r="X3374" s="5"/>
      <c r="Z3374" s="6"/>
    </row>
    <row r="3375" spans="2:26" x14ac:dyDescent="0.2">
      <c r="B3375" s="3"/>
      <c r="C3375" s="3"/>
      <c r="T3375">
        <v>2000</v>
      </c>
      <c r="U3375" s="15">
        <v>2005</v>
      </c>
      <c r="V3375" t="s">
        <v>8219</v>
      </c>
      <c r="W3375" s="8"/>
      <c r="X3375" s="5"/>
      <c r="Z3375" s="6"/>
    </row>
    <row r="3376" spans="2:26" x14ac:dyDescent="0.2">
      <c r="B3376" s="3"/>
      <c r="C3376" s="3"/>
      <c r="T3376">
        <v>3500</v>
      </c>
      <c r="U3376" s="15">
        <v>3730</v>
      </c>
      <c r="V3376" t="s">
        <v>8219</v>
      </c>
      <c r="W3376" s="8"/>
      <c r="X3376" s="5"/>
      <c r="Z3376" s="6"/>
    </row>
    <row r="3377" spans="2:26" x14ac:dyDescent="0.2">
      <c r="B3377" s="3"/>
      <c r="C3377" s="3"/>
      <c r="T3377">
        <v>3000</v>
      </c>
      <c r="U3377" s="15">
        <v>3000</v>
      </c>
      <c r="V3377" t="s">
        <v>8219</v>
      </c>
      <c r="W3377" s="8"/>
      <c r="X3377" s="5"/>
      <c r="Z3377" s="6"/>
    </row>
    <row r="3378" spans="2:26" x14ac:dyDescent="0.2">
      <c r="B3378" s="3"/>
      <c r="C3378" s="3"/>
      <c r="T3378">
        <v>8000</v>
      </c>
      <c r="U3378" s="15">
        <v>8001</v>
      </c>
      <c r="V3378" t="s">
        <v>8219</v>
      </c>
      <c r="W3378" s="8"/>
      <c r="X3378" s="5"/>
      <c r="Z3378" s="6"/>
    </row>
    <row r="3379" spans="2:26" x14ac:dyDescent="0.2">
      <c r="B3379" s="3"/>
      <c r="C3379" s="3"/>
      <c r="T3379">
        <v>8000</v>
      </c>
      <c r="U3379" s="15">
        <v>8084</v>
      </c>
      <c r="V3379" t="s">
        <v>8219</v>
      </c>
      <c r="W3379" s="8"/>
      <c r="X3379" s="5"/>
      <c r="Z3379" s="6"/>
    </row>
    <row r="3380" spans="2:26" x14ac:dyDescent="0.2">
      <c r="B3380" s="3"/>
      <c r="C3380" s="3"/>
      <c r="T3380">
        <v>550</v>
      </c>
      <c r="U3380" s="15">
        <v>592</v>
      </c>
      <c r="V3380" t="s">
        <v>8219</v>
      </c>
      <c r="W3380" s="8"/>
      <c r="X3380" s="5"/>
      <c r="Z3380" s="6"/>
    </row>
    <row r="3381" spans="2:26" x14ac:dyDescent="0.2">
      <c r="B3381" s="3"/>
      <c r="C3381" s="3"/>
      <c r="T3381">
        <v>2000</v>
      </c>
      <c r="U3381" s="15">
        <v>2073</v>
      </c>
      <c r="V3381" t="s">
        <v>8219</v>
      </c>
      <c r="W3381" s="8"/>
      <c r="X3381" s="5"/>
      <c r="Z3381" s="6"/>
    </row>
    <row r="3382" spans="2:26" x14ac:dyDescent="0.2">
      <c r="B3382" s="3"/>
      <c r="C3382" s="3"/>
      <c r="T3382">
        <v>3000</v>
      </c>
      <c r="U3382" s="15">
        <v>3133</v>
      </c>
      <c r="V3382" t="s">
        <v>8219</v>
      </c>
      <c r="W3382" s="8"/>
      <c r="X3382" s="5"/>
      <c r="Z3382" s="6"/>
    </row>
    <row r="3383" spans="2:26" x14ac:dyDescent="0.2">
      <c r="B3383" s="3"/>
      <c r="C3383" s="3"/>
      <c r="T3383">
        <v>4000</v>
      </c>
      <c r="U3383" s="15">
        <v>4090</v>
      </c>
      <c r="V3383" t="s">
        <v>8219</v>
      </c>
      <c r="W3383" s="8"/>
      <c r="X3383" s="5"/>
      <c r="Z3383" s="6"/>
    </row>
    <row r="3384" spans="2:26" x14ac:dyDescent="0.2">
      <c r="B3384" s="3"/>
      <c r="C3384" s="3"/>
      <c r="T3384">
        <v>3500</v>
      </c>
      <c r="U3384" s="15">
        <v>3526</v>
      </c>
      <c r="V3384" t="s">
        <v>8219</v>
      </c>
      <c r="W3384" s="8"/>
      <c r="X3384" s="5"/>
      <c r="Z3384" s="6"/>
    </row>
    <row r="3385" spans="2:26" x14ac:dyDescent="0.2">
      <c r="B3385" s="3"/>
      <c r="C3385" s="3"/>
      <c r="T3385">
        <v>1750</v>
      </c>
      <c r="U3385" s="15">
        <v>1955</v>
      </c>
      <c r="V3385" t="s">
        <v>8219</v>
      </c>
      <c r="W3385" s="8"/>
      <c r="X3385" s="5"/>
      <c r="Z3385" s="6"/>
    </row>
    <row r="3386" spans="2:26" x14ac:dyDescent="0.2">
      <c r="B3386" s="3"/>
      <c r="C3386" s="3"/>
      <c r="T3386">
        <v>6000</v>
      </c>
      <c r="U3386" s="15">
        <v>6000.66</v>
      </c>
      <c r="V3386" t="s">
        <v>8219</v>
      </c>
      <c r="W3386" s="8"/>
      <c r="X3386" s="5"/>
      <c r="Z3386" s="6"/>
    </row>
    <row r="3387" spans="2:26" x14ac:dyDescent="0.2">
      <c r="B3387" s="3"/>
      <c r="C3387" s="3"/>
      <c r="T3387">
        <v>2000</v>
      </c>
      <c r="U3387" s="15">
        <v>2000</v>
      </c>
      <c r="V3387" t="s">
        <v>8219</v>
      </c>
      <c r="W3387" s="8"/>
      <c r="X3387" s="5"/>
      <c r="Z3387" s="6"/>
    </row>
    <row r="3388" spans="2:26" x14ac:dyDescent="0.2">
      <c r="B3388" s="3"/>
      <c r="C3388" s="3"/>
      <c r="T3388">
        <v>2000</v>
      </c>
      <c r="U3388" s="15">
        <v>2100</v>
      </c>
      <c r="V3388" t="s">
        <v>8219</v>
      </c>
      <c r="W3388" s="8"/>
      <c r="X3388" s="5"/>
      <c r="Z3388" s="6"/>
    </row>
    <row r="3389" spans="2:26" x14ac:dyDescent="0.2">
      <c r="B3389" s="3"/>
      <c r="C3389" s="3"/>
      <c r="T3389">
        <v>3000</v>
      </c>
      <c r="U3389" s="15">
        <v>3506</v>
      </c>
      <c r="V3389" t="s">
        <v>8219</v>
      </c>
      <c r="W3389" s="8"/>
      <c r="X3389" s="5"/>
      <c r="Z3389" s="6"/>
    </row>
    <row r="3390" spans="2:26" x14ac:dyDescent="0.2">
      <c r="B3390" s="3"/>
      <c r="C3390" s="3"/>
      <c r="T3390">
        <v>1500</v>
      </c>
      <c r="U3390" s="15">
        <v>1557</v>
      </c>
      <c r="V3390" t="s">
        <v>8219</v>
      </c>
      <c r="W3390" s="8"/>
      <c r="X3390" s="5"/>
      <c r="Z3390" s="6"/>
    </row>
    <row r="3391" spans="2:26" x14ac:dyDescent="0.2">
      <c r="B3391" s="3"/>
      <c r="C3391" s="3"/>
      <c r="T3391">
        <v>10000</v>
      </c>
      <c r="U3391" s="15">
        <v>11450</v>
      </c>
      <c r="V3391" t="s">
        <v>8219</v>
      </c>
      <c r="W3391" s="8"/>
      <c r="X3391" s="5"/>
      <c r="Z3391" s="6"/>
    </row>
    <row r="3392" spans="2:26" x14ac:dyDescent="0.2">
      <c r="B3392" s="3"/>
      <c r="C3392" s="3"/>
      <c r="T3392">
        <v>1500</v>
      </c>
      <c r="U3392" s="15">
        <v>1536</v>
      </c>
      <c r="V3392" t="s">
        <v>8219</v>
      </c>
      <c r="W3392" s="8"/>
      <c r="X3392" s="5"/>
      <c r="Z3392" s="6"/>
    </row>
    <row r="3393" spans="2:26" x14ac:dyDescent="0.2">
      <c r="B3393" s="3"/>
      <c r="C3393" s="3"/>
      <c r="T3393">
        <v>500</v>
      </c>
      <c r="U3393" s="15">
        <v>1115</v>
      </c>
      <c r="V3393" t="s">
        <v>8219</v>
      </c>
      <c r="W3393" s="8"/>
      <c r="X3393" s="5"/>
      <c r="Z3393" s="6"/>
    </row>
    <row r="3394" spans="2:26" x14ac:dyDescent="0.2">
      <c r="B3394" s="3"/>
      <c r="C3394" s="3"/>
      <c r="T3394">
        <v>500</v>
      </c>
      <c r="U3394" s="15">
        <v>500</v>
      </c>
      <c r="V3394" t="s">
        <v>8219</v>
      </c>
      <c r="W3394" s="8"/>
      <c r="X3394" s="5"/>
      <c r="Z3394" s="6"/>
    </row>
    <row r="3395" spans="2:26" x14ac:dyDescent="0.2">
      <c r="B3395" s="3"/>
      <c r="C3395" s="3"/>
      <c r="T3395">
        <v>1500</v>
      </c>
      <c r="U3395" s="15">
        <v>1587</v>
      </c>
      <c r="V3395" t="s">
        <v>8219</v>
      </c>
      <c r="W3395" s="8"/>
      <c r="X3395" s="5"/>
      <c r="Z3395" s="6"/>
    </row>
    <row r="3396" spans="2:26" x14ac:dyDescent="0.2">
      <c r="B3396" s="3"/>
      <c r="C3396" s="3"/>
      <c r="T3396">
        <v>550</v>
      </c>
      <c r="U3396" s="15">
        <v>783</v>
      </c>
      <c r="V3396" t="s">
        <v>8219</v>
      </c>
      <c r="W3396" s="8"/>
      <c r="X3396" s="5"/>
      <c r="Z3396" s="6"/>
    </row>
    <row r="3397" spans="2:26" x14ac:dyDescent="0.2">
      <c r="B3397" s="3"/>
      <c r="C3397" s="3"/>
      <c r="T3397">
        <v>500</v>
      </c>
      <c r="U3397" s="15">
        <v>920</v>
      </c>
      <c r="V3397" t="s">
        <v>8219</v>
      </c>
      <c r="W3397" s="8"/>
      <c r="X3397" s="5"/>
      <c r="Z3397" s="6"/>
    </row>
    <row r="3398" spans="2:26" x14ac:dyDescent="0.2">
      <c r="B3398" s="3"/>
      <c r="C3398" s="3"/>
      <c r="T3398">
        <v>1500</v>
      </c>
      <c r="U3398" s="15">
        <v>1565</v>
      </c>
      <c r="V3398" t="s">
        <v>8219</v>
      </c>
      <c r="W3398" s="8"/>
      <c r="X3398" s="5"/>
      <c r="Z3398" s="6"/>
    </row>
    <row r="3399" spans="2:26" x14ac:dyDescent="0.2">
      <c r="B3399" s="3"/>
      <c r="C3399" s="3"/>
      <c r="T3399">
        <v>250</v>
      </c>
      <c r="U3399" s="15">
        <v>280</v>
      </c>
      <c r="V3399" t="s">
        <v>8219</v>
      </c>
      <c r="W3399" s="8"/>
      <c r="X3399" s="5"/>
      <c r="Z3399" s="6"/>
    </row>
    <row r="3400" spans="2:26" x14ac:dyDescent="0.2">
      <c r="B3400" s="3"/>
      <c r="C3400" s="3"/>
      <c r="T3400">
        <v>4000</v>
      </c>
      <c r="U3400" s="15">
        <v>4443</v>
      </c>
      <c r="V3400" t="s">
        <v>8219</v>
      </c>
      <c r="W3400" s="8"/>
      <c r="X3400" s="5"/>
      <c r="Z3400" s="6"/>
    </row>
    <row r="3401" spans="2:26" x14ac:dyDescent="0.2">
      <c r="B3401" s="3"/>
      <c r="C3401" s="3"/>
      <c r="T3401">
        <v>1200</v>
      </c>
      <c r="U3401" s="15">
        <v>1245</v>
      </c>
      <c r="V3401" t="s">
        <v>8219</v>
      </c>
      <c r="W3401" s="8"/>
      <c r="X3401" s="5"/>
      <c r="Z3401" s="6"/>
    </row>
    <row r="3402" spans="2:26" x14ac:dyDescent="0.2">
      <c r="B3402" s="3"/>
      <c r="C3402" s="3"/>
      <c r="T3402">
        <v>10000</v>
      </c>
      <c r="U3402" s="15">
        <v>10041</v>
      </c>
      <c r="V3402" t="s">
        <v>8219</v>
      </c>
      <c r="W3402" s="8"/>
      <c r="X3402" s="5"/>
      <c r="Z3402" s="6"/>
    </row>
    <row r="3403" spans="2:26" x14ac:dyDescent="0.2">
      <c r="B3403" s="3"/>
      <c r="C3403" s="3"/>
      <c r="T3403">
        <v>2900</v>
      </c>
      <c r="U3403" s="15">
        <v>2954</v>
      </c>
      <c r="V3403" t="s">
        <v>8219</v>
      </c>
      <c r="W3403" s="8"/>
      <c r="X3403" s="5"/>
      <c r="Z3403" s="6"/>
    </row>
    <row r="3404" spans="2:26" x14ac:dyDescent="0.2">
      <c r="B3404" s="3"/>
      <c r="C3404" s="3"/>
      <c r="T3404">
        <v>15000</v>
      </c>
      <c r="U3404" s="15">
        <v>16465</v>
      </c>
      <c r="V3404" t="s">
        <v>8219</v>
      </c>
      <c r="W3404" s="8"/>
      <c r="X3404" s="5"/>
      <c r="Z3404" s="6"/>
    </row>
    <row r="3405" spans="2:26" x14ac:dyDescent="0.2">
      <c r="B3405" s="3"/>
      <c r="C3405" s="3"/>
      <c r="T3405">
        <v>2000</v>
      </c>
      <c r="U3405" s="15">
        <v>2000</v>
      </c>
      <c r="V3405" t="s">
        <v>8219</v>
      </c>
      <c r="W3405" s="8"/>
      <c r="X3405" s="5"/>
      <c r="Z3405" s="6"/>
    </row>
    <row r="3406" spans="2:26" x14ac:dyDescent="0.2">
      <c r="B3406" s="3"/>
      <c r="C3406" s="3"/>
      <c r="T3406">
        <v>500</v>
      </c>
      <c r="U3406" s="15">
        <v>610</v>
      </c>
      <c r="V3406" t="s">
        <v>8219</v>
      </c>
      <c r="W3406" s="8"/>
      <c r="X3406" s="5"/>
      <c r="Z3406" s="6"/>
    </row>
    <row r="3407" spans="2:26" x14ac:dyDescent="0.2">
      <c r="B3407" s="3"/>
      <c r="C3407" s="3"/>
      <c r="T3407">
        <v>350</v>
      </c>
      <c r="U3407" s="15">
        <v>481.5</v>
      </c>
      <c r="V3407" t="s">
        <v>8219</v>
      </c>
      <c r="W3407" s="8"/>
      <c r="X3407" s="5"/>
      <c r="Z3407" s="6"/>
    </row>
    <row r="3408" spans="2:26" x14ac:dyDescent="0.2">
      <c r="B3408" s="3"/>
      <c r="C3408" s="3"/>
      <c r="T3408">
        <v>10000</v>
      </c>
      <c r="U3408" s="15">
        <v>10031</v>
      </c>
      <c r="V3408" t="s">
        <v>8219</v>
      </c>
      <c r="W3408" s="8"/>
      <c r="X3408" s="5"/>
      <c r="Z3408" s="6"/>
    </row>
    <row r="3409" spans="2:26" x14ac:dyDescent="0.2">
      <c r="B3409" s="3"/>
      <c r="C3409" s="3"/>
      <c r="T3409">
        <v>2000</v>
      </c>
      <c r="U3409" s="15">
        <v>2142</v>
      </c>
      <c r="V3409" t="s">
        <v>8219</v>
      </c>
      <c r="W3409" s="8"/>
      <c r="X3409" s="5"/>
      <c r="Z3409" s="6"/>
    </row>
    <row r="3410" spans="2:26" x14ac:dyDescent="0.2">
      <c r="B3410" s="3"/>
      <c r="C3410" s="3"/>
      <c r="T3410">
        <v>500</v>
      </c>
      <c r="U3410" s="15">
        <v>1055</v>
      </c>
      <c r="V3410" t="s">
        <v>8219</v>
      </c>
      <c r="W3410" s="8"/>
      <c r="X3410" s="5"/>
      <c r="Z3410" s="6"/>
    </row>
    <row r="3411" spans="2:26" x14ac:dyDescent="0.2">
      <c r="B3411" s="3"/>
      <c r="C3411" s="3"/>
      <c r="T3411">
        <v>500</v>
      </c>
      <c r="U3411" s="15">
        <v>618</v>
      </c>
      <c r="V3411" t="s">
        <v>8219</v>
      </c>
      <c r="W3411" s="8"/>
      <c r="X3411" s="5"/>
      <c r="Z3411" s="6"/>
    </row>
    <row r="3412" spans="2:26" x14ac:dyDescent="0.2">
      <c r="B3412" s="3"/>
      <c r="C3412" s="3"/>
      <c r="T3412">
        <v>3000</v>
      </c>
      <c r="U3412" s="15">
        <v>3255</v>
      </c>
      <c r="V3412" t="s">
        <v>8219</v>
      </c>
      <c r="W3412" s="8"/>
      <c r="X3412" s="5"/>
      <c r="Z3412" s="6"/>
    </row>
    <row r="3413" spans="2:26" x14ac:dyDescent="0.2">
      <c r="B3413" s="3"/>
      <c r="C3413" s="3"/>
      <c r="T3413">
        <v>15000</v>
      </c>
      <c r="U3413" s="15">
        <v>15535</v>
      </c>
      <c r="V3413" t="s">
        <v>8219</v>
      </c>
      <c r="W3413" s="8"/>
      <c r="X3413" s="5"/>
      <c r="Z3413" s="6"/>
    </row>
    <row r="3414" spans="2:26" x14ac:dyDescent="0.2">
      <c r="B3414" s="3"/>
      <c r="C3414" s="3"/>
      <c r="T3414">
        <v>3000</v>
      </c>
      <c r="U3414" s="15">
        <v>3000</v>
      </c>
      <c r="V3414" t="s">
        <v>8219</v>
      </c>
      <c r="W3414" s="8"/>
      <c r="X3414" s="5"/>
      <c r="Z3414" s="6"/>
    </row>
    <row r="3415" spans="2:26" x14ac:dyDescent="0.2">
      <c r="B3415" s="3"/>
      <c r="C3415" s="3"/>
      <c r="T3415">
        <v>500</v>
      </c>
      <c r="U3415" s="15">
        <v>650</v>
      </c>
      <c r="V3415" t="s">
        <v>8219</v>
      </c>
      <c r="W3415" s="8"/>
      <c r="X3415" s="5"/>
      <c r="Z3415" s="6"/>
    </row>
    <row r="3416" spans="2:26" x14ac:dyDescent="0.2">
      <c r="B3416" s="3"/>
      <c r="C3416" s="3"/>
      <c r="T3416">
        <v>3000</v>
      </c>
      <c r="U3416" s="15">
        <v>3105</v>
      </c>
      <c r="V3416" t="s">
        <v>8219</v>
      </c>
      <c r="W3416" s="8"/>
      <c r="X3416" s="5"/>
      <c r="Z3416" s="6"/>
    </row>
    <row r="3417" spans="2:26" x14ac:dyDescent="0.2">
      <c r="B3417" s="3"/>
      <c r="C3417" s="3"/>
      <c r="T3417">
        <v>200</v>
      </c>
      <c r="U3417" s="15">
        <v>200</v>
      </c>
      <c r="V3417" t="s">
        <v>8219</v>
      </c>
      <c r="W3417" s="8"/>
      <c r="X3417" s="5"/>
      <c r="Z3417" s="6"/>
    </row>
    <row r="3418" spans="2:26" x14ac:dyDescent="0.2">
      <c r="B3418" s="3"/>
      <c r="C3418" s="3"/>
      <c r="T3418">
        <v>4000</v>
      </c>
      <c r="U3418" s="15">
        <v>4784</v>
      </c>
      <c r="V3418" t="s">
        <v>8219</v>
      </c>
      <c r="W3418" s="8"/>
      <c r="X3418" s="5"/>
      <c r="Z3418" s="6"/>
    </row>
    <row r="3419" spans="2:26" x14ac:dyDescent="0.2">
      <c r="B3419" s="3"/>
      <c r="C3419" s="3"/>
      <c r="T3419">
        <v>1700</v>
      </c>
      <c r="U3419" s="15">
        <v>1700.01</v>
      </c>
      <c r="V3419" t="s">
        <v>8219</v>
      </c>
      <c r="W3419" s="8"/>
      <c r="X3419" s="5"/>
      <c r="Z3419" s="6"/>
    </row>
    <row r="3420" spans="2:26" x14ac:dyDescent="0.2">
      <c r="B3420" s="3"/>
      <c r="C3420" s="3"/>
      <c r="T3420">
        <v>4000</v>
      </c>
      <c r="U3420" s="15">
        <v>4035</v>
      </c>
      <c r="V3420" t="s">
        <v>8219</v>
      </c>
      <c r="W3420" s="8"/>
      <c r="X3420" s="5"/>
      <c r="Z3420" s="6"/>
    </row>
    <row r="3421" spans="2:26" x14ac:dyDescent="0.2">
      <c r="B3421" s="3"/>
      <c r="C3421" s="3"/>
      <c r="T3421">
        <v>2750</v>
      </c>
      <c r="U3421" s="15">
        <v>2930</v>
      </c>
      <c r="V3421" t="s">
        <v>8219</v>
      </c>
      <c r="W3421" s="8"/>
      <c r="X3421" s="5"/>
      <c r="Z3421" s="6"/>
    </row>
    <row r="3422" spans="2:26" x14ac:dyDescent="0.2">
      <c r="B3422" s="3"/>
      <c r="C3422" s="3"/>
      <c r="T3422">
        <v>700</v>
      </c>
      <c r="U3422" s="15">
        <v>966</v>
      </c>
      <c r="V3422" t="s">
        <v>8219</v>
      </c>
      <c r="W3422" s="8"/>
      <c r="X3422" s="5"/>
      <c r="Z3422" s="6"/>
    </row>
    <row r="3423" spans="2:26" x14ac:dyDescent="0.2">
      <c r="B3423" s="3"/>
      <c r="C3423" s="3"/>
      <c r="T3423">
        <v>10000</v>
      </c>
      <c r="U3423" s="15">
        <v>10115</v>
      </c>
      <c r="V3423" t="s">
        <v>8219</v>
      </c>
      <c r="W3423" s="8"/>
      <c r="X3423" s="5"/>
      <c r="Z3423" s="6"/>
    </row>
    <row r="3424" spans="2:26" x14ac:dyDescent="0.2">
      <c r="B3424" s="3"/>
      <c r="C3424" s="3"/>
      <c r="T3424">
        <v>3000</v>
      </c>
      <c r="U3424" s="15">
        <v>3273</v>
      </c>
      <c r="V3424" t="s">
        <v>8219</v>
      </c>
      <c r="W3424" s="8"/>
      <c r="X3424" s="5"/>
      <c r="Z3424" s="6"/>
    </row>
    <row r="3425" spans="2:26" x14ac:dyDescent="0.2">
      <c r="B3425" s="3"/>
      <c r="C3425" s="3"/>
      <c r="T3425">
        <v>250</v>
      </c>
      <c r="U3425" s="15">
        <v>350</v>
      </c>
      <c r="V3425" t="s">
        <v>8219</v>
      </c>
      <c r="W3425" s="8"/>
      <c r="X3425" s="5"/>
      <c r="Z3425" s="6"/>
    </row>
    <row r="3426" spans="2:26" x14ac:dyDescent="0.2">
      <c r="B3426" s="3"/>
      <c r="C3426" s="3"/>
      <c r="T3426">
        <v>6000</v>
      </c>
      <c r="U3426" s="15">
        <v>6215</v>
      </c>
      <c r="V3426" t="s">
        <v>8219</v>
      </c>
      <c r="W3426" s="8"/>
      <c r="X3426" s="5"/>
      <c r="Z3426" s="6"/>
    </row>
    <row r="3427" spans="2:26" x14ac:dyDescent="0.2">
      <c r="B3427" s="3"/>
      <c r="C3427" s="3"/>
      <c r="T3427">
        <v>30000</v>
      </c>
      <c r="U3427" s="15">
        <v>30891.1</v>
      </c>
      <c r="V3427" t="s">
        <v>8219</v>
      </c>
      <c r="W3427" s="8"/>
      <c r="X3427" s="5"/>
      <c r="Z3427" s="6"/>
    </row>
    <row r="3428" spans="2:26" x14ac:dyDescent="0.2">
      <c r="B3428" s="3"/>
      <c r="C3428" s="3"/>
      <c r="T3428">
        <v>3750</v>
      </c>
      <c r="U3428" s="15">
        <v>4055</v>
      </c>
      <c r="V3428" t="s">
        <v>8219</v>
      </c>
      <c r="W3428" s="8"/>
      <c r="X3428" s="5"/>
      <c r="Z3428" s="6"/>
    </row>
    <row r="3429" spans="2:26" x14ac:dyDescent="0.2">
      <c r="B3429" s="3"/>
      <c r="C3429" s="3"/>
      <c r="T3429">
        <v>1500</v>
      </c>
      <c r="U3429" s="15">
        <v>1500</v>
      </c>
      <c r="V3429" t="s">
        <v>8219</v>
      </c>
      <c r="W3429" s="8"/>
      <c r="X3429" s="5"/>
      <c r="Z3429" s="6"/>
    </row>
    <row r="3430" spans="2:26" x14ac:dyDescent="0.2">
      <c r="B3430" s="3"/>
      <c r="C3430" s="3"/>
      <c r="T3430">
        <v>2000</v>
      </c>
      <c r="U3430" s="15">
        <v>2055</v>
      </c>
      <c r="V3430" t="s">
        <v>8219</v>
      </c>
      <c r="W3430" s="8"/>
      <c r="X3430" s="5"/>
      <c r="Z3430" s="6"/>
    </row>
    <row r="3431" spans="2:26" x14ac:dyDescent="0.2">
      <c r="B3431" s="3"/>
      <c r="C3431" s="3"/>
      <c r="T3431">
        <v>150</v>
      </c>
      <c r="U3431" s="15">
        <v>195</v>
      </c>
      <c r="V3431" t="s">
        <v>8219</v>
      </c>
      <c r="W3431" s="8"/>
      <c r="X3431" s="5"/>
      <c r="Z3431" s="6"/>
    </row>
    <row r="3432" spans="2:26" x14ac:dyDescent="0.2">
      <c r="B3432" s="3"/>
      <c r="C3432" s="3"/>
      <c r="T3432">
        <v>2000</v>
      </c>
      <c r="U3432" s="15">
        <v>2170.9899999999998</v>
      </c>
      <c r="V3432" t="s">
        <v>8219</v>
      </c>
      <c r="W3432" s="8"/>
      <c r="X3432" s="5"/>
      <c r="Z3432" s="6"/>
    </row>
    <row r="3433" spans="2:26" x14ac:dyDescent="0.2">
      <c r="B3433" s="3"/>
      <c r="C3433" s="3"/>
      <c r="T3433">
        <v>2000</v>
      </c>
      <c r="U3433" s="15">
        <v>2000</v>
      </c>
      <c r="V3433" t="s">
        <v>8219</v>
      </c>
      <c r="W3433" s="8"/>
      <c r="X3433" s="5"/>
      <c r="Z3433" s="6"/>
    </row>
    <row r="3434" spans="2:26" x14ac:dyDescent="0.2">
      <c r="B3434" s="3"/>
      <c r="C3434" s="3"/>
      <c r="T3434">
        <v>2000</v>
      </c>
      <c r="U3434" s="15">
        <v>2193</v>
      </c>
      <c r="V3434" t="s">
        <v>8219</v>
      </c>
      <c r="W3434" s="8"/>
      <c r="X3434" s="5"/>
      <c r="Z3434" s="6"/>
    </row>
    <row r="3435" spans="2:26" x14ac:dyDescent="0.2">
      <c r="B3435" s="3"/>
      <c r="C3435" s="3"/>
      <c r="T3435">
        <v>9500</v>
      </c>
      <c r="U3435" s="15">
        <v>9525</v>
      </c>
      <c r="V3435" t="s">
        <v>8219</v>
      </c>
      <c r="W3435" s="8"/>
      <c r="X3435" s="5"/>
      <c r="Z3435" s="6"/>
    </row>
    <row r="3436" spans="2:26" x14ac:dyDescent="0.2">
      <c r="B3436" s="3"/>
      <c r="C3436" s="3"/>
      <c r="T3436">
        <v>10000</v>
      </c>
      <c r="U3436" s="15">
        <v>10555</v>
      </c>
      <c r="V3436" t="s">
        <v>8219</v>
      </c>
      <c r="W3436" s="8"/>
      <c r="X3436" s="5"/>
      <c r="Z3436" s="6"/>
    </row>
    <row r="3437" spans="2:26" x14ac:dyDescent="0.2">
      <c r="B3437" s="3"/>
      <c r="C3437" s="3"/>
      <c r="T3437">
        <v>1000</v>
      </c>
      <c r="U3437" s="15">
        <v>1120</v>
      </c>
      <c r="V3437" t="s">
        <v>8219</v>
      </c>
      <c r="W3437" s="8"/>
      <c r="X3437" s="5"/>
      <c r="Z3437" s="6"/>
    </row>
    <row r="3438" spans="2:26" x14ac:dyDescent="0.2">
      <c r="B3438" s="3"/>
      <c r="C3438" s="3"/>
      <c r="T3438">
        <v>5000</v>
      </c>
      <c r="U3438" s="15">
        <v>5295</v>
      </c>
      <c r="V3438" t="s">
        <v>8219</v>
      </c>
      <c r="W3438" s="8"/>
      <c r="X3438" s="5"/>
      <c r="Z3438" s="6"/>
    </row>
    <row r="3439" spans="2:26" x14ac:dyDescent="0.2">
      <c r="B3439" s="3"/>
      <c r="C3439" s="3"/>
      <c r="T3439">
        <v>3000</v>
      </c>
      <c r="U3439" s="15">
        <v>3030</v>
      </c>
      <c r="V3439" t="s">
        <v>8219</v>
      </c>
      <c r="W3439" s="8"/>
      <c r="X3439" s="5"/>
      <c r="Z3439" s="6"/>
    </row>
    <row r="3440" spans="2:26" x14ac:dyDescent="0.2">
      <c r="B3440" s="3"/>
      <c r="C3440" s="3"/>
      <c r="T3440">
        <v>2500</v>
      </c>
      <c r="U3440" s="15">
        <v>2605</v>
      </c>
      <c r="V3440" t="s">
        <v>8219</v>
      </c>
      <c r="W3440" s="8"/>
      <c r="X3440" s="5"/>
      <c r="Z3440" s="6"/>
    </row>
    <row r="3441" spans="2:26" x14ac:dyDescent="0.2">
      <c r="B3441" s="3"/>
      <c r="C3441" s="3"/>
      <c r="T3441">
        <v>1200</v>
      </c>
      <c r="U3441" s="15">
        <v>1616.14</v>
      </c>
      <c r="V3441" t="s">
        <v>8219</v>
      </c>
      <c r="W3441" s="8"/>
      <c r="X3441" s="5"/>
      <c r="Z3441" s="6"/>
    </row>
    <row r="3442" spans="2:26" x14ac:dyDescent="0.2">
      <c r="B3442" s="3"/>
      <c r="C3442" s="3"/>
      <c r="T3442">
        <v>5000</v>
      </c>
      <c r="U3442" s="15">
        <v>5260.92</v>
      </c>
      <c r="V3442" t="s">
        <v>8219</v>
      </c>
      <c r="W3442" s="8"/>
      <c r="X3442" s="5"/>
      <c r="Z3442" s="6"/>
    </row>
    <row r="3443" spans="2:26" x14ac:dyDescent="0.2">
      <c r="B3443" s="3"/>
      <c r="C3443" s="3"/>
      <c r="T3443">
        <v>2500</v>
      </c>
      <c r="U3443" s="15">
        <v>2565</v>
      </c>
      <c r="V3443" t="s">
        <v>8219</v>
      </c>
      <c r="W3443" s="8"/>
      <c r="X3443" s="5"/>
      <c r="Z3443" s="6"/>
    </row>
    <row r="3444" spans="2:26" x14ac:dyDescent="0.2">
      <c r="B3444" s="3"/>
      <c r="C3444" s="3"/>
      <c r="T3444">
        <v>250</v>
      </c>
      <c r="U3444" s="15">
        <v>250</v>
      </c>
      <c r="V3444" t="s">
        <v>8219</v>
      </c>
      <c r="W3444" s="8"/>
      <c r="X3444" s="5"/>
      <c r="Z3444" s="6"/>
    </row>
    <row r="3445" spans="2:26" x14ac:dyDescent="0.2">
      <c r="B3445" s="3"/>
      <c r="C3445" s="3"/>
      <c r="T3445">
        <v>1000</v>
      </c>
      <c r="U3445" s="15">
        <v>1855</v>
      </c>
      <c r="V3445" t="s">
        <v>8219</v>
      </c>
      <c r="W3445" s="8"/>
      <c r="X3445" s="5"/>
      <c r="Z3445" s="6"/>
    </row>
    <row r="3446" spans="2:26" x14ac:dyDescent="0.2">
      <c r="B3446" s="3"/>
      <c r="C3446" s="3"/>
      <c r="T3446">
        <v>300</v>
      </c>
      <c r="U3446" s="15">
        <v>867</v>
      </c>
      <c r="V3446" t="s">
        <v>8219</v>
      </c>
      <c r="W3446" s="8"/>
      <c r="X3446" s="5"/>
      <c r="Z3446" s="6"/>
    </row>
    <row r="3447" spans="2:26" x14ac:dyDescent="0.2">
      <c r="B3447" s="3"/>
      <c r="C3447" s="3"/>
      <c r="T3447">
        <v>2000</v>
      </c>
      <c r="U3447" s="15">
        <v>2000</v>
      </c>
      <c r="V3447" t="s">
        <v>8219</v>
      </c>
      <c r="W3447" s="8"/>
      <c r="X3447" s="5"/>
      <c r="Z3447" s="6"/>
    </row>
    <row r="3448" spans="2:26" x14ac:dyDescent="0.2">
      <c r="B3448" s="3"/>
      <c r="C3448" s="3"/>
      <c r="T3448">
        <v>1000</v>
      </c>
      <c r="U3448" s="15">
        <v>1082</v>
      </c>
      <c r="V3448" t="s">
        <v>8219</v>
      </c>
      <c r="W3448" s="8"/>
      <c r="X3448" s="5"/>
      <c r="Z3448" s="6"/>
    </row>
    <row r="3449" spans="2:26" x14ac:dyDescent="0.2">
      <c r="B3449" s="3"/>
      <c r="C3449" s="3"/>
      <c r="T3449">
        <v>1000</v>
      </c>
      <c r="U3449" s="15">
        <v>1078</v>
      </c>
      <c r="V3449" t="s">
        <v>8219</v>
      </c>
      <c r="W3449" s="8"/>
      <c r="X3449" s="5"/>
      <c r="Z3449" s="6"/>
    </row>
    <row r="3450" spans="2:26" x14ac:dyDescent="0.2">
      <c r="B3450" s="3"/>
      <c r="C3450" s="3"/>
      <c r="T3450">
        <v>2100</v>
      </c>
      <c r="U3450" s="15">
        <v>2305</v>
      </c>
      <c r="V3450" t="s">
        <v>8219</v>
      </c>
      <c r="W3450" s="8"/>
      <c r="X3450" s="5"/>
      <c r="Z3450" s="6"/>
    </row>
    <row r="3451" spans="2:26" x14ac:dyDescent="0.2">
      <c r="B3451" s="3"/>
      <c r="C3451" s="3"/>
      <c r="T3451">
        <v>800</v>
      </c>
      <c r="U3451" s="15">
        <v>1365</v>
      </c>
      <c r="V3451" t="s">
        <v>8219</v>
      </c>
      <c r="W3451" s="8"/>
      <c r="X3451" s="5"/>
      <c r="Z3451" s="6"/>
    </row>
    <row r="3452" spans="2:26" x14ac:dyDescent="0.2">
      <c r="B3452" s="3"/>
      <c r="C3452" s="3"/>
      <c r="T3452">
        <v>500</v>
      </c>
      <c r="U3452" s="15">
        <v>760</v>
      </c>
      <c r="V3452" t="s">
        <v>8219</v>
      </c>
      <c r="W3452" s="8"/>
      <c r="X3452" s="5"/>
      <c r="Z3452" s="6"/>
    </row>
    <row r="3453" spans="2:26" x14ac:dyDescent="0.2">
      <c r="B3453" s="3"/>
      <c r="C3453" s="3"/>
      <c r="T3453">
        <v>650</v>
      </c>
      <c r="U3453" s="15">
        <v>658</v>
      </c>
      <c r="V3453" t="s">
        <v>8219</v>
      </c>
      <c r="W3453" s="8"/>
      <c r="X3453" s="5"/>
      <c r="Z3453" s="6"/>
    </row>
    <row r="3454" spans="2:26" x14ac:dyDescent="0.2">
      <c r="B3454" s="3"/>
      <c r="C3454" s="3"/>
      <c r="T3454">
        <v>1000</v>
      </c>
      <c r="U3454" s="15">
        <v>1532</v>
      </c>
      <c r="V3454" t="s">
        <v>8219</v>
      </c>
      <c r="W3454" s="8"/>
      <c r="X3454" s="5"/>
      <c r="Z3454" s="6"/>
    </row>
    <row r="3455" spans="2:26" x14ac:dyDescent="0.2">
      <c r="B3455" s="3"/>
      <c r="C3455" s="3"/>
      <c r="T3455">
        <v>300</v>
      </c>
      <c r="U3455" s="15">
        <v>385</v>
      </c>
      <c r="V3455" t="s">
        <v>8219</v>
      </c>
      <c r="W3455" s="8"/>
      <c r="X3455" s="5"/>
      <c r="Z3455" s="6"/>
    </row>
    <row r="3456" spans="2:26" x14ac:dyDescent="0.2">
      <c r="B3456" s="3"/>
      <c r="C3456" s="3"/>
      <c r="T3456">
        <v>700</v>
      </c>
      <c r="U3456" s="15">
        <v>705</v>
      </c>
      <c r="V3456" t="s">
        <v>8219</v>
      </c>
      <c r="W3456" s="8"/>
      <c r="X3456" s="5"/>
      <c r="Z3456" s="6"/>
    </row>
    <row r="3457" spans="2:26" x14ac:dyDescent="0.2">
      <c r="B3457" s="3"/>
      <c r="C3457" s="3"/>
      <c r="T3457">
        <v>10000</v>
      </c>
      <c r="U3457" s="15">
        <v>10065</v>
      </c>
      <c r="V3457" t="s">
        <v>8219</v>
      </c>
      <c r="W3457" s="8"/>
      <c r="X3457" s="5"/>
      <c r="Z3457" s="6"/>
    </row>
    <row r="3458" spans="2:26" x14ac:dyDescent="0.2">
      <c r="B3458" s="3"/>
      <c r="C3458" s="3"/>
      <c r="T3458">
        <v>3000</v>
      </c>
      <c r="U3458" s="15">
        <v>5739</v>
      </c>
      <c r="V3458" t="s">
        <v>8219</v>
      </c>
      <c r="W3458" s="8"/>
      <c r="X3458" s="5"/>
      <c r="Z3458" s="6"/>
    </row>
    <row r="3459" spans="2:26" x14ac:dyDescent="0.2">
      <c r="B3459" s="3"/>
      <c r="C3459" s="3"/>
      <c r="T3459">
        <v>2000</v>
      </c>
      <c r="U3459" s="15">
        <v>2804</v>
      </c>
      <c r="V3459" t="s">
        <v>8219</v>
      </c>
      <c r="W3459" s="8"/>
      <c r="X3459" s="5"/>
      <c r="Z3459" s="6"/>
    </row>
    <row r="3460" spans="2:26" x14ac:dyDescent="0.2">
      <c r="B3460" s="3"/>
      <c r="C3460" s="3"/>
      <c r="T3460">
        <v>978</v>
      </c>
      <c r="U3460" s="15">
        <v>1216</v>
      </c>
      <c r="V3460" t="s">
        <v>8219</v>
      </c>
      <c r="W3460" s="8"/>
      <c r="X3460" s="5"/>
      <c r="Z3460" s="6"/>
    </row>
    <row r="3461" spans="2:26" x14ac:dyDescent="0.2">
      <c r="B3461" s="3"/>
      <c r="C3461" s="3"/>
      <c r="T3461">
        <v>500</v>
      </c>
      <c r="U3461" s="15">
        <v>631</v>
      </c>
      <c r="V3461" t="s">
        <v>8219</v>
      </c>
      <c r="W3461" s="8"/>
      <c r="X3461" s="5"/>
      <c r="Z3461" s="6"/>
    </row>
    <row r="3462" spans="2:26" x14ac:dyDescent="0.2">
      <c r="B3462" s="3"/>
      <c r="C3462" s="3"/>
      <c r="T3462">
        <v>500</v>
      </c>
      <c r="U3462" s="15">
        <v>950</v>
      </c>
      <c r="V3462" t="s">
        <v>8219</v>
      </c>
      <c r="W3462" s="8"/>
      <c r="X3462" s="5"/>
      <c r="Z3462" s="6"/>
    </row>
    <row r="3463" spans="2:26" x14ac:dyDescent="0.2">
      <c r="B3463" s="3"/>
      <c r="C3463" s="3"/>
      <c r="T3463">
        <v>500</v>
      </c>
      <c r="U3463" s="15">
        <v>695</v>
      </c>
      <c r="V3463" t="s">
        <v>8219</v>
      </c>
      <c r="W3463" s="8"/>
      <c r="X3463" s="5"/>
      <c r="Z3463" s="6"/>
    </row>
    <row r="3464" spans="2:26" x14ac:dyDescent="0.2">
      <c r="B3464" s="3"/>
      <c r="C3464" s="3"/>
      <c r="T3464">
        <v>250</v>
      </c>
      <c r="U3464" s="15">
        <v>505</v>
      </c>
      <c r="V3464" t="s">
        <v>8219</v>
      </c>
      <c r="W3464" s="8"/>
      <c r="X3464" s="5"/>
      <c r="Z3464" s="6"/>
    </row>
    <row r="3465" spans="2:26" x14ac:dyDescent="0.2">
      <c r="B3465" s="3"/>
      <c r="C3465" s="3"/>
      <c r="T3465">
        <v>10000</v>
      </c>
      <c r="U3465" s="15">
        <v>10338</v>
      </c>
      <c r="V3465" t="s">
        <v>8219</v>
      </c>
      <c r="W3465" s="8"/>
      <c r="X3465" s="5"/>
      <c r="Z3465" s="6"/>
    </row>
    <row r="3466" spans="2:26" x14ac:dyDescent="0.2">
      <c r="B3466" s="3"/>
      <c r="C3466" s="3"/>
      <c r="T3466">
        <v>5000</v>
      </c>
      <c r="U3466" s="15">
        <v>5116.18</v>
      </c>
      <c r="V3466" t="s">
        <v>8219</v>
      </c>
      <c r="W3466" s="8"/>
      <c r="X3466" s="5"/>
      <c r="Z3466" s="6"/>
    </row>
    <row r="3467" spans="2:26" x14ac:dyDescent="0.2">
      <c r="B3467" s="3"/>
      <c r="C3467" s="3"/>
      <c r="T3467">
        <v>2000</v>
      </c>
      <c r="U3467" s="15">
        <v>2060</v>
      </c>
      <c r="V3467" t="s">
        <v>8219</v>
      </c>
      <c r="W3467" s="8"/>
      <c r="X3467" s="5"/>
      <c r="Z3467" s="6"/>
    </row>
    <row r="3468" spans="2:26" x14ac:dyDescent="0.2">
      <c r="B3468" s="3"/>
      <c r="C3468" s="3"/>
      <c r="T3468">
        <v>3500</v>
      </c>
      <c r="U3468" s="15">
        <v>4450</v>
      </c>
      <c r="V3468" t="s">
        <v>8219</v>
      </c>
      <c r="W3468" s="8"/>
      <c r="X3468" s="5"/>
      <c r="Z3468" s="6"/>
    </row>
    <row r="3469" spans="2:26" x14ac:dyDescent="0.2">
      <c r="B3469" s="3"/>
      <c r="C3469" s="3"/>
      <c r="T3469">
        <v>3000</v>
      </c>
      <c r="U3469" s="15">
        <v>3030</v>
      </c>
      <c r="V3469" t="s">
        <v>8219</v>
      </c>
      <c r="W3469" s="8"/>
      <c r="X3469" s="5"/>
      <c r="Z3469" s="6"/>
    </row>
    <row r="3470" spans="2:26" x14ac:dyDescent="0.2">
      <c r="B3470" s="3"/>
      <c r="C3470" s="3"/>
      <c r="T3470">
        <v>10000</v>
      </c>
      <c r="U3470" s="15">
        <v>12178</v>
      </c>
      <c r="V3470" t="s">
        <v>8219</v>
      </c>
      <c r="W3470" s="8"/>
      <c r="X3470" s="5"/>
      <c r="Z3470" s="6"/>
    </row>
    <row r="3471" spans="2:26" x14ac:dyDescent="0.2">
      <c r="B3471" s="3"/>
      <c r="C3471" s="3"/>
      <c r="T3471">
        <v>2800</v>
      </c>
      <c r="U3471" s="15">
        <v>3175</v>
      </c>
      <c r="V3471" t="s">
        <v>8219</v>
      </c>
      <c r="W3471" s="8"/>
      <c r="X3471" s="5"/>
      <c r="Z3471" s="6"/>
    </row>
    <row r="3472" spans="2:26" x14ac:dyDescent="0.2">
      <c r="B3472" s="3"/>
      <c r="C3472" s="3"/>
      <c r="T3472">
        <v>250</v>
      </c>
      <c r="U3472" s="15">
        <v>375</v>
      </c>
      <c r="V3472" t="s">
        <v>8219</v>
      </c>
      <c r="W3472" s="8"/>
      <c r="X3472" s="5"/>
      <c r="Z3472" s="6"/>
    </row>
    <row r="3473" spans="2:26" x14ac:dyDescent="0.2">
      <c r="B3473" s="3"/>
      <c r="C3473" s="3"/>
      <c r="T3473">
        <v>500</v>
      </c>
      <c r="U3473" s="15">
        <v>1073</v>
      </c>
      <c r="V3473" t="s">
        <v>8219</v>
      </c>
      <c r="W3473" s="8"/>
      <c r="X3473" s="5"/>
      <c r="Z3473" s="6"/>
    </row>
    <row r="3474" spans="2:26" x14ac:dyDescent="0.2">
      <c r="B3474" s="3"/>
      <c r="C3474" s="3"/>
      <c r="T3474">
        <v>2000</v>
      </c>
      <c r="U3474" s="15">
        <v>2041</v>
      </c>
      <c r="V3474" t="s">
        <v>8219</v>
      </c>
      <c r="W3474" s="8"/>
      <c r="X3474" s="5"/>
      <c r="Z3474" s="6"/>
    </row>
    <row r="3475" spans="2:26" x14ac:dyDescent="0.2">
      <c r="B3475" s="3"/>
      <c r="C3475" s="3"/>
      <c r="T3475">
        <v>4900</v>
      </c>
      <c r="U3475" s="15">
        <v>4900</v>
      </c>
      <c r="V3475" t="s">
        <v>8219</v>
      </c>
      <c r="W3475" s="8"/>
      <c r="X3475" s="5"/>
      <c r="Z3475" s="6"/>
    </row>
    <row r="3476" spans="2:26" x14ac:dyDescent="0.2">
      <c r="B3476" s="3"/>
      <c r="C3476" s="3"/>
      <c r="T3476">
        <v>2000</v>
      </c>
      <c r="U3476" s="15">
        <v>2020</v>
      </c>
      <c r="V3476" t="s">
        <v>8219</v>
      </c>
      <c r="W3476" s="8"/>
      <c r="X3476" s="5"/>
      <c r="Z3476" s="6"/>
    </row>
    <row r="3477" spans="2:26" x14ac:dyDescent="0.2">
      <c r="B3477" s="3"/>
      <c r="C3477" s="3"/>
      <c r="T3477">
        <v>300</v>
      </c>
      <c r="U3477" s="15">
        <v>340</v>
      </c>
      <c r="V3477" t="s">
        <v>8219</v>
      </c>
      <c r="W3477" s="8"/>
      <c r="X3477" s="5"/>
      <c r="Z3477" s="6"/>
    </row>
    <row r="3478" spans="2:26" x14ac:dyDescent="0.2">
      <c r="B3478" s="3"/>
      <c r="C3478" s="3"/>
      <c r="T3478">
        <v>300</v>
      </c>
      <c r="U3478" s="15">
        <v>312</v>
      </c>
      <c r="V3478" t="s">
        <v>8219</v>
      </c>
      <c r="W3478" s="8"/>
      <c r="X3478" s="5"/>
      <c r="Z3478" s="6"/>
    </row>
    <row r="3479" spans="2:26" x14ac:dyDescent="0.2">
      <c r="B3479" s="3"/>
      <c r="C3479" s="3"/>
      <c r="T3479">
        <v>1800</v>
      </c>
      <c r="U3479" s="15">
        <v>2076</v>
      </c>
      <c r="V3479" t="s">
        <v>8219</v>
      </c>
      <c r="W3479" s="8"/>
      <c r="X3479" s="5"/>
      <c r="Z3479" s="6"/>
    </row>
    <row r="3480" spans="2:26" x14ac:dyDescent="0.2">
      <c r="B3480" s="3"/>
      <c r="C3480" s="3"/>
      <c r="T3480">
        <v>2000</v>
      </c>
      <c r="U3480" s="15">
        <v>2257</v>
      </c>
      <c r="V3480" t="s">
        <v>8219</v>
      </c>
      <c r="W3480" s="8"/>
      <c r="X3480" s="5"/>
      <c r="Z3480" s="6"/>
    </row>
    <row r="3481" spans="2:26" x14ac:dyDescent="0.2">
      <c r="B3481" s="3"/>
      <c r="C3481" s="3"/>
      <c r="T3481">
        <v>1500</v>
      </c>
      <c r="U3481" s="15">
        <v>1918</v>
      </c>
      <c r="V3481" t="s">
        <v>8219</v>
      </c>
      <c r="W3481" s="8"/>
      <c r="X3481" s="5"/>
      <c r="Z3481" s="6"/>
    </row>
    <row r="3482" spans="2:26" x14ac:dyDescent="0.2">
      <c r="B3482" s="3"/>
      <c r="C3482" s="3"/>
      <c r="T3482">
        <v>1500</v>
      </c>
      <c r="U3482" s="15">
        <v>2140</v>
      </c>
      <c r="V3482" t="s">
        <v>8219</v>
      </c>
      <c r="W3482" s="8"/>
      <c r="X3482" s="5"/>
      <c r="Z3482" s="6"/>
    </row>
    <row r="3483" spans="2:26" x14ac:dyDescent="0.2">
      <c r="B3483" s="3"/>
      <c r="C3483" s="3"/>
      <c r="T3483">
        <v>10000</v>
      </c>
      <c r="U3483" s="15">
        <v>11880</v>
      </c>
      <c r="V3483" t="s">
        <v>8219</v>
      </c>
      <c r="W3483" s="8"/>
      <c r="X3483" s="5"/>
      <c r="Z3483" s="6"/>
    </row>
    <row r="3484" spans="2:26" x14ac:dyDescent="0.2">
      <c r="B3484" s="3"/>
      <c r="C3484" s="3"/>
      <c r="T3484">
        <v>3000</v>
      </c>
      <c r="U3484" s="15">
        <v>4150</v>
      </c>
      <c r="V3484" t="s">
        <v>8219</v>
      </c>
      <c r="W3484" s="8"/>
      <c r="X3484" s="5"/>
      <c r="Z3484" s="6"/>
    </row>
    <row r="3485" spans="2:26" x14ac:dyDescent="0.2">
      <c r="B3485" s="3"/>
      <c r="C3485" s="3"/>
      <c r="T3485">
        <v>3350</v>
      </c>
      <c r="U3485" s="15">
        <v>5358</v>
      </c>
      <c r="V3485" t="s">
        <v>8219</v>
      </c>
      <c r="W3485" s="8"/>
      <c r="X3485" s="5"/>
      <c r="Z3485" s="6"/>
    </row>
    <row r="3486" spans="2:26" x14ac:dyDescent="0.2">
      <c r="B3486" s="3"/>
      <c r="C3486" s="3"/>
      <c r="T3486">
        <v>2500</v>
      </c>
      <c r="U3486" s="15">
        <v>2856</v>
      </c>
      <c r="V3486" t="s">
        <v>8219</v>
      </c>
      <c r="W3486" s="8"/>
      <c r="X3486" s="5"/>
      <c r="Z3486" s="6"/>
    </row>
    <row r="3487" spans="2:26" x14ac:dyDescent="0.2">
      <c r="B3487" s="3"/>
      <c r="C3487" s="3"/>
      <c r="T3487">
        <v>1650</v>
      </c>
      <c r="U3487" s="15">
        <v>1660</v>
      </c>
      <c r="V3487" t="s">
        <v>8219</v>
      </c>
      <c r="W3487" s="8"/>
      <c r="X3487" s="5"/>
      <c r="Z3487" s="6"/>
    </row>
    <row r="3488" spans="2:26" x14ac:dyDescent="0.2">
      <c r="B3488" s="3"/>
      <c r="C3488" s="3"/>
      <c r="T3488">
        <v>3000</v>
      </c>
      <c r="U3488" s="15">
        <v>4656</v>
      </c>
      <c r="V3488" t="s">
        <v>8219</v>
      </c>
      <c r="W3488" s="8"/>
      <c r="X3488" s="5"/>
      <c r="Z3488" s="6"/>
    </row>
    <row r="3489" spans="2:26" x14ac:dyDescent="0.2">
      <c r="B3489" s="3"/>
      <c r="C3489" s="3"/>
      <c r="T3489">
        <v>2000</v>
      </c>
      <c r="U3489" s="15">
        <v>2555</v>
      </c>
      <c r="V3489" t="s">
        <v>8219</v>
      </c>
      <c r="W3489" s="8"/>
      <c r="X3489" s="5"/>
      <c r="Z3489" s="6"/>
    </row>
    <row r="3490" spans="2:26" x14ac:dyDescent="0.2">
      <c r="B3490" s="3"/>
      <c r="C3490" s="3"/>
      <c r="T3490">
        <v>3000</v>
      </c>
      <c r="U3490" s="15">
        <v>3636</v>
      </c>
      <c r="V3490" t="s">
        <v>8219</v>
      </c>
      <c r="W3490" s="8"/>
      <c r="X3490" s="5"/>
      <c r="Z3490" s="6"/>
    </row>
    <row r="3491" spans="2:26" x14ac:dyDescent="0.2">
      <c r="B3491" s="3"/>
      <c r="C3491" s="3"/>
      <c r="T3491">
        <v>5000</v>
      </c>
      <c r="U3491" s="15">
        <v>5635</v>
      </c>
      <c r="V3491" t="s">
        <v>8219</v>
      </c>
      <c r="W3491" s="8"/>
      <c r="X3491" s="5"/>
      <c r="Z3491" s="6"/>
    </row>
    <row r="3492" spans="2:26" x14ac:dyDescent="0.2">
      <c r="B3492" s="3"/>
      <c r="C3492" s="3"/>
      <c r="T3492">
        <v>1000</v>
      </c>
      <c r="U3492" s="15">
        <v>1275</v>
      </c>
      <c r="V3492" t="s">
        <v>8219</v>
      </c>
      <c r="W3492" s="8"/>
      <c r="X3492" s="5"/>
      <c r="Z3492" s="6"/>
    </row>
    <row r="3493" spans="2:26" x14ac:dyDescent="0.2">
      <c r="B3493" s="3"/>
      <c r="C3493" s="3"/>
      <c r="T3493">
        <v>500</v>
      </c>
      <c r="U3493" s="15">
        <v>791</v>
      </c>
      <c r="V3493" t="s">
        <v>8219</v>
      </c>
      <c r="W3493" s="8"/>
      <c r="X3493" s="5"/>
      <c r="Z3493" s="6"/>
    </row>
    <row r="3494" spans="2:26" x14ac:dyDescent="0.2">
      <c r="B3494" s="3"/>
      <c r="C3494" s="3"/>
      <c r="T3494">
        <v>3800</v>
      </c>
      <c r="U3494" s="15">
        <v>4000.22</v>
      </c>
      <c r="V3494" t="s">
        <v>8219</v>
      </c>
      <c r="W3494" s="8"/>
      <c r="X3494" s="5"/>
      <c r="Z3494" s="6"/>
    </row>
    <row r="3495" spans="2:26" x14ac:dyDescent="0.2">
      <c r="B3495" s="3"/>
      <c r="C3495" s="3"/>
      <c r="T3495">
        <v>1500</v>
      </c>
      <c r="U3495" s="15">
        <v>1500</v>
      </c>
      <c r="V3495" t="s">
        <v>8219</v>
      </c>
      <c r="W3495" s="8"/>
      <c r="X3495" s="5"/>
      <c r="Z3495" s="6"/>
    </row>
    <row r="3496" spans="2:26" x14ac:dyDescent="0.2">
      <c r="B3496" s="3"/>
      <c r="C3496" s="3"/>
      <c r="T3496">
        <v>400</v>
      </c>
      <c r="U3496" s="15">
        <v>400</v>
      </c>
      <c r="V3496" t="s">
        <v>8219</v>
      </c>
      <c r="W3496" s="8"/>
      <c r="X3496" s="5"/>
      <c r="Z3496" s="6"/>
    </row>
    <row r="3497" spans="2:26" x14ac:dyDescent="0.2">
      <c r="B3497" s="3"/>
      <c r="C3497" s="3"/>
      <c r="T3497">
        <v>5000</v>
      </c>
      <c r="U3497" s="15">
        <v>5343</v>
      </c>
      <c r="V3497" t="s">
        <v>8219</v>
      </c>
      <c r="W3497" s="8"/>
      <c r="X3497" s="5"/>
      <c r="Z3497" s="6"/>
    </row>
    <row r="3498" spans="2:26" x14ac:dyDescent="0.2">
      <c r="B3498" s="3"/>
      <c r="C3498" s="3"/>
      <c r="T3498">
        <v>3000</v>
      </c>
      <c r="U3498" s="15">
        <v>3732</v>
      </c>
      <c r="V3498" t="s">
        <v>8219</v>
      </c>
      <c r="W3498" s="8"/>
      <c r="X3498" s="5"/>
      <c r="Z3498" s="6"/>
    </row>
    <row r="3499" spans="2:26" x14ac:dyDescent="0.2">
      <c r="B3499" s="3"/>
      <c r="C3499" s="3"/>
      <c r="T3499">
        <v>1551</v>
      </c>
      <c r="U3499" s="15">
        <v>1686</v>
      </c>
      <c r="V3499" t="s">
        <v>8219</v>
      </c>
      <c r="W3499" s="8"/>
      <c r="X3499" s="5"/>
      <c r="Z3499" s="6"/>
    </row>
    <row r="3500" spans="2:26" x14ac:dyDescent="0.2">
      <c r="B3500" s="3"/>
      <c r="C3500" s="3"/>
      <c r="T3500">
        <v>1650</v>
      </c>
      <c r="U3500" s="15">
        <v>1690</v>
      </c>
      <c r="V3500" t="s">
        <v>8219</v>
      </c>
      <c r="W3500" s="8"/>
      <c r="X3500" s="5"/>
      <c r="Z3500" s="6"/>
    </row>
    <row r="3501" spans="2:26" x14ac:dyDescent="0.2">
      <c r="B3501" s="3"/>
      <c r="C3501" s="3"/>
      <c r="T3501">
        <v>2000</v>
      </c>
      <c r="U3501" s="15">
        <v>2110</v>
      </c>
      <c r="V3501" t="s">
        <v>8219</v>
      </c>
      <c r="W3501" s="8"/>
      <c r="X3501" s="5"/>
      <c r="Z3501" s="6"/>
    </row>
    <row r="3502" spans="2:26" x14ac:dyDescent="0.2">
      <c r="B3502" s="3"/>
      <c r="C3502" s="3"/>
      <c r="T3502">
        <v>1000</v>
      </c>
      <c r="U3502" s="15">
        <v>1063</v>
      </c>
      <c r="V3502" t="s">
        <v>8219</v>
      </c>
      <c r="W3502" s="8"/>
      <c r="X3502" s="5"/>
      <c r="Z3502" s="6"/>
    </row>
    <row r="3503" spans="2:26" x14ac:dyDescent="0.2">
      <c r="B3503" s="3"/>
      <c r="C3503" s="3"/>
      <c r="T3503">
        <v>1500</v>
      </c>
      <c r="U3503" s="15">
        <v>1510</v>
      </c>
      <c r="V3503" t="s">
        <v>8219</v>
      </c>
      <c r="W3503" s="8"/>
      <c r="X3503" s="5"/>
      <c r="Z3503" s="6"/>
    </row>
    <row r="3504" spans="2:26" x14ac:dyDescent="0.2">
      <c r="B3504" s="3"/>
      <c r="C3504" s="3"/>
      <c r="T3504">
        <v>4000</v>
      </c>
      <c r="U3504" s="15">
        <v>4216</v>
      </c>
      <c r="V3504" t="s">
        <v>8219</v>
      </c>
      <c r="W3504" s="8"/>
      <c r="X3504" s="5"/>
      <c r="Z3504" s="6"/>
    </row>
    <row r="3505" spans="2:26" x14ac:dyDescent="0.2">
      <c r="B3505" s="3"/>
      <c r="C3505" s="3"/>
      <c r="T3505">
        <v>2500</v>
      </c>
      <c r="U3505" s="15">
        <v>2689</v>
      </c>
      <c r="V3505" t="s">
        <v>8219</v>
      </c>
      <c r="W3505" s="8"/>
      <c r="X3505" s="5"/>
      <c r="Z3505" s="6"/>
    </row>
    <row r="3506" spans="2:26" x14ac:dyDescent="0.2">
      <c r="B3506" s="3"/>
      <c r="C3506" s="3"/>
      <c r="T3506">
        <v>1000</v>
      </c>
      <c r="U3506" s="15">
        <v>1000</v>
      </c>
      <c r="V3506" t="s">
        <v>8219</v>
      </c>
      <c r="W3506" s="8"/>
      <c r="X3506" s="5"/>
      <c r="Z3506" s="6"/>
    </row>
    <row r="3507" spans="2:26" x14ac:dyDescent="0.2">
      <c r="B3507" s="3"/>
      <c r="C3507" s="3"/>
      <c r="T3507">
        <v>2500</v>
      </c>
      <c r="U3507" s="15">
        <v>2594</v>
      </c>
      <c r="V3507" t="s">
        <v>8219</v>
      </c>
      <c r="W3507" s="8"/>
      <c r="X3507" s="5"/>
      <c r="Z3507" s="6"/>
    </row>
    <row r="3508" spans="2:26" x14ac:dyDescent="0.2">
      <c r="B3508" s="3"/>
      <c r="C3508" s="3"/>
      <c r="T3508">
        <v>3000</v>
      </c>
      <c r="U3508" s="15">
        <v>3045</v>
      </c>
      <c r="V3508" t="s">
        <v>8219</v>
      </c>
      <c r="W3508" s="8"/>
      <c r="X3508" s="5"/>
      <c r="Z3508" s="6"/>
    </row>
    <row r="3509" spans="2:26" x14ac:dyDescent="0.2">
      <c r="B3509" s="3"/>
      <c r="C3509" s="3"/>
      <c r="T3509">
        <v>10000</v>
      </c>
      <c r="U3509" s="15">
        <v>10440</v>
      </c>
      <c r="V3509" t="s">
        <v>8219</v>
      </c>
      <c r="W3509" s="8"/>
      <c r="X3509" s="5"/>
      <c r="Z3509" s="6"/>
    </row>
    <row r="3510" spans="2:26" x14ac:dyDescent="0.2">
      <c r="B3510" s="3"/>
      <c r="C3510" s="3"/>
      <c r="T3510">
        <v>100</v>
      </c>
      <c r="U3510" s="15">
        <v>180</v>
      </c>
      <c r="V3510" t="s">
        <v>8219</v>
      </c>
      <c r="W3510" s="8"/>
      <c r="X3510" s="5"/>
      <c r="Z3510" s="6"/>
    </row>
    <row r="3511" spans="2:26" x14ac:dyDescent="0.2">
      <c r="B3511" s="3"/>
      <c r="C3511" s="3"/>
      <c r="T3511">
        <v>3000</v>
      </c>
      <c r="U3511" s="15">
        <v>3190</v>
      </c>
      <c r="V3511" t="s">
        <v>8219</v>
      </c>
      <c r="W3511" s="8"/>
      <c r="X3511" s="5"/>
      <c r="Z3511" s="6"/>
    </row>
    <row r="3512" spans="2:26" x14ac:dyDescent="0.2">
      <c r="B3512" s="3"/>
      <c r="C3512" s="3"/>
      <c r="T3512">
        <v>900</v>
      </c>
      <c r="U3512" s="15">
        <v>905</v>
      </c>
      <c r="V3512" t="s">
        <v>8219</v>
      </c>
      <c r="W3512" s="8"/>
      <c r="X3512" s="5"/>
      <c r="Z3512" s="6"/>
    </row>
    <row r="3513" spans="2:26" x14ac:dyDescent="0.2">
      <c r="B3513" s="3"/>
      <c r="C3513" s="3"/>
      <c r="T3513">
        <v>1500</v>
      </c>
      <c r="U3513" s="15">
        <v>1518</v>
      </c>
      <c r="V3513" t="s">
        <v>8219</v>
      </c>
      <c r="W3513" s="8"/>
      <c r="X3513" s="5"/>
      <c r="Z3513" s="6"/>
    </row>
    <row r="3514" spans="2:26" x14ac:dyDescent="0.2">
      <c r="B3514" s="3"/>
      <c r="C3514" s="3"/>
      <c r="T3514">
        <v>1000</v>
      </c>
      <c r="U3514" s="15">
        <v>1000</v>
      </c>
      <c r="V3514" t="s">
        <v>8219</v>
      </c>
      <c r="W3514" s="8"/>
      <c r="X3514" s="5"/>
      <c r="Z3514" s="6"/>
    </row>
    <row r="3515" spans="2:26" x14ac:dyDescent="0.2">
      <c r="B3515" s="3"/>
      <c r="C3515" s="3"/>
      <c r="T3515">
        <v>2800</v>
      </c>
      <c r="U3515" s="15">
        <v>3315</v>
      </c>
      <c r="V3515" t="s">
        <v>8219</v>
      </c>
      <c r="W3515" s="8"/>
      <c r="X3515" s="5"/>
      <c r="Z3515" s="6"/>
    </row>
    <row r="3516" spans="2:26" x14ac:dyDescent="0.2">
      <c r="B3516" s="3"/>
      <c r="C3516" s="3"/>
      <c r="T3516">
        <v>500</v>
      </c>
      <c r="U3516" s="15">
        <v>550</v>
      </c>
      <c r="V3516" t="s">
        <v>8219</v>
      </c>
      <c r="W3516" s="8"/>
      <c r="X3516" s="5"/>
      <c r="Z3516" s="6"/>
    </row>
    <row r="3517" spans="2:26" x14ac:dyDescent="0.2">
      <c r="B3517" s="3"/>
      <c r="C3517" s="3"/>
      <c r="T3517">
        <v>3000</v>
      </c>
      <c r="U3517" s="15">
        <v>3080</v>
      </c>
      <c r="V3517" t="s">
        <v>8219</v>
      </c>
      <c r="W3517" s="8"/>
      <c r="X3517" s="5"/>
      <c r="Z3517" s="6"/>
    </row>
    <row r="3518" spans="2:26" x14ac:dyDescent="0.2">
      <c r="B3518" s="3"/>
      <c r="C3518" s="3"/>
      <c r="T3518">
        <v>2500</v>
      </c>
      <c r="U3518" s="15">
        <v>2500</v>
      </c>
      <c r="V3518" t="s">
        <v>8219</v>
      </c>
      <c r="W3518" s="8"/>
      <c r="X3518" s="5"/>
      <c r="Z3518" s="6"/>
    </row>
    <row r="3519" spans="2:26" x14ac:dyDescent="0.2">
      <c r="B3519" s="3"/>
      <c r="C3519" s="3"/>
      <c r="T3519">
        <v>4000</v>
      </c>
      <c r="U3519" s="15">
        <v>4000</v>
      </c>
      <c r="V3519" t="s">
        <v>8219</v>
      </c>
      <c r="W3519" s="8"/>
      <c r="X3519" s="5"/>
      <c r="Z3519" s="6"/>
    </row>
    <row r="3520" spans="2:26" x14ac:dyDescent="0.2">
      <c r="B3520" s="3"/>
      <c r="C3520" s="3"/>
      <c r="T3520">
        <v>1500</v>
      </c>
      <c r="U3520" s="15">
        <v>1650.69</v>
      </c>
      <c r="V3520" t="s">
        <v>8219</v>
      </c>
      <c r="W3520" s="8"/>
      <c r="X3520" s="5"/>
      <c r="Z3520" s="6"/>
    </row>
    <row r="3521" spans="2:26" x14ac:dyDescent="0.2">
      <c r="B3521" s="3"/>
      <c r="C3521" s="3"/>
      <c r="T3521">
        <v>2000</v>
      </c>
      <c r="U3521" s="15">
        <v>2027</v>
      </c>
      <c r="V3521" t="s">
        <v>8219</v>
      </c>
      <c r="W3521" s="8"/>
      <c r="X3521" s="5"/>
      <c r="Z3521" s="6"/>
    </row>
    <row r="3522" spans="2:26" x14ac:dyDescent="0.2">
      <c r="B3522" s="3"/>
      <c r="C3522" s="3"/>
      <c r="T3522">
        <v>2000</v>
      </c>
      <c r="U3522" s="15">
        <v>2015</v>
      </c>
      <c r="V3522" t="s">
        <v>8219</v>
      </c>
      <c r="W3522" s="8"/>
      <c r="X3522" s="5"/>
      <c r="Z3522" s="6"/>
    </row>
    <row r="3523" spans="2:26" x14ac:dyDescent="0.2">
      <c r="B3523" s="3"/>
      <c r="C3523" s="3"/>
      <c r="T3523">
        <v>350</v>
      </c>
      <c r="U3523" s="15">
        <v>593</v>
      </c>
      <c r="V3523" t="s">
        <v>8219</v>
      </c>
      <c r="W3523" s="8"/>
      <c r="X3523" s="5"/>
      <c r="Z3523" s="6"/>
    </row>
    <row r="3524" spans="2:26" x14ac:dyDescent="0.2">
      <c r="B3524" s="3"/>
      <c r="C3524" s="3"/>
      <c r="T3524">
        <v>1395</v>
      </c>
      <c r="U3524" s="15">
        <v>1395</v>
      </c>
      <c r="V3524" t="s">
        <v>8219</v>
      </c>
      <c r="W3524" s="8"/>
      <c r="X3524" s="5"/>
      <c r="Z3524" s="6"/>
    </row>
    <row r="3525" spans="2:26" x14ac:dyDescent="0.2">
      <c r="B3525" s="3"/>
      <c r="C3525" s="3"/>
      <c r="T3525">
        <v>4000</v>
      </c>
      <c r="U3525" s="15">
        <v>4546</v>
      </c>
      <c r="V3525" t="s">
        <v>8219</v>
      </c>
      <c r="W3525" s="8"/>
      <c r="X3525" s="5"/>
      <c r="Z3525" s="6"/>
    </row>
    <row r="3526" spans="2:26" x14ac:dyDescent="0.2">
      <c r="B3526" s="3"/>
      <c r="C3526" s="3"/>
      <c r="T3526">
        <v>10000</v>
      </c>
      <c r="U3526" s="15">
        <v>10156</v>
      </c>
      <c r="V3526" t="s">
        <v>8219</v>
      </c>
      <c r="W3526" s="8"/>
      <c r="X3526" s="5"/>
      <c r="Z3526" s="6"/>
    </row>
    <row r="3527" spans="2:26" x14ac:dyDescent="0.2">
      <c r="B3527" s="3"/>
      <c r="C3527" s="3"/>
      <c r="T3527">
        <v>500</v>
      </c>
      <c r="U3527" s="15">
        <v>530</v>
      </c>
      <c r="V3527" t="s">
        <v>8219</v>
      </c>
      <c r="W3527" s="8"/>
      <c r="X3527" s="5"/>
      <c r="Z3527" s="6"/>
    </row>
    <row r="3528" spans="2:26" x14ac:dyDescent="0.2">
      <c r="B3528" s="3"/>
      <c r="C3528" s="3"/>
      <c r="T3528">
        <v>3300</v>
      </c>
      <c r="U3528" s="15">
        <v>3366</v>
      </c>
      <c r="V3528" t="s">
        <v>8219</v>
      </c>
      <c r="W3528" s="8"/>
      <c r="X3528" s="5"/>
      <c r="Z3528" s="6"/>
    </row>
    <row r="3529" spans="2:26" x14ac:dyDescent="0.2">
      <c r="B3529" s="3"/>
      <c r="C3529" s="3"/>
      <c r="T3529">
        <v>6000</v>
      </c>
      <c r="U3529" s="15">
        <v>7015</v>
      </c>
      <c r="V3529" t="s">
        <v>8219</v>
      </c>
      <c r="W3529" s="8"/>
      <c r="X3529" s="5"/>
      <c r="Z3529" s="6"/>
    </row>
    <row r="3530" spans="2:26" x14ac:dyDescent="0.2">
      <c r="B3530" s="3"/>
      <c r="C3530" s="3"/>
      <c r="T3530">
        <v>1650</v>
      </c>
      <c r="U3530" s="15">
        <v>1669</v>
      </c>
      <c r="V3530" t="s">
        <v>8219</v>
      </c>
      <c r="W3530" s="8"/>
      <c r="X3530" s="5"/>
      <c r="Z3530" s="6"/>
    </row>
    <row r="3531" spans="2:26" x14ac:dyDescent="0.2">
      <c r="B3531" s="3"/>
      <c r="C3531" s="3"/>
      <c r="T3531">
        <v>500</v>
      </c>
      <c r="U3531" s="15">
        <v>660</v>
      </c>
      <c r="V3531" t="s">
        <v>8219</v>
      </c>
      <c r="W3531" s="8"/>
      <c r="X3531" s="5"/>
      <c r="Z3531" s="6"/>
    </row>
    <row r="3532" spans="2:26" x14ac:dyDescent="0.2">
      <c r="B3532" s="3"/>
      <c r="C3532" s="3"/>
      <c r="T3532">
        <v>2750</v>
      </c>
      <c r="U3532" s="15">
        <v>2750</v>
      </c>
      <c r="V3532" t="s">
        <v>8219</v>
      </c>
      <c r="W3532" s="8"/>
      <c r="X3532" s="5"/>
      <c r="Z3532" s="6"/>
    </row>
    <row r="3533" spans="2:26" x14ac:dyDescent="0.2">
      <c r="B3533" s="3"/>
      <c r="C3533" s="3"/>
      <c r="T3533">
        <v>1000</v>
      </c>
      <c r="U3533" s="15">
        <v>1280</v>
      </c>
      <c r="V3533" t="s">
        <v>8219</v>
      </c>
      <c r="W3533" s="8"/>
      <c r="X3533" s="5"/>
      <c r="Z3533" s="6"/>
    </row>
    <row r="3534" spans="2:26" x14ac:dyDescent="0.2">
      <c r="B3534" s="3"/>
      <c r="C3534" s="3"/>
      <c r="T3534">
        <v>960</v>
      </c>
      <c r="U3534" s="15">
        <v>1142</v>
      </c>
      <c r="V3534" t="s">
        <v>8219</v>
      </c>
      <c r="W3534" s="8"/>
      <c r="X3534" s="5"/>
      <c r="Z3534" s="6"/>
    </row>
    <row r="3535" spans="2:26" x14ac:dyDescent="0.2">
      <c r="B3535" s="3"/>
      <c r="C3535" s="3"/>
      <c r="T3535">
        <v>500</v>
      </c>
      <c r="U3535" s="15">
        <v>631</v>
      </c>
      <c r="V3535" t="s">
        <v>8219</v>
      </c>
      <c r="W3535" s="8"/>
      <c r="X3535" s="5"/>
      <c r="Z3535" s="6"/>
    </row>
    <row r="3536" spans="2:26" x14ac:dyDescent="0.2">
      <c r="B3536" s="3"/>
      <c r="C3536" s="3"/>
      <c r="T3536">
        <v>5000</v>
      </c>
      <c r="U3536" s="15">
        <v>7810</v>
      </c>
      <c r="V3536" t="s">
        <v>8219</v>
      </c>
      <c r="W3536" s="8"/>
      <c r="X3536" s="5"/>
      <c r="Z3536" s="6"/>
    </row>
    <row r="3537" spans="2:26" x14ac:dyDescent="0.2">
      <c r="B3537" s="3"/>
      <c r="C3537" s="3"/>
      <c r="T3537">
        <v>2000</v>
      </c>
      <c r="U3537" s="15">
        <v>2063</v>
      </c>
      <c r="V3537" t="s">
        <v>8219</v>
      </c>
      <c r="W3537" s="8"/>
      <c r="X3537" s="5"/>
      <c r="Z3537" s="6"/>
    </row>
    <row r="3538" spans="2:26" x14ac:dyDescent="0.2">
      <c r="B3538" s="3"/>
      <c r="C3538" s="3"/>
      <c r="T3538">
        <v>150</v>
      </c>
      <c r="U3538" s="15">
        <v>230</v>
      </c>
      <c r="V3538" t="s">
        <v>8219</v>
      </c>
      <c r="W3538" s="8"/>
      <c r="X3538" s="5"/>
      <c r="Z3538" s="6"/>
    </row>
    <row r="3539" spans="2:26" x14ac:dyDescent="0.2">
      <c r="B3539" s="3"/>
      <c r="C3539" s="3"/>
      <c r="T3539">
        <v>675</v>
      </c>
      <c r="U3539" s="15">
        <v>1218</v>
      </c>
      <c r="V3539" t="s">
        <v>8219</v>
      </c>
      <c r="W3539" s="8"/>
      <c r="X3539" s="5"/>
      <c r="Z3539" s="6"/>
    </row>
    <row r="3540" spans="2:26" x14ac:dyDescent="0.2">
      <c r="B3540" s="3"/>
      <c r="C3540" s="3"/>
      <c r="T3540">
        <v>2000</v>
      </c>
      <c r="U3540" s="15">
        <v>2569</v>
      </c>
      <c r="V3540" t="s">
        <v>8219</v>
      </c>
      <c r="W3540" s="8"/>
      <c r="X3540" s="5"/>
      <c r="Z3540" s="6"/>
    </row>
    <row r="3541" spans="2:26" x14ac:dyDescent="0.2">
      <c r="B3541" s="3"/>
      <c r="C3541" s="3"/>
      <c r="T3541">
        <v>600</v>
      </c>
      <c r="U3541" s="15">
        <v>718</v>
      </c>
      <c r="V3541" t="s">
        <v>8219</v>
      </c>
      <c r="W3541" s="8"/>
      <c r="X3541" s="5"/>
      <c r="Z3541" s="6"/>
    </row>
    <row r="3542" spans="2:26" x14ac:dyDescent="0.2">
      <c r="B3542" s="3"/>
      <c r="C3542" s="3"/>
      <c r="T3542">
        <v>300</v>
      </c>
      <c r="U3542" s="15">
        <v>369</v>
      </c>
      <c r="V3542" t="s">
        <v>8219</v>
      </c>
      <c r="W3542" s="8"/>
      <c r="X3542" s="5"/>
      <c r="Z3542" s="6"/>
    </row>
    <row r="3543" spans="2:26" x14ac:dyDescent="0.2">
      <c r="B3543" s="3"/>
      <c r="C3543" s="3"/>
      <c r="T3543">
        <v>1200</v>
      </c>
      <c r="U3543" s="15">
        <v>1260</v>
      </c>
      <c r="V3543" t="s">
        <v>8219</v>
      </c>
      <c r="W3543" s="8"/>
      <c r="X3543" s="5"/>
      <c r="Z3543" s="6"/>
    </row>
    <row r="3544" spans="2:26" x14ac:dyDescent="0.2">
      <c r="B3544" s="3"/>
      <c r="C3544" s="3"/>
      <c r="T3544">
        <v>5500</v>
      </c>
      <c r="U3544" s="15">
        <v>5623</v>
      </c>
      <c r="V3544" t="s">
        <v>8219</v>
      </c>
      <c r="W3544" s="8"/>
      <c r="X3544" s="5"/>
      <c r="Z3544" s="6"/>
    </row>
    <row r="3545" spans="2:26" x14ac:dyDescent="0.2">
      <c r="B3545" s="3"/>
      <c r="C3545" s="3"/>
      <c r="T3545">
        <v>1500</v>
      </c>
      <c r="U3545" s="15">
        <v>1570</v>
      </c>
      <c r="V3545" t="s">
        <v>8219</v>
      </c>
      <c r="W3545" s="8"/>
      <c r="X3545" s="5"/>
      <c r="Z3545" s="6"/>
    </row>
    <row r="3546" spans="2:26" x14ac:dyDescent="0.2">
      <c r="B3546" s="3"/>
      <c r="C3546" s="3"/>
      <c r="T3546">
        <v>2500</v>
      </c>
      <c r="U3546" s="15">
        <v>2500</v>
      </c>
      <c r="V3546" t="s">
        <v>8219</v>
      </c>
      <c r="W3546" s="8"/>
      <c r="X3546" s="5"/>
      <c r="Z3546" s="6"/>
    </row>
    <row r="3547" spans="2:26" x14ac:dyDescent="0.2">
      <c r="B3547" s="3"/>
      <c r="C3547" s="3"/>
      <c r="T3547">
        <v>250</v>
      </c>
      <c r="U3547" s="15">
        <v>251</v>
      </c>
      <c r="V3547" t="s">
        <v>8219</v>
      </c>
      <c r="W3547" s="8"/>
      <c r="X3547" s="5"/>
      <c r="Z3547" s="6"/>
    </row>
    <row r="3548" spans="2:26" x14ac:dyDescent="0.2">
      <c r="B3548" s="3"/>
      <c r="C3548" s="3"/>
      <c r="T3548">
        <v>1100</v>
      </c>
      <c r="U3548" s="15">
        <v>1125</v>
      </c>
      <c r="V3548" t="s">
        <v>8219</v>
      </c>
      <c r="W3548" s="8"/>
      <c r="X3548" s="5"/>
      <c r="Z3548" s="6"/>
    </row>
    <row r="3549" spans="2:26" x14ac:dyDescent="0.2">
      <c r="B3549" s="3"/>
      <c r="C3549" s="3"/>
      <c r="T3549">
        <v>35000</v>
      </c>
      <c r="U3549" s="15">
        <v>40043.25</v>
      </c>
      <c r="V3549" t="s">
        <v>8219</v>
      </c>
      <c r="W3549" s="8"/>
      <c r="X3549" s="5"/>
      <c r="Z3549" s="6"/>
    </row>
    <row r="3550" spans="2:26" x14ac:dyDescent="0.2">
      <c r="B3550" s="3"/>
      <c r="C3550" s="3"/>
      <c r="T3550">
        <v>2100</v>
      </c>
      <c r="U3550" s="15">
        <v>2140</v>
      </c>
      <c r="V3550" t="s">
        <v>8219</v>
      </c>
      <c r="W3550" s="8"/>
      <c r="X3550" s="5"/>
      <c r="Z3550" s="6"/>
    </row>
    <row r="3551" spans="2:26" x14ac:dyDescent="0.2">
      <c r="B3551" s="3"/>
      <c r="C3551" s="3"/>
      <c r="T3551">
        <v>1000</v>
      </c>
      <c r="U3551" s="15">
        <v>1020</v>
      </c>
      <c r="V3551" t="s">
        <v>8219</v>
      </c>
      <c r="W3551" s="8"/>
      <c r="X3551" s="5"/>
      <c r="Z3551" s="6"/>
    </row>
    <row r="3552" spans="2:26" x14ac:dyDescent="0.2">
      <c r="B3552" s="3"/>
      <c r="C3552" s="3"/>
      <c r="T3552">
        <v>2500</v>
      </c>
      <c r="U3552" s="15">
        <v>2620</v>
      </c>
      <c r="V3552" t="s">
        <v>8219</v>
      </c>
      <c r="W3552" s="8"/>
      <c r="X3552" s="5"/>
      <c r="Z3552" s="6"/>
    </row>
    <row r="3553" spans="2:26" x14ac:dyDescent="0.2">
      <c r="B3553" s="3"/>
      <c r="C3553" s="3"/>
      <c r="T3553">
        <v>1500</v>
      </c>
      <c r="U3553" s="15">
        <v>1527.5</v>
      </c>
      <c r="V3553" t="s">
        <v>8219</v>
      </c>
      <c r="W3553" s="8"/>
      <c r="X3553" s="5"/>
      <c r="Z3553" s="6"/>
    </row>
    <row r="3554" spans="2:26" x14ac:dyDescent="0.2">
      <c r="B3554" s="3"/>
      <c r="C3554" s="3"/>
      <c r="T3554">
        <v>773</v>
      </c>
      <c r="U3554" s="15">
        <v>773</v>
      </c>
      <c r="V3554" t="s">
        <v>8219</v>
      </c>
      <c r="W3554" s="8"/>
      <c r="X3554" s="5"/>
      <c r="Z3554" s="6"/>
    </row>
    <row r="3555" spans="2:26" x14ac:dyDescent="0.2">
      <c r="B3555" s="3"/>
      <c r="C3555" s="3"/>
      <c r="T3555">
        <v>5500</v>
      </c>
      <c r="U3555" s="15">
        <v>5845</v>
      </c>
      <c r="V3555" t="s">
        <v>8219</v>
      </c>
      <c r="W3555" s="8"/>
      <c r="X3555" s="5"/>
      <c r="Z3555" s="6"/>
    </row>
    <row r="3556" spans="2:26" x14ac:dyDescent="0.2">
      <c r="B3556" s="3"/>
      <c r="C3556" s="3"/>
      <c r="T3556">
        <v>5000</v>
      </c>
      <c r="U3556" s="15">
        <v>5671.11</v>
      </c>
      <c r="V3556" t="s">
        <v>8219</v>
      </c>
      <c r="W3556" s="8"/>
      <c r="X3556" s="5"/>
      <c r="Z3556" s="6"/>
    </row>
    <row r="3557" spans="2:26" x14ac:dyDescent="0.2">
      <c r="B3557" s="3"/>
      <c r="C3557" s="3"/>
      <c r="T3557">
        <v>2400</v>
      </c>
      <c r="U3557" s="15">
        <v>2400</v>
      </c>
      <c r="V3557" t="s">
        <v>8219</v>
      </c>
      <c r="W3557" s="8"/>
      <c r="X3557" s="5"/>
      <c r="Z3557" s="6"/>
    </row>
    <row r="3558" spans="2:26" x14ac:dyDescent="0.2">
      <c r="B3558" s="3"/>
      <c r="C3558" s="3"/>
      <c r="T3558">
        <v>2200</v>
      </c>
      <c r="U3558" s="15">
        <v>2210</v>
      </c>
      <c r="V3558" t="s">
        <v>8219</v>
      </c>
      <c r="W3558" s="8"/>
      <c r="X3558" s="5"/>
      <c r="Z3558" s="6"/>
    </row>
    <row r="3559" spans="2:26" x14ac:dyDescent="0.2">
      <c r="B3559" s="3"/>
      <c r="C3559" s="3"/>
      <c r="T3559">
        <v>100000</v>
      </c>
      <c r="U3559" s="15">
        <v>100036</v>
      </c>
      <c r="V3559" t="s">
        <v>8219</v>
      </c>
      <c r="W3559" s="8"/>
      <c r="X3559" s="5"/>
      <c r="Z3559" s="6"/>
    </row>
    <row r="3560" spans="2:26" x14ac:dyDescent="0.2">
      <c r="B3560" s="3"/>
      <c r="C3560" s="3"/>
      <c r="T3560">
        <v>350</v>
      </c>
      <c r="U3560" s="15">
        <v>504</v>
      </c>
      <c r="V3560" t="s">
        <v>8219</v>
      </c>
      <c r="W3560" s="8"/>
      <c r="X3560" s="5"/>
      <c r="Z3560" s="6"/>
    </row>
    <row r="3561" spans="2:26" x14ac:dyDescent="0.2">
      <c r="B3561" s="3"/>
      <c r="C3561" s="3"/>
      <c r="T3561">
        <v>1000</v>
      </c>
      <c r="U3561" s="15">
        <v>1035</v>
      </c>
      <c r="V3561" t="s">
        <v>8219</v>
      </c>
      <c r="W3561" s="8"/>
      <c r="X3561" s="5"/>
      <c r="Z3561" s="6"/>
    </row>
    <row r="3562" spans="2:26" x14ac:dyDescent="0.2">
      <c r="B3562" s="3"/>
      <c r="C3562" s="3"/>
      <c r="T3562">
        <v>3200</v>
      </c>
      <c r="U3562" s="15">
        <v>3470</v>
      </c>
      <c r="V3562" t="s">
        <v>8219</v>
      </c>
      <c r="W3562" s="8"/>
      <c r="X3562" s="5"/>
      <c r="Z3562" s="6"/>
    </row>
    <row r="3563" spans="2:26" x14ac:dyDescent="0.2">
      <c r="B3563" s="3"/>
      <c r="C3563" s="3"/>
      <c r="T3563">
        <v>2500</v>
      </c>
      <c r="U3563" s="15">
        <v>2560</v>
      </c>
      <c r="V3563" t="s">
        <v>8219</v>
      </c>
      <c r="W3563" s="8"/>
      <c r="X3563" s="5"/>
      <c r="Z3563" s="6"/>
    </row>
    <row r="3564" spans="2:26" x14ac:dyDescent="0.2">
      <c r="B3564" s="3"/>
      <c r="C3564" s="3"/>
      <c r="T3564">
        <v>315</v>
      </c>
      <c r="U3564" s="15">
        <v>469</v>
      </c>
      <c r="V3564" t="s">
        <v>8219</v>
      </c>
      <c r="W3564" s="8"/>
      <c r="X3564" s="5"/>
      <c r="Z3564" s="6"/>
    </row>
    <row r="3565" spans="2:26" x14ac:dyDescent="0.2">
      <c r="B3565" s="3"/>
      <c r="C3565" s="3"/>
      <c r="T3565">
        <v>500</v>
      </c>
      <c r="U3565" s="15">
        <v>527.45000000000005</v>
      </c>
      <c r="V3565" t="s">
        <v>8219</v>
      </c>
      <c r="W3565" s="8"/>
      <c r="X3565" s="5"/>
      <c r="Z3565" s="6"/>
    </row>
    <row r="3566" spans="2:26" x14ac:dyDescent="0.2">
      <c r="B3566" s="3"/>
      <c r="C3566" s="3"/>
      <c r="T3566">
        <v>1000</v>
      </c>
      <c r="U3566" s="15">
        <v>1005</v>
      </c>
      <c r="V3566" t="s">
        <v>8219</v>
      </c>
      <c r="W3566" s="8"/>
      <c r="X3566" s="5"/>
      <c r="Z3566" s="6"/>
    </row>
    <row r="3567" spans="2:26" x14ac:dyDescent="0.2">
      <c r="B3567" s="3"/>
      <c r="C3567" s="3"/>
      <c r="T3567">
        <v>900</v>
      </c>
      <c r="U3567" s="15">
        <v>1175</v>
      </c>
      <c r="V3567" t="s">
        <v>8219</v>
      </c>
      <c r="W3567" s="8"/>
      <c r="X3567" s="5"/>
      <c r="Z3567" s="6"/>
    </row>
    <row r="3568" spans="2:26" x14ac:dyDescent="0.2">
      <c r="B3568" s="3"/>
      <c r="C3568" s="3"/>
      <c r="T3568">
        <v>2000</v>
      </c>
      <c r="U3568" s="15">
        <v>2095</v>
      </c>
      <c r="V3568" t="s">
        <v>8219</v>
      </c>
      <c r="W3568" s="8"/>
      <c r="X3568" s="5"/>
      <c r="Z3568" s="6"/>
    </row>
    <row r="3569" spans="2:26" x14ac:dyDescent="0.2">
      <c r="B3569" s="3"/>
      <c r="C3569" s="3"/>
      <c r="T3569">
        <v>1000</v>
      </c>
      <c r="U3569" s="15">
        <v>1088</v>
      </c>
      <c r="V3569" t="s">
        <v>8219</v>
      </c>
      <c r="W3569" s="8"/>
      <c r="X3569" s="5"/>
      <c r="Z3569" s="6"/>
    </row>
    <row r="3570" spans="2:26" x14ac:dyDescent="0.2">
      <c r="B3570" s="3"/>
      <c r="C3570" s="3"/>
      <c r="T3570">
        <v>1000</v>
      </c>
      <c r="U3570" s="15">
        <v>1110</v>
      </c>
      <c r="V3570" t="s">
        <v>8219</v>
      </c>
      <c r="W3570" s="8"/>
      <c r="X3570" s="5"/>
      <c r="Z3570" s="6"/>
    </row>
    <row r="3571" spans="2:26" x14ac:dyDescent="0.2">
      <c r="B3571" s="3"/>
      <c r="C3571" s="3"/>
      <c r="T3571">
        <v>5000</v>
      </c>
      <c r="U3571" s="15">
        <v>5024</v>
      </c>
      <c r="V3571" t="s">
        <v>8219</v>
      </c>
      <c r="W3571" s="8"/>
      <c r="X3571" s="5"/>
      <c r="Z3571" s="6"/>
    </row>
    <row r="3572" spans="2:26" x14ac:dyDescent="0.2">
      <c r="B3572" s="3"/>
      <c r="C3572" s="3"/>
      <c r="T3572">
        <v>2000</v>
      </c>
      <c r="U3572" s="15">
        <v>2287</v>
      </c>
      <c r="V3572" t="s">
        <v>8219</v>
      </c>
      <c r="W3572" s="8"/>
      <c r="X3572" s="5"/>
      <c r="Z3572" s="6"/>
    </row>
    <row r="3573" spans="2:26" x14ac:dyDescent="0.2">
      <c r="B3573" s="3"/>
      <c r="C3573" s="3"/>
      <c r="T3573">
        <v>1500</v>
      </c>
      <c r="U3573" s="15">
        <v>1831</v>
      </c>
      <c r="V3573" t="s">
        <v>8219</v>
      </c>
      <c r="W3573" s="8"/>
      <c r="X3573" s="5"/>
      <c r="Z3573" s="6"/>
    </row>
    <row r="3574" spans="2:26" x14ac:dyDescent="0.2">
      <c r="B3574" s="3"/>
      <c r="C3574" s="3"/>
      <c r="T3574">
        <v>500</v>
      </c>
      <c r="U3574" s="15">
        <v>500</v>
      </c>
      <c r="V3574" t="s">
        <v>8219</v>
      </c>
      <c r="W3574" s="8"/>
      <c r="X3574" s="5"/>
      <c r="Z3574" s="6"/>
    </row>
    <row r="3575" spans="2:26" x14ac:dyDescent="0.2">
      <c r="B3575" s="3"/>
      <c r="C3575" s="3"/>
      <c r="T3575">
        <v>3000</v>
      </c>
      <c r="U3575" s="15">
        <v>3084</v>
      </c>
      <c r="V3575" t="s">
        <v>8219</v>
      </c>
      <c r="W3575" s="8"/>
      <c r="X3575" s="5"/>
      <c r="Z3575" s="6"/>
    </row>
    <row r="3576" spans="2:26" x14ac:dyDescent="0.2">
      <c r="B3576" s="3"/>
      <c r="C3576" s="3"/>
      <c r="T3576">
        <v>5800</v>
      </c>
      <c r="U3576" s="15">
        <v>6155</v>
      </c>
      <c r="V3576" t="s">
        <v>8219</v>
      </c>
      <c r="W3576" s="8"/>
      <c r="X3576" s="5"/>
      <c r="Z3576" s="6"/>
    </row>
    <row r="3577" spans="2:26" x14ac:dyDescent="0.2">
      <c r="B3577" s="3"/>
      <c r="C3577" s="3"/>
      <c r="T3577">
        <v>10000</v>
      </c>
      <c r="U3577" s="15">
        <v>10133</v>
      </c>
      <c r="V3577" t="s">
        <v>8219</v>
      </c>
      <c r="W3577" s="8"/>
      <c r="X3577" s="5"/>
      <c r="Z3577" s="6"/>
    </row>
    <row r="3578" spans="2:26" x14ac:dyDescent="0.2">
      <c r="B3578" s="3"/>
      <c r="C3578" s="3"/>
      <c r="T3578">
        <v>100</v>
      </c>
      <c r="U3578" s="15">
        <v>100</v>
      </c>
      <c r="V3578" t="s">
        <v>8219</v>
      </c>
      <c r="W3578" s="8"/>
      <c r="X3578" s="5"/>
      <c r="Z3578" s="6"/>
    </row>
    <row r="3579" spans="2:26" x14ac:dyDescent="0.2">
      <c r="B3579" s="3"/>
      <c r="C3579" s="3"/>
      <c r="T3579">
        <v>600</v>
      </c>
      <c r="U3579" s="15">
        <v>780</v>
      </c>
      <c r="V3579" t="s">
        <v>8219</v>
      </c>
      <c r="W3579" s="8"/>
      <c r="X3579" s="5"/>
      <c r="Z3579" s="6"/>
    </row>
    <row r="3580" spans="2:26" x14ac:dyDescent="0.2">
      <c r="B3580" s="3"/>
      <c r="C3580" s="3"/>
      <c r="T3580">
        <v>1500</v>
      </c>
      <c r="U3580" s="15">
        <v>1500.2</v>
      </c>
      <c r="V3580" t="s">
        <v>8219</v>
      </c>
      <c r="W3580" s="8"/>
      <c r="X3580" s="5"/>
      <c r="Z3580" s="6"/>
    </row>
    <row r="3581" spans="2:26" x14ac:dyDescent="0.2">
      <c r="B3581" s="3"/>
      <c r="C3581" s="3"/>
      <c r="T3581">
        <v>500</v>
      </c>
      <c r="U3581" s="15">
        <v>500</v>
      </c>
      <c r="V3581" t="s">
        <v>8219</v>
      </c>
      <c r="W3581" s="8"/>
      <c r="X3581" s="5"/>
      <c r="Z3581" s="6"/>
    </row>
    <row r="3582" spans="2:26" x14ac:dyDescent="0.2">
      <c r="B3582" s="3"/>
      <c r="C3582" s="3"/>
      <c r="T3582">
        <v>900</v>
      </c>
      <c r="U3582" s="15">
        <v>1025</v>
      </c>
      <c r="V3582" t="s">
        <v>8219</v>
      </c>
      <c r="W3582" s="8"/>
      <c r="X3582" s="5"/>
      <c r="Z3582" s="6"/>
    </row>
    <row r="3583" spans="2:26" x14ac:dyDescent="0.2">
      <c r="B3583" s="3"/>
      <c r="C3583" s="3"/>
      <c r="T3583">
        <v>1500</v>
      </c>
      <c r="U3583" s="15">
        <v>1500</v>
      </c>
      <c r="V3583" t="s">
        <v>8219</v>
      </c>
      <c r="W3583" s="8"/>
      <c r="X3583" s="5"/>
      <c r="Z3583" s="6"/>
    </row>
    <row r="3584" spans="2:26" x14ac:dyDescent="0.2">
      <c r="B3584" s="3"/>
      <c r="C3584" s="3"/>
      <c r="T3584">
        <v>1000</v>
      </c>
      <c r="U3584" s="15">
        <v>2870</v>
      </c>
      <c r="V3584" t="s">
        <v>8219</v>
      </c>
      <c r="W3584" s="8"/>
      <c r="X3584" s="5"/>
      <c r="Z3584" s="6"/>
    </row>
    <row r="3585" spans="2:26" x14ac:dyDescent="0.2">
      <c r="B3585" s="3"/>
      <c r="C3585" s="3"/>
      <c r="T3585">
        <v>3000</v>
      </c>
      <c r="U3585" s="15">
        <v>3255</v>
      </c>
      <c r="V3585" t="s">
        <v>8219</v>
      </c>
      <c r="W3585" s="8"/>
      <c r="X3585" s="5"/>
      <c r="Z3585" s="6"/>
    </row>
    <row r="3586" spans="2:26" x14ac:dyDescent="0.2">
      <c r="B3586" s="3"/>
      <c r="C3586" s="3"/>
      <c r="T3586">
        <v>3000</v>
      </c>
      <c r="U3586" s="15">
        <v>3465</v>
      </c>
      <c r="V3586" t="s">
        <v>8219</v>
      </c>
      <c r="W3586" s="8"/>
      <c r="X3586" s="5"/>
      <c r="Z3586" s="6"/>
    </row>
    <row r="3587" spans="2:26" x14ac:dyDescent="0.2">
      <c r="B3587" s="3"/>
      <c r="C3587" s="3"/>
      <c r="T3587">
        <v>3400</v>
      </c>
      <c r="U3587" s="15">
        <v>4050</v>
      </c>
      <c r="V3587" t="s">
        <v>8219</v>
      </c>
      <c r="W3587" s="8"/>
      <c r="X3587" s="5"/>
      <c r="Z3587" s="6"/>
    </row>
    <row r="3588" spans="2:26" x14ac:dyDescent="0.2">
      <c r="B3588" s="3"/>
      <c r="C3588" s="3"/>
      <c r="T3588">
        <v>7500</v>
      </c>
      <c r="U3588" s="15">
        <v>8207</v>
      </c>
      <c r="V3588" t="s">
        <v>8219</v>
      </c>
      <c r="W3588" s="8"/>
      <c r="X3588" s="5"/>
      <c r="Z3588" s="6"/>
    </row>
    <row r="3589" spans="2:26" x14ac:dyDescent="0.2">
      <c r="B3589" s="3"/>
      <c r="C3589" s="3"/>
      <c r="T3589">
        <v>500</v>
      </c>
      <c r="U3589" s="15">
        <v>633</v>
      </c>
      <c r="V3589" t="s">
        <v>8219</v>
      </c>
      <c r="W3589" s="8"/>
      <c r="X3589" s="5"/>
      <c r="Z3589" s="6"/>
    </row>
    <row r="3590" spans="2:26" x14ac:dyDescent="0.2">
      <c r="B3590" s="3"/>
      <c r="C3590" s="3"/>
      <c r="T3590">
        <v>200</v>
      </c>
      <c r="U3590" s="15">
        <v>201</v>
      </c>
      <c r="V3590" t="s">
        <v>8219</v>
      </c>
      <c r="W3590" s="8"/>
      <c r="X3590" s="5"/>
      <c r="Z3590" s="6"/>
    </row>
    <row r="3591" spans="2:26" x14ac:dyDescent="0.2">
      <c r="B3591" s="3"/>
      <c r="C3591" s="3"/>
      <c r="T3591">
        <v>4000</v>
      </c>
      <c r="U3591" s="15">
        <v>5100</v>
      </c>
      <c r="V3591" t="s">
        <v>8219</v>
      </c>
      <c r="W3591" s="8"/>
      <c r="X3591" s="5"/>
      <c r="Z3591" s="6"/>
    </row>
    <row r="3592" spans="2:26" x14ac:dyDescent="0.2">
      <c r="B3592" s="3"/>
      <c r="C3592" s="3"/>
      <c r="T3592">
        <v>5000</v>
      </c>
      <c r="U3592" s="15">
        <v>5003</v>
      </c>
      <c r="V3592" t="s">
        <v>8219</v>
      </c>
      <c r="W3592" s="8"/>
      <c r="X3592" s="5"/>
      <c r="Z3592" s="6"/>
    </row>
    <row r="3593" spans="2:26" x14ac:dyDescent="0.2">
      <c r="B3593" s="3"/>
      <c r="C3593" s="3"/>
      <c r="T3593">
        <v>700</v>
      </c>
      <c r="U3593" s="15">
        <v>1225</v>
      </c>
      <c r="V3593" t="s">
        <v>8219</v>
      </c>
      <c r="W3593" s="8"/>
      <c r="X3593" s="5"/>
      <c r="Z3593" s="6"/>
    </row>
    <row r="3594" spans="2:26" x14ac:dyDescent="0.2">
      <c r="B3594" s="3"/>
      <c r="C3594" s="3"/>
      <c r="T3594">
        <v>2000</v>
      </c>
      <c r="U3594" s="15">
        <v>2545</v>
      </c>
      <c r="V3594" t="s">
        <v>8219</v>
      </c>
      <c r="W3594" s="8"/>
      <c r="X3594" s="5"/>
      <c r="Z3594" s="6"/>
    </row>
    <row r="3595" spans="2:26" x14ac:dyDescent="0.2">
      <c r="B3595" s="3"/>
      <c r="C3595" s="3"/>
      <c r="T3595">
        <v>3000</v>
      </c>
      <c r="U3595" s="15">
        <v>3319</v>
      </c>
      <c r="V3595" t="s">
        <v>8219</v>
      </c>
      <c r="W3595" s="8"/>
      <c r="X3595" s="5"/>
      <c r="Z3595" s="6"/>
    </row>
    <row r="3596" spans="2:26" x14ac:dyDescent="0.2">
      <c r="B3596" s="3"/>
      <c r="C3596" s="3"/>
      <c r="T3596">
        <v>1600</v>
      </c>
      <c r="U3596" s="15">
        <v>2015</v>
      </c>
      <c r="V3596" t="s">
        <v>8219</v>
      </c>
      <c r="W3596" s="8"/>
      <c r="X3596" s="5"/>
      <c r="Z3596" s="6"/>
    </row>
    <row r="3597" spans="2:26" x14ac:dyDescent="0.2">
      <c r="B3597" s="3"/>
      <c r="C3597" s="3"/>
      <c r="T3597">
        <v>2600</v>
      </c>
      <c r="U3597" s="15">
        <v>3081</v>
      </c>
      <c r="V3597" t="s">
        <v>8219</v>
      </c>
      <c r="W3597" s="8"/>
      <c r="X3597" s="5"/>
      <c r="Z3597" s="6"/>
    </row>
    <row r="3598" spans="2:26" x14ac:dyDescent="0.2">
      <c r="B3598" s="3"/>
      <c r="C3598" s="3"/>
      <c r="T3598">
        <v>1100</v>
      </c>
      <c r="U3598" s="15">
        <v>1185</v>
      </c>
      <c r="V3598" t="s">
        <v>8219</v>
      </c>
      <c r="W3598" s="8"/>
      <c r="X3598" s="5"/>
      <c r="Z3598" s="6"/>
    </row>
    <row r="3599" spans="2:26" x14ac:dyDescent="0.2">
      <c r="B3599" s="3"/>
      <c r="C3599" s="3"/>
      <c r="T3599">
        <v>2500</v>
      </c>
      <c r="U3599" s="15">
        <v>2565</v>
      </c>
      <c r="V3599" t="s">
        <v>8219</v>
      </c>
      <c r="W3599" s="8"/>
      <c r="X3599" s="5"/>
      <c r="Z3599" s="6"/>
    </row>
    <row r="3600" spans="2:26" x14ac:dyDescent="0.2">
      <c r="B3600" s="3"/>
      <c r="C3600" s="3"/>
      <c r="T3600">
        <v>1000</v>
      </c>
      <c r="U3600" s="15">
        <v>1101</v>
      </c>
      <c r="V3600" t="s">
        <v>8219</v>
      </c>
      <c r="W3600" s="8"/>
      <c r="X3600" s="5"/>
      <c r="Z3600" s="6"/>
    </row>
    <row r="3601" spans="2:26" x14ac:dyDescent="0.2">
      <c r="B3601" s="3"/>
      <c r="C3601" s="3"/>
      <c r="T3601">
        <v>500</v>
      </c>
      <c r="U3601" s="15">
        <v>1010</v>
      </c>
      <c r="V3601" t="s">
        <v>8219</v>
      </c>
      <c r="W3601" s="8"/>
      <c r="X3601" s="5"/>
      <c r="Z3601" s="6"/>
    </row>
    <row r="3602" spans="2:26" x14ac:dyDescent="0.2">
      <c r="B3602" s="3"/>
      <c r="C3602" s="3"/>
      <c r="T3602">
        <v>10</v>
      </c>
      <c r="U3602" s="15">
        <v>13</v>
      </c>
      <c r="V3602" t="s">
        <v>8219</v>
      </c>
      <c r="W3602" s="8"/>
      <c r="X3602" s="5"/>
      <c r="Z3602" s="6"/>
    </row>
    <row r="3603" spans="2:26" x14ac:dyDescent="0.2">
      <c r="B3603" s="3"/>
      <c r="C3603" s="3"/>
      <c r="T3603">
        <v>2000</v>
      </c>
      <c r="U3603" s="15">
        <v>2087</v>
      </c>
      <c r="V3603" t="s">
        <v>8219</v>
      </c>
      <c r="W3603" s="8"/>
      <c r="X3603" s="5"/>
      <c r="Z3603" s="6"/>
    </row>
    <row r="3604" spans="2:26" x14ac:dyDescent="0.2">
      <c r="B3604" s="3"/>
      <c r="C3604" s="3"/>
      <c r="T3604">
        <v>4000</v>
      </c>
      <c r="U3604" s="15">
        <v>4002</v>
      </c>
      <c r="V3604" t="s">
        <v>8219</v>
      </c>
      <c r="W3604" s="8"/>
      <c r="X3604" s="5"/>
      <c r="Z3604" s="6"/>
    </row>
    <row r="3605" spans="2:26" x14ac:dyDescent="0.2">
      <c r="B3605" s="3"/>
      <c r="C3605" s="3"/>
      <c r="T3605">
        <v>1500</v>
      </c>
      <c r="U3605" s="15">
        <v>2560</v>
      </c>
      <c r="V3605" t="s">
        <v>8219</v>
      </c>
      <c r="W3605" s="8"/>
      <c r="X3605" s="5"/>
      <c r="Z3605" s="6"/>
    </row>
    <row r="3606" spans="2:26" x14ac:dyDescent="0.2">
      <c r="B3606" s="3"/>
      <c r="C3606" s="3"/>
      <c r="T3606">
        <v>3000</v>
      </c>
      <c r="U3606" s="15">
        <v>3385</v>
      </c>
      <c r="V3606" t="s">
        <v>8219</v>
      </c>
      <c r="W3606" s="8"/>
      <c r="X3606" s="5"/>
      <c r="Z3606" s="6"/>
    </row>
    <row r="3607" spans="2:26" x14ac:dyDescent="0.2">
      <c r="B3607" s="3"/>
      <c r="C3607" s="3"/>
      <c r="T3607">
        <v>250</v>
      </c>
      <c r="U3607" s="15">
        <v>460</v>
      </c>
      <c r="V3607" t="s">
        <v>8219</v>
      </c>
      <c r="W3607" s="8"/>
      <c r="X3607" s="5"/>
      <c r="Z3607" s="6"/>
    </row>
    <row r="3608" spans="2:26" x14ac:dyDescent="0.2">
      <c r="B3608" s="3"/>
      <c r="C3608" s="3"/>
      <c r="T3608">
        <v>3000</v>
      </c>
      <c r="U3608" s="15">
        <v>3908</v>
      </c>
      <c r="V3608" t="s">
        <v>8219</v>
      </c>
      <c r="W3608" s="8"/>
      <c r="X3608" s="5"/>
      <c r="Z3608" s="6"/>
    </row>
    <row r="3609" spans="2:26" x14ac:dyDescent="0.2">
      <c r="B3609" s="3"/>
      <c r="C3609" s="3"/>
      <c r="T3609">
        <v>550</v>
      </c>
      <c r="U3609" s="15">
        <v>580</v>
      </c>
      <c r="V3609" t="s">
        <v>8219</v>
      </c>
      <c r="W3609" s="8"/>
      <c r="X3609" s="5"/>
      <c r="Z3609" s="6"/>
    </row>
    <row r="3610" spans="2:26" x14ac:dyDescent="0.2">
      <c r="B3610" s="3"/>
      <c r="C3610" s="3"/>
      <c r="T3610">
        <v>800</v>
      </c>
      <c r="U3610" s="15">
        <v>800</v>
      </c>
      <c r="V3610" t="s">
        <v>8219</v>
      </c>
      <c r="W3610" s="8"/>
      <c r="X3610" s="5"/>
      <c r="Z3610" s="6"/>
    </row>
    <row r="3611" spans="2:26" x14ac:dyDescent="0.2">
      <c r="B3611" s="3"/>
      <c r="C3611" s="3"/>
      <c r="T3611">
        <v>1960</v>
      </c>
      <c r="U3611" s="15">
        <v>3005</v>
      </c>
      <c r="V3611" t="s">
        <v>8219</v>
      </c>
      <c r="W3611" s="8"/>
      <c r="X3611" s="5"/>
      <c r="Z3611" s="6"/>
    </row>
    <row r="3612" spans="2:26" x14ac:dyDescent="0.2">
      <c r="B3612" s="3"/>
      <c r="C3612" s="3"/>
      <c r="T3612">
        <v>1000</v>
      </c>
      <c r="U3612" s="15">
        <v>1623</v>
      </c>
      <c r="V3612" t="s">
        <v>8219</v>
      </c>
      <c r="W3612" s="8"/>
      <c r="X3612" s="5"/>
      <c r="Z3612" s="6"/>
    </row>
    <row r="3613" spans="2:26" x14ac:dyDescent="0.2">
      <c r="B3613" s="3"/>
      <c r="C3613" s="3"/>
      <c r="T3613">
        <v>2500</v>
      </c>
      <c r="U3613" s="15">
        <v>3400</v>
      </c>
      <c r="V3613" t="s">
        <v>8219</v>
      </c>
      <c r="W3613" s="8"/>
      <c r="X3613" s="5"/>
      <c r="Z3613" s="6"/>
    </row>
    <row r="3614" spans="2:26" x14ac:dyDescent="0.2">
      <c r="B3614" s="3"/>
      <c r="C3614" s="3"/>
      <c r="T3614">
        <v>5000</v>
      </c>
      <c r="U3614" s="15">
        <v>7220</v>
      </c>
      <c r="V3614" t="s">
        <v>8219</v>
      </c>
      <c r="W3614" s="8"/>
      <c r="X3614" s="5"/>
      <c r="Z3614" s="6"/>
    </row>
    <row r="3615" spans="2:26" x14ac:dyDescent="0.2">
      <c r="B3615" s="3"/>
      <c r="C3615" s="3"/>
      <c r="T3615">
        <v>1250</v>
      </c>
      <c r="U3615" s="15">
        <v>1250</v>
      </c>
      <c r="V3615" t="s">
        <v>8219</v>
      </c>
      <c r="W3615" s="8"/>
      <c r="X3615" s="5"/>
      <c r="Z3615" s="6"/>
    </row>
    <row r="3616" spans="2:26" x14ac:dyDescent="0.2">
      <c r="B3616" s="3"/>
      <c r="C3616" s="3"/>
      <c r="T3616">
        <v>2500</v>
      </c>
      <c r="U3616" s="15">
        <v>2520</v>
      </c>
      <c r="V3616" t="s">
        <v>8219</v>
      </c>
      <c r="W3616" s="8"/>
      <c r="X3616" s="5"/>
      <c r="Z3616" s="6"/>
    </row>
    <row r="3617" spans="2:26" x14ac:dyDescent="0.2">
      <c r="B3617" s="3"/>
      <c r="C3617" s="3"/>
      <c r="T3617">
        <v>2500</v>
      </c>
      <c r="U3617" s="15">
        <v>2670</v>
      </c>
      <c r="V3617" t="s">
        <v>8219</v>
      </c>
      <c r="W3617" s="8"/>
      <c r="X3617" s="5"/>
      <c r="Z3617" s="6"/>
    </row>
    <row r="3618" spans="2:26" x14ac:dyDescent="0.2">
      <c r="B3618" s="3"/>
      <c r="C3618" s="3"/>
      <c r="T3618">
        <v>2500</v>
      </c>
      <c r="U3618" s="15">
        <v>3120</v>
      </c>
      <c r="V3618" t="s">
        <v>8219</v>
      </c>
      <c r="W3618" s="8"/>
      <c r="X3618" s="5"/>
      <c r="Z3618" s="6"/>
    </row>
    <row r="3619" spans="2:26" x14ac:dyDescent="0.2">
      <c r="B3619" s="3"/>
      <c r="C3619" s="3"/>
      <c r="T3619">
        <v>740</v>
      </c>
      <c r="U3619" s="15">
        <v>880</v>
      </c>
      <c r="V3619" t="s">
        <v>8219</v>
      </c>
      <c r="W3619" s="8"/>
      <c r="X3619" s="5"/>
      <c r="Z3619" s="6"/>
    </row>
    <row r="3620" spans="2:26" x14ac:dyDescent="0.2">
      <c r="B3620" s="3"/>
      <c r="C3620" s="3"/>
      <c r="T3620">
        <v>2000</v>
      </c>
      <c r="U3620" s="15">
        <v>2020</v>
      </c>
      <c r="V3620" t="s">
        <v>8219</v>
      </c>
      <c r="W3620" s="8"/>
      <c r="X3620" s="5"/>
      <c r="Z3620" s="6"/>
    </row>
    <row r="3621" spans="2:26" x14ac:dyDescent="0.2">
      <c r="B3621" s="3"/>
      <c r="C3621" s="3"/>
      <c r="T3621">
        <v>1000</v>
      </c>
      <c r="U3621" s="15">
        <v>1130</v>
      </c>
      <c r="V3621" t="s">
        <v>8219</v>
      </c>
      <c r="W3621" s="8"/>
      <c r="X3621" s="5"/>
      <c r="Z3621" s="6"/>
    </row>
    <row r="3622" spans="2:26" x14ac:dyDescent="0.2">
      <c r="B3622" s="3"/>
      <c r="C3622" s="3"/>
      <c r="T3622">
        <v>10500</v>
      </c>
      <c r="U3622" s="15">
        <v>11045</v>
      </c>
      <c r="V3622" t="s">
        <v>8219</v>
      </c>
      <c r="W3622" s="8"/>
      <c r="X3622" s="5"/>
      <c r="Z3622" s="6"/>
    </row>
    <row r="3623" spans="2:26" x14ac:dyDescent="0.2">
      <c r="B3623" s="3"/>
      <c r="C3623" s="3"/>
      <c r="T3623">
        <v>3000</v>
      </c>
      <c r="U3623" s="15">
        <v>3292</v>
      </c>
      <c r="V3623" t="s">
        <v>8219</v>
      </c>
      <c r="W3623" s="8"/>
      <c r="X3623" s="5"/>
      <c r="Z3623" s="6"/>
    </row>
    <row r="3624" spans="2:26" x14ac:dyDescent="0.2">
      <c r="B3624" s="3"/>
      <c r="C3624" s="3"/>
      <c r="T3624">
        <v>1000</v>
      </c>
      <c r="U3624" s="15">
        <v>1000.99</v>
      </c>
      <c r="V3624" t="s">
        <v>8219</v>
      </c>
      <c r="W3624" s="8"/>
      <c r="X3624" s="5"/>
      <c r="Z3624" s="6"/>
    </row>
    <row r="3625" spans="2:26" x14ac:dyDescent="0.2">
      <c r="B3625" s="3"/>
      <c r="C3625" s="3"/>
      <c r="T3625">
        <v>2500</v>
      </c>
      <c r="U3625" s="15">
        <v>3000</v>
      </c>
      <c r="V3625" t="s">
        <v>8219</v>
      </c>
      <c r="W3625" s="8"/>
      <c r="X3625" s="5"/>
      <c r="Z3625" s="6"/>
    </row>
    <row r="3626" spans="2:26" x14ac:dyDescent="0.2">
      <c r="B3626" s="3"/>
      <c r="C3626" s="3"/>
      <c r="T3626">
        <v>3000</v>
      </c>
      <c r="U3626" s="15">
        <v>3148</v>
      </c>
      <c r="V3626" t="s">
        <v>8219</v>
      </c>
      <c r="W3626" s="8"/>
      <c r="X3626" s="5"/>
      <c r="Z3626" s="6"/>
    </row>
    <row r="3627" spans="2:26" x14ac:dyDescent="0.2">
      <c r="B3627" s="3"/>
      <c r="C3627" s="3"/>
      <c r="T3627">
        <v>3000</v>
      </c>
      <c r="U3627" s="15">
        <v>3080</v>
      </c>
      <c r="V3627" t="s">
        <v>8219</v>
      </c>
      <c r="W3627" s="8"/>
      <c r="X3627" s="5"/>
      <c r="Z3627" s="6"/>
    </row>
    <row r="3628" spans="2:26" x14ac:dyDescent="0.2">
      <c r="B3628" s="3"/>
      <c r="C3628" s="3"/>
      <c r="T3628">
        <v>4000</v>
      </c>
      <c r="U3628" s="15">
        <v>4073</v>
      </c>
      <c r="V3628" t="s">
        <v>8219</v>
      </c>
      <c r="W3628" s="8"/>
      <c r="X3628" s="5"/>
      <c r="Z3628" s="6"/>
    </row>
    <row r="3629" spans="2:26" x14ac:dyDescent="0.2">
      <c r="B3629" s="3"/>
      <c r="C3629" s="3"/>
      <c r="T3629">
        <v>2000</v>
      </c>
      <c r="U3629" s="15">
        <v>2000</v>
      </c>
      <c r="V3629" t="s">
        <v>8219</v>
      </c>
      <c r="W3629" s="8"/>
      <c r="X3629" s="5"/>
      <c r="Z3629" s="6"/>
    </row>
    <row r="3630" spans="2:26" x14ac:dyDescent="0.2">
      <c r="B3630" s="3"/>
      <c r="C3630" s="3"/>
      <c r="T3630">
        <v>100000</v>
      </c>
      <c r="U3630" s="15">
        <v>0</v>
      </c>
      <c r="V3630" t="s">
        <v>8221</v>
      </c>
      <c r="W3630" s="8"/>
      <c r="X3630" s="5"/>
      <c r="Z3630" s="6"/>
    </row>
    <row r="3631" spans="2:26" x14ac:dyDescent="0.2">
      <c r="B3631" s="3"/>
      <c r="C3631" s="3"/>
      <c r="T3631">
        <v>1000000</v>
      </c>
      <c r="U3631" s="15">
        <v>2</v>
      </c>
      <c r="V3631" t="s">
        <v>8221</v>
      </c>
      <c r="W3631" s="8"/>
      <c r="X3631" s="5"/>
      <c r="Z3631" s="6"/>
    </row>
    <row r="3632" spans="2:26" x14ac:dyDescent="0.2">
      <c r="B3632" s="3"/>
      <c r="C3632" s="3"/>
      <c r="T3632">
        <v>3000</v>
      </c>
      <c r="U3632" s="15">
        <v>1</v>
      </c>
      <c r="V3632" t="s">
        <v>8221</v>
      </c>
      <c r="W3632" s="8"/>
      <c r="X3632" s="5"/>
      <c r="Z3632" s="6"/>
    </row>
    <row r="3633" spans="2:26" x14ac:dyDescent="0.2">
      <c r="B3633" s="3"/>
      <c r="C3633" s="3"/>
      <c r="T3633">
        <v>17100</v>
      </c>
      <c r="U3633" s="15">
        <v>8725</v>
      </c>
      <c r="V3633" t="s">
        <v>8221</v>
      </c>
      <c r="W3633" s="8"/>
      <c r="X3633" s="5"/>
      <c r="Z3633" s="6"/>
    </row>
    <row r="3634" spans="2:26" x14ac:dyDescent="0.2">
      <c r="B3634" s="3"/>
      <c r="C3634" s="3"/>
      <c r="T3634">
        <v>500</v>
      </c>
      <c r="U3634" s="15">
        <v>100</v>
      </c>
      <c r="V3634" t="s">
        <v>8221</v>
      </c>
      <c r="W3634" s="8"/>
      <c r="X3634" s="5"/>
      <c r="Z3634" s="6"/>
    </row>
    <row r="3635" spans="2:26" x14ac:dyDescent="0.2">
      <c r="B3635" s="3"/>
      <c r="C3635" s="3"/>
      <c r="T3635">
        <v>5000</v>
      </c>
      <c r="U3635" s="15">
        <v>1762</v>
      </c>
      <c r="V3635" t="s">
        <v>8221</v>
      </c>
      <c r="W3635" s="8"/>
      <c r="X3635" s="5"/>
      <c r="Z3635" s="6"/>
    </row>
    <row r="3636" spans="2:26" x14ac:dyDescent="0.2">
      <c r="B3636" s="3"/>
      <c r="C3636" s="3"/>
      <c r="T3636">
        <v>75000</v>
      </c>
      <c r="U3636" s="15">
        <v>3185</v>
      </c>
      <c r="V3636" t="s">
        <v>8221</v>
      </c>
      <c r="W3636" s="8"/>
      <c r="X3636" s="5"/>
      <c r="Z3636" s="6"/>
    </row>
    <row r="3637" spans="2:26" x14ac:dyDescent="0.2">
      <c r="B3637" s="3"/>
      <c r="C3637" s="3"/>
      <c r="T3637">
        <v>3500</v>
      </c>
      <c r="U3637" s="15">
        <v>1276</v>
      </c>
      <c r="V3637" t="s">
        <v>8221</v>
      </c>
      <c r="W3637" s="8"/>
      <c r="X3637" s="5"/>
      <c r="Z3637" s="6"/>
    </row>
    <row r="3638" spans="2:26" x14ac:dyDescent="0.2">
      <c r="B3638" s="3"/>
      <c r="C3638" s="3"/>
      <c r="T3638">
        <v>150000</v>
      </c>
      <c r="U3638" s="15">
        <v>0</v>
      </c>
      <c r="V3638" t="s">
        <v>8221</v>
      </c>
      <c r="W3638" s="8"/>
      <c r="X3638" s="5"/>
      <c r="Z3638" s="6"/>
    </row>
    <row r="3639" spans="2:26" x14ac:dyDescent="0.2">
      <c r="B3639" s="3"/>
      <c r="C3639" s="3"/>
      <c r="T3639">
        <v>3000</v>
      </c>
      <c r="U3639" s="15">
        <v>926</v>
      </c>
      <c r="V3639" t="s">
        <v>8221</v>
      </c>
      <c r="W3639" s="8"/>
      <c r="X3639" s="5"/>
      <c r="Z3639" s="6"/>
    </row>
    <row r="3640" spans="2:26" x14ac:dyDescent="0.2">
      <c r="B3640" s="3"/>
      <c r="C3640" s="3"/>
      <c r="T3640">
        <v>3300</v>
      </c>
      <c r="U3640" s="15">
        <v>216</v>
      </c>
      <c r="V3640" t="s">
        <v>8221</v>
      </c>
      <c r="W3640" s="8"/>
      <c r="X3640" s="5"/>
      <c r="Z3640" s="6"/>
    </row>
    <row r="3641" spans="2:26" x14ac:dyDescent="0.2">
      <c r="B3641" s="3"/>
      <c r="C3641" s="3"/>
      <c r="T3641">
        <v>25000</v>
      </c>
      <c r="U3641" s="15">
        <v>1</v>
      </c>
      <c r="V3641" t="s">
        <v>8221</v>
      </c>
      <c r="W3641" s="8"/>
      <c r="X3641" s="5"/>
      <c r="Z3641" s="6"/>
    </row>
    <row r="3642" spans="2:26" x14ac:dyDescent="0.2">
      <c r="B3642" s="3"/>
      <c r="C3642" s="3"/>
      <c r="T3642">
        <v>1000</v>
      </c>
      <c r="U3642" s="15">
        <v>55</v>
      </c>
      <c r="V3642" t="s">
        <v>8221</v>
      </c>
      <c r="W3642" s="8"/>
      <c r="X3642" s="5"/>
      <c r="Z3642" s="6"/>
    </row>
    <row r="3643" spans="2:26" x14ac:dyDescent="0.2">
      <c r="B3643" s="3"/>
      <c r="C3643" s="3"/>
      <c r="T3643">
        <v>3000</v>
      </c>
      <c r="U3643" s="15">
        <v>0</v>
      </c>
      <c r="V3643" t="s">
        <v>8221</v>
      </c>
      <c r="W3643" s="8"/>
      <c r="X3643" s="5"/>
      <c r="Z3643" s="6"/>
    </row>
    <row r="3644" spans="2:26" x14ac:dyDescent="0.2">
      <c r="B3644" s="3"/>
      <c r="C3644" s="3"/>
      <c r="T3644">
        <v>700</v>
      </c>
      <c r="U3644" s="15">
        <v>15</v>
      </c>
      <c r="V3644" t="s">
        <v>8221</v>
      </c>
      <c r="W3644" s="8"/>
      <c r="X3644" s="5"/>
      <c r="Z3644" s="6"/>
    </row>
    <row r="3645" spans="2:26" x14ac:dyDescent="0.2">
      <c r="B3645" s="3"/>
      <c r="C3645" s="3"/>
      <c r="T3645">
        <v>25000</v>
      </c>
      <c r="U3645" s="15">
        <v>0</v>
      </c>
      <c r="V3645" t="s">
        <v>8221</v>
      </c>
      <c r="W3645" s="8"/>
      <c r="X3645" s="5"/>
      <c r="Z3645" s="6"/>
    </row>
    <row r="3646" spans="2:26" x14ac:dyDescent="0.2">
      <c r="B3646" s="3"/>
      <c r="C3646" s="3"/>
      <c r="T3646">
        <v>5000</v>
      </c>
      <c r="U3646" s="15">
        <v>821</v>
      </c>
      <c r="V3646" t="s">
        <v>8221</v>
      </c>
      <c r="W3646" s="8"/>
      <c r="X3646" s="5"/>
      <c r="Z3646" s="6"/>
    </row>
    <row r="3647" spans="2:26" x14ac:dyDescent="0.2">
      <c r="B3647" s="3"/>
      <c r="C3647" s="3"/>
      <c r="T3647">
        <v>1000</v>
      </c>
      <c r="U3647" s="15">
        <v>1</v>
      </c>
      <c r="V3647" t="s">
        <v>8221</v>
      </c>
      <c r="W3647" s="8"/>
      <c r="X3647" s="5"/>
      <c r="Z3647" s="6"/>
    </row>
    <row r="3648" spans="2:26" x14ac:dyDescent="0.2">
      <c r="B3648" s="3"/>
      <c r="C3648" s="3"/>
      <c r="T3648">
        <v>10000</v>
      </c>
      <c r="U3648" s="15">
        <v>481</v>
      </c>
      <c r="V3648" t="s">
        <v>8221</v>
      </c>
      <c r="W3648" s="8"/>
      <c r="X3648" s="5"/>
      <c r="Z3648" s="6"/>
    </row>
    <row r="3649" spans="2:26" x14ac:dyDescent="0.2">
      <c r="B3649" s="3"/>
      <c r="C3649" s="3"/>
      <c r="T3649">
        <v>500</v>
      </c>
      <c r="U3649" s="15">
        <v>30</v>
      </c>
      <c r="V3649" t="s">
        <v>8221</v>
      </c>
      <c r="W3649" s="8"/>
      <c r="X3649" s="5"/>
      <c r="Z3649" s="6"/>
    </row>
    <row r="3650" spans="2:26" x14ac:dyDescent="0.2">
      <c r="B3650" s="3"/>
      <c r="C3650" s="3"/>
      <c r="T3650">
        <v>40000</v>
      </c>
      <c r="U3650" s="15">
        <v>40153</v>
      </c>
      <c r="V3650" t="s">
        <v>8219</v>
      </c>
      <c r="W3650" s="8"/>
      <c r="X3650" s="5"/>
      <c r="Z3650" s="6"/>
    </row>
    <row r="3651" spans="2:26" x14ac:dyDescent="0.2">
      <c r="B3651" s="3"/>
      <c r="C3651" s="3"/>
      <c r="T3651">
        <v>750</v>
      </c>
      <c r="U3651" s="15">
        <v>780</v>
      </c>
      <c r="V3651" t="s">
        <v>8219</v>
      </c>
      <c r="W3651" s="8"/>
      <c r="X3651" s="5"/>
      <c r="Z3651" s="6"/>
    </row>
    <row r="3652" spans="2:26" x14ac:dyDescent="0.2">
      <c r="B3652" s="3"/>
      <c r="C3652" s="3"/>
      <c r="T3652">
        <v>500</v>
      </c>
      <c r="U3652" s="15">
        <v>500</v>
      </c>
      <c r="V3652" t="s">
        <v>8219</v>
      </c>
      <c r="W3652" s="8"/>
      <c r="X3652" s="5"/>
      <c r="Z3652" s="6"/>
    </row>
    <row r="3653" spans="2:26" x14ac:dyDescent="0.2">
      <c r="B3653" s="3"/>
      <c r="C3653" s="3"/>
      <c r="T3653">
        <v>500</v>
      </c>
      <c r="U3653" s="15">
        <v>520</v>
      </c>
      <c r="V3653" t="s">
        <v>8219</v>
      </c>
      <c r="W3653" s="8"/>
      <c r="X3653" s="5"/>
      <c r="Z3653" s="6"/>
    </row>
    <row r="3654" spans="2:26" x14ac:dyDescent="0.2">
      <c r="B3654" s="3"/>
      <c r="C3654" s="3"/>
      <c r="T3654">
        <v>300</v>
      </c>
      <c r="U3654" s="15">
        <v>752</v>
      </c>
      <c r="V3654" t="s">
        <v>8219</v>
      </c>
      <c r="W3654" s="8"/>
      <c r="X3654" s="5"/>
      <c r="Z3654" s="6"/>
    </row>
    <row r="3655" spans="2:26" x14ac:dyDescent="0.2">
      <c r="B3655" s="3"/>
      <c r="C3655" s="3"/>
      <c r="T3655">
        <v>2000</v>
      </c>
      <c r="U3655" s="15">
        <v>2010</v>
      </c>
      <c r="V3655" t="s">
        <v>8219</v>
      </c>
      <c r="W3655" s="8"/>
      <c r="X3655" s="5"/>
      <c r="Z3655" s="6"/>
    </row>
    <row r="3656" spans="2:26" x14ac:dyDescent="0.2">
      <c r="B3656" s="3"/>
      <c r="C3656" s="3"/>
      <c r="T3656">
        <v>1500</v>
      </c>
      <c r="U3656" s="15">
        <v>2616</v>
      </c>
      <c r="V3656" t="s">
        <v>8219</v>
      </c>
      <c r="W3656" s="8"/>
      <c r="X3656" s="5"/>
      <c r="Z3656" s="6"/>
    </row>
    <row r="3657" spans="2:26" x14ac:dyDescent="0.2">
      <c r="B3657" s="3"/>
      <c r="C3657" s="3"/>
      <c r="T3657">
        <v>5000</v>
      </c>
      <c r="U3657" s="15">
        <v>5813</v>
      </c>
      <c r="V3657" t="s">
        <v>8219</v>
      </c>
      <c r="W3657" s="8"/>
      <c r="X3657" s="5"/>
      <c r="Z3657" s="6"/>
    </row>
    <row r="3658" spans="2:26" x14ac:dyDescent="0.2">
      <c r="B3658" s="3"/>
      <c r="C3658" s="3"/>
      <c r="T3658">
        <v>5000</v>
      </c>
      <c r="U3658" s="15">
        <v>5291</v>
      </c>
      <c r="V3658" t="s">
        <v>8219</v>
      </c>
      <c r="W3658" s="8"/>
      <c r="X3658" s="5"/>
      <c r="Z3658" s="6"/>
    </row>
    <row r="3659" spans="2:26" x14ac:dyDescent="0.2">
      <c r="B3659" s="3"/>
      <c r="C3659" s="3"/>
      <c r="T3659">
        <v>2000</v>
      </c>
      <c r="U3659" s="15">
        <v>2215</v>
      </c>
      <c r="V3659" t="s">
        <v>8219</v>
      </c>
      <c r="W3659" s="8"/>
      <c r="X3659" s="5"/>
      <c r="Z3659" s="6"/>
    </row>
    <row r="3660" spans="2:26" x14ac:dyDescent="0.2">
      <c r="B3660" s="3"/>
      <c r="C3660" s="3"/>
      <c r="T3660">
        <v>1500</v>
      </c>
      <c r="U3660" s="15">
        <v>1510</v>
      </c>
      <c r="V3660" t="s">
        <v>8219</v>
      </c>
      <c r="W3660" s="8"/>
      <c r="X3660" s="5"/>
      <c r="Z3660" s="6"/>
    </row>
    <row r="3661" spans="2:26" x14ac:dyDescent="0.2">
      <c r="B3661" s="3"/>
      <c r="C3661" s="3"/>
      <c r="T3661">
        <v>3000</v>
      </c>
      <c r="U3661" s="15">
        <v>3061</v>
      </c>
      <c r="V3661" t="s">
        <v>8219</v>
      </c>
      <c r="W3661" s="8"/>
      <c r="X3661" s="5"/>
      <c r="Z3661" s="6"/>
    </row>
    <row r="3662" spans="2:26" x14ac:dyDescent="0.2">
      <c r="B3662" s="3"/>
      <c r="C3662" s="3"/>
      <c r="T3662">
        <v>250</v>
      </c>
      <c r="U3662" s="15">
        <v>250</v>
      </c>
      <c r="V3662" t="s">
        <v>8219</v>
      </c>
      <c r="W3662" s="8"/>
      <c r="X3662" s="5"/>
      <c r="Z3662" s="6"/>
    </row>
    <row r="3663" spans="2:26" x14ac:dyDescent="0.2">
      <c r="B3663" s="3"/>
      <c r="C3663" s="3"/>
      <c r="T3663">
        <v>3000</v>
      </c>
      <c r="U3663" s="15">
        <v>3330</v>
      </c>
      <c r="V3663" t="s">
        <v>8219</v>
      </c>
      <c r="W3663" s="8"/>
      <c r="X3663" s="5"/>
      <c r="Z3663" s="6"/>
    </row>
    <row r="3664" spans="2:26" x14ac:dyDescent="0.2">
      <c r="B3664" s="3"/>
      <c r="C3664" s="3"/>
      <c r="T3664">
        <v>8000</v>
      </c>
      <c r="U3664" s="15">
        <v>8114</v>
      </c>
      <c r="V3664" t="s">
        <v>8219</v>
      </c>
      <c r="W3664" s="8"/>
      <c r="X3664" s="5"/>
      <c r="Z3664" s="6"/>
    </row>
    <row r="3665" spans="2:26" x14ac:dyDescent="0.2">
      <c r="B3665" s="3"/>
      <c r="C3665" s="3"/>
      <c r="T3665">
        <v>225</v>
      </c>
      <c r="U3665" s="15">
        <v>234</v>
      </c>
      <c r="V3665" t="s">
        <v>8219</v>
      </c>
      <c r="W3665" s="8"/>
      <c r="X3665" s="5"/>
      <c r="Z3665" s="6"/>
    </row>
    <row r="3666" spans="2:26" x14ac:dyDescent="0.2">
      <c r="B3666" s="3"/>
      <c r="C3666" s="3"/>
      <c r="T3666">
        <v>800</v>
      </c>
      <c r="U3666" s="15">
        <v>875</v>
      </c>
      <c r="V3666" t="s">
        <v>8219</v>
      </c>
      <c r="W3666" s="8"/>
      <c r="X3666" s="5"/>
      <c r="Z3666" s="6"/>
    </row>
    <row r="3667" spans="2:26" x14ac:dyDescent="0.2">
      <c r="B3667" s="3"/>
      <c r="C3667" s="3"/>
      <c r="T3667">
        <v>620</v>
      </c>
      <c r="U3667" s="15">
        <v>714</v>
      </c>
      <c r="V3667" t="s">
        <v>8219</v>
      </c>
      <c r="W3667" s="8"/>
      <c r="X3667" s="5"/>
      <c r="Z3667" s="6"/>
    </row>
    <row r="3668" spans="2:26" x14ac:dyDescent="0.2">
      <c r="B3668" s="3"/>
      <c r="C3668" s="3"/>
      <c r="T3668">
        <v>1200</v>
      </c>
      <c r="U3668" s="15">
        <v>1200</v>
      </c>
      <c r="V3668" t="s">
        <v>8219</v>
      </c>
      <c r="W3668" s="8"/>
      <c r="X3668" s="5"/>
      <c r="Z3668" s="6"/>
    </row>
    <row r="3669" spans="2:26" x14ac:dyDescent="0.2">
      <c r="B3669" s="3"/>
      <c r="C3669" s="3"/>
      <c r="T3669">
        <v>3000</v>
      </c>
      <c r="U3669" s="15">
        <v>3095.11</v>
      </c>
      <c r="V3669" t="s">
        <v>8219</v>
      </c>
      <c r="W3669" s="8"/>
      <c r="X3669" s="5"/>
      <c r="Z3669" s="6"/>
    </row>
    <row r="3670" spans="2:26" x14ac:dyDescent="0.2">
      <c r="B3670" s="3"/>
      <c r="C3670" s="3"/>
      <c r="T3670">
        <v>1000</v>
      </c>
      <c r="U3670" s="15">
        <v>1035</v>
      </c>
      <c r="V3670" t="s">
        <v>8219</v>
      </c>
      <c r="W3670" s="8"/>
      <c r="X3670" s="5"/>
      <c r="Z3670" s="6"/>
    </row>
    <row r="3671" spans="2:26" x14ac:dyDescent="0.2">
      <c r="B3671" s="3"/>
      <c r="C3671" s="3"/>
      <c r="T3671">
        <v>1000</v>
      </c>
      <c r="U3671" s="15">
        <v>1382</v>
      </c>
      <c r="V3671" t="s">
        <v>8219</v>
      </c>
      <c r="W3671" s="8"/>
      <c r="X3671" s="5"/>
      <c r="Z3671" s="6"/>
    </row>
    <row r="3672" spans="2:26" x14ac:dyDescent="0.2">
      <c r="B3672" s="3"/>
      <c r="C3672" s="3"/>
      <c r="T3672">
        <v>220</v>
      </c>
      <c r="U3672" s="15">
        <v>241</v>
      </c>
      <c r="V3672" t="s">
        <v>8219</v>
      </c>
      <c r="W3672" s="8"/>
      <c r="X3672" s="5"/>
      <c r="Z3672" s="6"/>
    </row>
    <row r="3673" spans="2:26" x14ac:dyDescent="0.2">
      <c r="B3673" s="3"/>
      <c r="C3673" s="3"/>
      <c r="T3673">
        <v>3500</v>
      </c>
      <c r="U3673" s="15">
        <v>3530</v>
      </c>
      <c r="V3673" t="s">
        <v>8219</v>
      </c>
      <c r="W3673" s="8"/>
      <c r="X3673" s="5"/>
      <c r="Z3673" s="6"/>
    </row>
    <row r="3674" spans="2:26" x14ac:dyDescent="0.2">
      <c r="B3674" s="3"/>
      <c r="C3674" s="3"/>
      <c r="T3674">
        <v>3000</v>
      </c>
      <c r="U3674" s="15">
        <v>3046</v>
      </c>
      <c r="V3674" t="s">
        <v>8219</v>
      </c>
      <c r="W3674" s="8"/>
      <c r="X3674" s="5"/>
      <c r="Z3674" s="6"/>
    </row>
    <row r="3675" spans="2:26" x14ac:dyDescent="0.2">
      <c r="B3675" s="3"/>
      <c r="C3675" s="3"/>
      <c r="T3675">
        <v>4000</v>
      </c>
      <c r="U3675" s="15">
        <v>4545</v>
      </c>
      <c r="V3675" t="s">
        <v>8219</v>
      </c>
      <c r="W3675" s="8"/>
      <c r="X3675" s="5"/>
      <c r="Z3675" s="6"/>
    </row>
    <row r="3676" spans="2:26" x14ac:dyDescent="0.2">
      <c r="B3676" s="3"/>
      <c r="C3676" s="3"/>
      <c r="T3676">
        <v>4500</v>
      </c>
      <c r="U3676" s="15">
        <v>4500</v>
      </c>
      <c r="V3676" t="s">
        <v>8219</v>
      </c>
      <c r="W3676" s="8"/>
      <c r="X3676" s="5"/>
      <c r="Z3676" s="6"/>
    </row>
    <row r="3677" spans="2:26" x14ac:dyDescent="0.2">
      <c r="B3677" s="3"/>
      <c r="C3677" s="3"/>
      <c r="T3677">
        <v>50</v>
      </c>
      <c r="U3677" s="15">
        <v>70</v>
      </c>
      <c r="V3677" t="s">
        <v>8219</v>
      </c>
      <c r="W3677" s="8"/>
      <c r="X3677" s="5"/>
      <c r="Z3677" s="6"/>
    </row>
    <row r="3678" spans="2:26" x14ac:dyDescent="0.2">
      <c r="B3678" s="3"/>
      <c r="C3678" s="3"/>
      <c r="T3678">
        <v>800</v>
      </c>
      <c r="U3678" s="15">
        <v>1030</v>
      </c>
      <c r="V3678" t="s">
        <v>8219</v>
      </c>
      <c r="W3678" s="8"/>
      <c r="X3678" s="5"/>
      <c r="Z3678" s="6"/>
    </row>
    <row r="3679" spans="2:26" x14ac:dyDescent="0.2">
      <c r="B3679" s="3"/>
      <c r="C3679" s="3"/>
      <c r="T3679">
        <v>12000</v>
      </c>
      <c r="U3679" s="15">
        <v>12348.5</v>
      </c>
      <c r="V3679" t="s">
        <v>8219</v>
      </c>
      <c r="W3679" s="8"/>
      <c r="X3679" s="5"/>
      <c r="Z3679" s="6"/>
    </row>
    <row r="3680" spans="2:26" x14ac:dyDescent="0.2">
      <c r="B3680" s="3"/>
      <c r="C3680" s="3"/>
      <c r="T3680">
        <v>2000</v>
      </c>
      <c r="U3680" s="15">
        <v>2050</v>
      </c>
      <c r="V3680" t="s">
        <v>8219</v>
      </c>
      <c r="W3680" s="8"/>
      <c r="X3680" s="5"/>
      <c r="Z3680" s="6"/>
    </row>
    <row r="3681" spans="2:26" x14ac:dyDescent="0.2">
      <c r="B3681" s="3"/>
      <c r="C3681" s="3"/>
      <c r="T3681">
        <v>2000</v>
      </c>
      <c r="U3681" s="15">
        <v>2202</v>
      </c>
      <c r="V3681" t="s">
        <v>8219</v>
      </c>
      <c r="W3681" s="8"/>
      <c r="X3681" s="5"/>
      <c r="Z3681" s="6"/>
    </row>
    <row r="3682" spans="2:26" x14ac:dyDescent="0.2">
      <c r="B3682" s="3"/>
      <c r="C3682" s="3"/>
      <c r="T3682">
        <v>3000</v>
      </c>
      <c r="U3682" s="15">
        <v>3383</v>
      </c>
      <c r="V3682" t="s">
        <v>8219</v>
      </c>
      <c r="W3682" s="8"/>
      <c r="X3682" s="5"/>
      <c r="Z3682" s="6"/>
    </row>
    <row r="3683" spans="2:26" x14ac:dyDescent="0.2">
      <c r="B3683" s="3"/>
      <c r="C3683" s="3"/>
      <c r="T3683">
        <v>1000</v>
      </c>
      <c r="U3683" s="15">
        <v>1119</v>
      </c>
      <c r="V3683" t="s">
        <v>8219</v>
      </c>
      <c r="W3683" s="8"/>
      <c r="X3683" s="5"/>
      <c r="Z3683" s="6"/>
    </row>
    <row r="3684" spans="2:26" x14ac:dyDescent="0.2">
      <c r="B3684" s="3"/>
      <c r="C3684" s="3"/>
      <c r="T3684">
        <v>3000</v>
      </c>
      <c r="U3684" s="15">
        <v>4176</v>
      </c>
      <c r="V3684" t="s">
        <v>8219</v>
      </c>
      <c r="W3684" s="8"/>
      <c r="X3684" s="5"/>
      <c r="Z3684" s="6"/>
    </row>
    <row r="3685" spans="2:26" x14ac:dyDescent="0.2">
      <c r="B3685" s="3"/>
      <c r="C3685" s="3"/>
      <c r="T3685">
        <v>3500</v>
      </c>
      <c r="U3685" s="15">
        <v>3880</v>
      </c>
      <c r="V3685" t="s">
        <v>8219</v>
      </c>
      <c r="W3685" s="8"/>
      <c r="X3685" s="5"/>
      <c r="Z3685" s="6"/>
    </row>
    <row r="3686" spans="2:26" x14ac:dyDescent="0.2">
      <c r="B3686" s="3"/>
      <c r="C3686" s="3"/>
      <c r="T3686">
        <v>750</v>
      </c>
      <c r="U3686" s="15">
        <v>1043</v>
      </c>
      <c r="V3686" t="s">
        <v>8219</v>
      </c>
      <c r="W3686" s="8"/>
      <c r="X3686" s="5"/>
      <c r="Z3686" s="6"/>
    </row>
    <row r="3687" spans="2:26" x14ac:dyDescent="0.2">
      <c r="B3687" s="3"/>
      <c r="C3687" s="3"/>
      <c r="T3687">
        <v>5000</v>
      </c>
      <c r="U3687" s="15">
        <v>5285</v>
      </c>
      <c r="V3687" t="s">
        <v>8219</v>
      </c>
      <c r="W3687" s="8"/>
      <c r="X3687" s="5"/>
      <c r="Z3687" s="6"/>
    </row>
    <row r="3688" spans="2:26" x14ac:dyDescent="0.2">
      <c r="B3688" s="3"/>
      <c r="C3688" s="3"/>
      <c r="T3688">
        <v>350</v>
      </c>
      <c r="U3688" s="15">
        <v>355</v>
      </c>
      <c r="V3688" t="s">
        <v>8219</v>
      </c>
      <c r="W3688" s="8"/>
      <c r="X3688" s="5"/>
      <c r="Z3688" s="6"/>
    </row>
    <row r="3689" spans="2:26" x14ac:dyDescent="0.2">
      <c r="B3689" s="3"/>
      <c r="C3689" s="3"/>
      <c r="T3689">
        <v>5000</v>
      </c>
      <c r="U3689" s="15">
        <v>5012.25</v>
      </c>
      <c r="V3689" t="s">
        <v>8219</v>
      </c>
      <c r="W3689" s="8"/>
      <c r="X3689" s="5"/>
      <c r="Z3689" s="6"/>
    </row>
    <row r="3690" spans="2:26" x14ac:dyDescent="0.2">
      <c r="B3690" s="3"/>
      <c r="C3690" s="3"/>
      <c r="T3690">
        <v>3000</v>
      </c>
      <c r="U3690" s="15">
        <v>3275</v>
      </c>
      <c r="V3690" t="s">
        <v>8219</v>
      </c>
      <c r="W3690" s="8"/>
      <c r="X3690" s="5"/>
      <c r="Z3690" s="6"/>
    </row>
    <row r="3691" spans="2:26" x14ac:dyDescent="0.2">
      <c r="B3691" s="3"/>
      <c r="C3691" s="3"/>
      <c r="T3691">
        <v>3000</v>
      </c>
      <c r="U3691" s="15">
        <v>3550</v>
      </c>
      <c r="V3691" t="s">
        <v>8219</v>
      </c>
      <c r="W3691" s="8"/>
      <c r="X3691" s="5"/>
      <c r="Z3691" s="6"/>
    </row>
    <row r="3692" spans="2:26" x14ac:dyDescent="0.2">
      <c r="B3692" s="3"/>
      <c r="C3692" s="3"/>
      <c r="T3692">
        <v>1500</v>
      </c>
      <c r="U3692" s="15">
        <v>1800</v>
      </c>
      <c r="V3692" t="s">
        <v>8219</v>
      </c>
      <c r="W3692" s="8"/>
      <c r="X3692" s="5"/>
      <c r="Z3692" s="6"/>
    </row>
    <row r="3693" spans="2:26" x14ac:dyDescent="0.2">
      <c r="B3693" s="3"/>
      <c r="C3693" s="3"/>
      <c r="T3693">
        <v>40000</v>
      </c>
      <c r="U3693" s="15">
        <v>51184</v>
      </c>
      <c r="V3693" t="s">
        <v>8219</v>
      </c>
      <c r="W3693" s="8"/>
      <c r="X3693" s="5"/>
      <c r="Z3693" s="6"/>
    </row>
    <row r="3694" spans="2:26" x14ac:dyDescent="0.2">
      <c r="B3694" s="3"/>
      <c r="C3694" s="3"/>
      <c r="T3694">
        <v>1000</v>
      </c>
      <c r="U3694" s="15">
        <v>1260</v>
      </c>
      <c r="V3694" t="s">
        <v>8219</v>
      </c>
      <c r="W3694" s="8"/>
      <c r="X3694" s="5"/>
      <c r="Z3694" s="6"/>
    </row>
    <row r="3695" spans="2:26" x14ac:dyDescent="0.2">
      <c r="B3695" s="3"/>
      <c r="C3695" s="3"/>
      <c r="T3695">
        <v>333</v>
      </c>
      <c r="U3695" s="15">
        <v>430</v>
      </c>
      <c r="V3695" t="s">
        <v>8219</v>
      </c>
      <c r="W3695" s="8"/>
      <c r="X3695" s="5"/>
      <c r="Z3695" s="6"/>
    </row>
    <row r="3696" spans="2:26" x14ac:dyDescent="0.2">
      <c r="B3696" s="3"/>
      <c r="C3696" s="3"/>
      <c r="T3696">
        <v>3500</v>
      </c>
      <c r="U3696" s="15">
        <v>3760</v>
      </c>
      <c r="V3696" t="s">
        <v>8219</v>
      </c>
      <c r="W3696" s="8"/>
      <c r="X3696" s="5"/>
      <c r="Z3696" s="6"/>
    </row>
    <row r="3697" spans="2:26" x14ac:dyDescent="0.2">
      <c r="B3697" s="3"/>
      <c r="C3697" s="3"/>
      <c r="T3697">
        <v>4000</v>
      </c>
      <c r="U3697" s="15">
        <v>4005</v>
      </c>
      <c r="V3697" t="s">
        <v>8219</v>
      </c>
      <c r="W3697" s="8"/>
      <c r="X3697" s="5"/>
      <c r="Z3697" s="6"/>
    </row>
    <row r="3698" spans="2:26" x14ac:dyDescent="0.2">
      <c r="B3698" s="3"/>
      <c r="C3698" s="3"/>
      <c r="T3698">
        <v>2000</v>
      </c>
      <c r="U3698" s="15">
        <v>3100</v>
      </c>
      <c r="V3698" t="s">
        <v>8219</v>
      </c>
      <c r="W3698" s="8"/>
      <c r="X3698" s="5"/>
      <c r="Z3698" s="6"/>
    </row>
    <row r="3699" spans="2:26" x14ac:dyDescent="0.2">
      <c r="B3699" s="3"/>
      <c r="C3699" s="3"/>
      <c r="T3699">
        <v>2000</v>
      </c>
      <c r="U3699" s="15">
        <v>2160</v>
      </c>
      <c r="V3699" t="s">
        <v>8219</v>
      </c>
      <c r="W3699" s="8"/>
      <c r="X3699" s="5"/>
      <c r="Z3699" s="6"/>
    </row>
    <row r="3700" spans="2:26" x14ac:dyDescent="0.2">
      <c r="B3700" s="3"/>
      <c r="C3700" s="3"/>
      <c r="T3700">
        <v>5000</v>
      </c>
      <c r="U3700" s="15">
        <v>5526</v>
      </c>
      <c r="V3700" t="s">
        <v>8219</v>
      </c>
      <c r="W3700" s="8"/>
      <c r="X3700" s="5"/>
      <c r="Z3700" s="6"/>
    </row>
    <row r="3701" spans="2:26" x14ac:dyDescent="0.2">
      <c r="B3701" s="3"/>
      <c r="C3701" s="3"/>
      <c r="T3701">
        <v>2500</v>
      </c>
      <c r="U3701" s="15">
        <v>2520</v>
      </c>
      <c r="V3701" t="s">
        <v>8219</v>
      </c>
      <c r="W3701" s="8"/>
      <c r="X3701" s="5"/>
      <c r="Z3701" s="6"/>
    </row>
    <row r="3702" spans="2:26" x14ac:dyDescent="0.2">
      <c r="B3702" s="3"/>
      <c r="C3702" s="3"/>
      <c r="T3702">
        <v>500</v>
      </c>
      <c r="U3702" s="15">
        <v>606</v>
      </c>
      <c r="V3702" t="s">
        <v>8219</v>
      </c>
      <c r="W3702" s="8"/>
      <c r="X3702" s="5"/>
      <c r="Z3702" s="6"/>
    </row>
    <row r="3703" spans="2:26" x14ac:dyDescent="0.2">
      <c r="B3703" s="3"/>
      <c r="C3703" s="3"/>
      <c r="T3703">
        <v>1500</v>
      </c>
      <c r="U3703" s="15">
        <v>1505</v>
      </c>
      <c r="V3703" t="s">
        <v>8219</v>
      </c>
      <c r="W3703" s="8"/>
      <c r="X3703" s="5"/>
      <c r="Z3703" s="6"/>
    </row>
    <row r="3704" spans="2:26" x14ac:dyDescent="0.2">
      <c r="B3704" s="3"/>
      <c r="C3704" s="3"/>
      <c r="T3704">
        <v>3000</v>
      </c>
      <c r="U3704" s="15">
        <v>3275</v>
      </c>
      <c r="V3704" t="s">
        <v>8219</v>
      </c>
      <c r="W3704" s="8"/>
      <c r="X3704" s="5"/>
      <c r="Z3704" s="6"/>
    </row>
    <row r="3705" spans="2:26" x14ac:dyDescent="0.2">
      <c r="B3705" s="3"/>
      <c r="C3705" s="3"/>
      <c r="T3705">
        <v>1050</v>
      </c>
      <c r="U3705" s="15">
        <v>1296</v>
      </c>
      <c r="V3705" t="s">
        <v>8219</v>
      </c>
      <c r="W3705" s="8"/>
      <c r="X3705" s="5"/>
      <c r="Z3705" s="6"/>
    </row>
    <row r="3706" spans="2:26" x14ac:dyDescent="0.2">
      <c r="B3706" s="3"/>
      <c r="C3706" s="3"/>
      <c r="T3706">
        <v>300</v>
      </c>
      <c r="U3706" s="15">
        <v>409.01</v>
      </c>
      <c r="V3706" t="s">
        <v>8219</v>
      </c>
      <c r="W3706" s="8"/>
      <c r="X3706" s="5"/>
      <c r="Z3706" s="6"/>
    </row>
    <row r="3707" spans="2:26" x14ac:dyDescent="0.2">
      <c r="B3707" s="3"/>
      <c r="C3707" s="3"/>
      <c r="T3707">
        <v>2827</v>
      </c>
      <c r="U3707" s="15">
        <v>2925</v>
      </c>
      <c r="V3707" t="s">
        <v>8219</v>
      </c>
      <c r="W3707" s="8"/>
      <c r="X3707" s="5"/>
      <c r="Z3707" s="6"/>
    </row>
    <row r="3708" spans="2:26" x14ac:dyDescent="0.2">
      <c r="B3708" s="3"/>
      <c r="C3708" s="3"/>
      <c r="T3708">
        <v>1500</v>
      </c>
      <c r="U3708" s="15">
        <v>1820</v>
      </c>
      <c r="V3708" t="s">
        <v>8219</v>
      </c>
      <c r="W3708" s="8"/>
      <c r="X3708" s="5"/>
      <c r="Z3708" s="6"/>
    </row>
    <row r="3709" spans="2:26" x14ac:dyDescent="0.2">
      <c r="B3709" s="3"/>
      <c r="C3709" s="3"/>
      <c r="T3709">
        <v>1000</v>
      </c>
      <c r="U3709" s="15">
        <v>1860</v>
      </c>
      <c r="V3709" t="s">
        <v>8219</v>
      </c>
      <c r="W3709" s="8"/>
      <c r="X3709" s="5"/>
      <c r="Z3709" s="6"/>
    </row>
    <row r="3710" spans="2:26" x14ac:dyDescent="0.2">
      <c r="B3710" s="3"/>
      <c r="C3710" s="3"/>
      <c r="T3710">
        <v>700</v>
      </c>
      <c r="U3710" s="15">
        <v>2100</v>
      </c>
      <c r="V3710" t="s">
        <v>8219</v>
      </c>
      <c r="W3710" s="8"/>
      <c r="X3710" s="5"/>
      <c r="Z3710" s="6"/>
    </row>
    <row r="3711" spans="2:26" x14ac:dyDescent="0.2">
      <c r="B3711" s="3"/>
      <c r="C3711" s="3"/>
      <c r="T3711">
        <v>1000</v>
      </c>
      <c r="U3711" s="15">
        <v>1082.5</v>
      </c>
      <c r="V3711" t="s">
        <v>8219</v>
      </c>
      <c r="W3711" s="8"/>
      <c r="X3711" s="5"/>
      <c r="Z3711" s="6"/>
    </row>
    <row r="3712" spans="2:26" x14ac:dyDescent="0.2">
      <c r="B3712" s="3"/>
      <c r="C3712" s="3"/>
      <c r="T3712">
        <v>1300</v>
      </c>
      <c r="U3712" s="15">
        <v>1835</v>
      </c>
      <c r="V3712" t="s">
        <v>8219</v>
      </c>
      <c r="W3712" s="8"/>
      <c r="X3712" s="5"/>
      <c r="Z3712" s="6"/>
    </row>
    <row r="3713" spans="2:26" x14ac:dyDescent="0.2">
      <c r="B3713" s="3"/>
      <c r="C3713" s="3"/>
      <c r="T3713">
        <v>500</v>
      </c>
      <c r="U3713" s="15">
        <v>570</v>
      </c>
      <c r="V3713" t="s">
        <v>8219</v>
      </c>
      <c r="W3713" s="8"/>
      <c r="X3713" s="5"/>
      <c r="Z3713" s="6"/>
    </row>
    <row r="3714" spans="2:26" x14ac:dyDescent="0.2">
      <c r="B3714" s="3"/>
      <c r="C3714" s="3"/>
      <c r="T3714">
        <v>7500</v>
      </c>
      <c r="U3714" s="15">
        <v>11530</v>
      </c>
      <c r="V3714" t="s">
        <v>8219</v>
      </c>
      <c r="W3714" s="8"/>
      <c r="X3714" s="5"/>
      <c r="Z3714" s="6"/>
    </row>
    <row r="3715" spans="2:26" x14ac:dyDescent="0.2">
      <c r="B3715" s="3"/>
      <c r="C3715" s="3"/>
      <c r="T3715">
        <v>2000</v>
      </c>
      <c r="U3715" s="15">
        <v>2030</v>
      </c>
      <c r="V3715" t="s">
        <v>8219</v>
      </c>
      <c r="W3715" s="8"/>
      <c r="X3715" s="5"/>
      <c r="Z3715" s="6"/>
    </row>
    <row r="3716" spans="2:26" x14ac:dyDescent="0.2">
      <c r="B3716" s="3"/>
      <c r="C3716" s="3"/>
      <c r="T3716">
        <v>10000</v>
      </c>
      <c r="U3716" s="15">
        <v>10235</v>
      </c>
      <c r="V3716" t="s">
        <v>8219</v>
      </c>
      <c r="W3716" s="8"/>
      <c r="X3716" s="5"/>
      <c r="Z3716" s="6"/>
    </row>
    <row r="3717" spans="2:26" x14ac:dyDescent="0.2">
      <c r="B3717" s="3"/>
      <c r="C3717" s="3"/>
      <c r="T3717">
        <v>3500</v>
      </c>
      <c r="U3717" s="15">
        <v>3590</v>
      </c>
      <c r="V3717" t="s">
        <v>8219</v>
      </c>
      <c r="W3717" s="8"/>
      <c r="X3717" s="5"/>
      <c r="Z3717" s="6"/>
    </row>
    <row r="3718" spans="2:26" x14ac:dyDescent="0.2">
      <c r="B3718" s="3"/>
      <c r="C3718" s="3"/>
      <c r="T3718">
        <v>800</v>
      </c>
      <c r="U3718" s="15">
        <v>1246</v>
      </c>
      <c r="V3718" t="s">
        <v>8219</v>
      </c>
      <c r="W3718" s="8"/>
      <c r="X3718" s="5"/>
      <c r="Z3718" s="6"/>
    </row>
    <row r="3719" spans="2:26" x14ac:dyDescent="0.2">
      <c r="B3719" s="3"/>
      <c r="C3719" s="3"/>
      <c r="T3719">
        <v>4000</v>
      </c>
      <c r="U3719" s="15">
        <v>4030</v>
      </c>
      <c r="V3719" t="s">
        <v>8219</v>
      </c>
      <c r="W3719" s="8"/>
      <c r="X3719" s="5"/>
      <c r="Z3719" s="6"/>
    </row>
    <row r="3720" spans="2:26" x14ac:dyDescent="0.2">
      <c r="B3720" s="3"/>
      <c r="C3720" s="3"/>
      <c r="T3720">
        <v>500</v>
      </c>
      <c r="U3720" s="15">
        <v>1197</v>
      </c>
      <c r="V3720" t="s">
        <v>8219</v>
      </c>
      <c r="W3720" s="8"/>
      <c r="X3720" s="5"/>
      <c r="Z3720" s="6"/>
    </row>
    <row r="3721" spans="2:26" x14ac:dyDescent="0.2">
      <c r="B3721" s="3"/>
      <c r="C3721" s="3"/>
      <c r="T3721">
        <v>200</v>
      </c>
      <c r="U3721" s="15">
        <v>420</v>
      </c>
      <c r="V3721" t="s">
        <v>8219</v>
      </c>
      <c r="W3721" s="8"/>
      <c r="X3721" s="5"/>
      <c r="Z3721" s="6"/>
    </row>
    <row r="3722" spans="2:26" x14ac:dyDescent="0.2">
      <c r="B3722" s="3"/>
      <c r="C3722" s="3"/>
      <c r="T3722">
        <v>3300</v>
      </c>
      <c r="U3722" s="15">
        <v>3449</v>
      </c>
      <c r="V3722" t="s">
        <v>8219</v>
      </c>
      <c r="W3722" s="8"/>
      <c r="X3722" s="5"/>
      <c r="Z3722" s="6"/>
    </row>
    <row r="3723" spans="2:26" x14ac:dyDescent="0.2">
      <c r="B3723" s="3"/>
      <c r="C3723" s="3"/>
      <c r="T3723">
        <v>5000</v>
      </c>
      <c r="U3723" s="15">
        <v>5040</v>
      </c>
      <c r="V3723" t="s">
        <v>8219</v>
      </c>
      <c r="W3723" s="8"/>
      <c r="X3723" s="5"/>
      <c r="Z3723" s="6"/>
    </row>
    <row r="3724" spans="2:26" x14ac:dyDescent="0.2">
      <c r="B3724" s="3"/>
      <c r="C3724" s="3"/>
      <c r="T3724">
        <v>1500</v>
      </c>
      <c r="U3724" s="15">
        <v>1668</v>
      </c>
      <c r="V3724" t="s">
        <v>8219</v>
      </c>
      <c r="W3724" s="8"/>
      <c r="X3724" s="5"/>
      <c r="Z3724" s="6"/>
    </row>
    <row r="3725" spans="2:26" x14ac:dyDescent="0.2">
      <c r="B3725" s="3"/>
      <c r="C3725" s="3"/>
      <c r="T3725">
        <v>4500</v>
      </c>
      <c r="U3725" s="15">
        <v>4592</v>
      </c>
      <c r="V3725" t="s">
        <v>8219</v>
      </c>
      <c r="W3725" s="8"/>
      <c r="X3725" s="5"/>
      <c r="Z3725" s="6"/>
    </row>
    <row r="3726" spans="2:26" x14ac:dyDescent="0.2">
      <c r="B3726" s="3"/>
      <c r="C3726" s="3"/>
      <c r="T3726">
        <v>4300</v>
      </c>
      <c r="U3726" s="15">
        <v>4409.55</v>
      </c>
      <c r="V3726" t="s">
        <v>8219</v>
      </c>
      <c r="W3726" s="8"/>
      <c r="X3726" s="5"/>
      <c r="Z3726" s="6"/>
    </row>
    <row r="3727" spans="2:26" x14ac:dyDescent="0.2">
      <c r="B3727" s="3"/>
      <c r="C3727" s="3"/>
      <c r="T3727">
        <v>300</v>
      </c>
      <c r="U3727" s="15">
        <v>381</v>
      </c>
      <c r="V3727" t="s">
        <v>8219</v>
      </c>
      <c r="W3727" s="8"/>
      <c r="X3727" s="5"/>
      <c r="Z3727" s="6"/>
    </row>
    <row r="3728" spans="2:26" x14ac:dyDescent="0.2">
      <c r="B3728" s="3"/>
      <c r="C3728" s="3"/>
      <c r="T3728">
        <v>850</v>
      </c>
      <c r="U3728" s="15">
        <v>2879</v>
      </c>
      <c r="V3728" t="s">
        <v>8219</v>
      </c>
      <c r="W3728" s="8"/>
      <c r="X3728" s="5"/>
      <c r="Z3728" s="6"/>
    </row>
    <row r="3729" spans="2:26" x14ac:dyDescent="0.2">
      <c r="B3729" s="3"/>
      <c r="C3729" s="3"/>
      <c r="T3729">
        <v>2000</v>
      </c>
      <c r="U3729" s="15">
        <v>2015</v>
      </c>
      <c r="V3729" t="s">
        <v>8219</v>
      </c>
      <c r="W3729" s="8"/>
      <c r="X3729" s="5"/>
      <c r="Z3729" s="6"/>
    </row>
    <row r="3730" spans="2:26" x14ac:dyDescent="0.2">
      <c r="B3730" s="3"/>
      <c r="C3730" s="3"/>
      <c r="T3730">
        <v>20000</v>
      </c>
      <c r="U3730" s="15">
        <v>1862</v>
      </c>
      <c r="V3730" t="s">
        <v>8221</v>
      </c>
      <c r="W3730" s="8"/>
      <c r="X3730" s="5"/>
      <c r="Z3730" s="6"/>
    </row>
    <row r="3731" spans="2:26" x14ac:dyDescent="0.2">
      <c r="B3731" s="3"/>
      <c r="C3731" s="3"/>
      <c r="T3731">
        <v>5000</v>
      </c>
      <c r="U3731" s="15">
        <v>362</v>
      </c>
      <c r="V3731" t="s">
        <v>8221</v>
      </c>
      <c r="W3731" s="8"/>
      <c r="X3731" s="5"/>
      <c r="Z3731" s="6"/>
    </row>
    <row r="3732" spans="2:26" x14ac:dyDescent="0.2">
      <c r="B3732" s="3"/>
      <c r="C3732" s="3"/>
      <c r="T3732">
        <v>1000</v>
      </c>
      <c r="U3732" s="15">
        <v>100</v>
      </c>
      <c r="V3732" t="s">
        <v>8221</v>
      </c>
      <c r="W3732" s="8"/>
      <c r="X3732" s="5"/>
      <c r="Z3732" s="6"/>
    </row>
    <row r="3733" spans="2:26" x14ac:dyDescent="0.2">
      <c r="B3733" s="3"/>
      <c r="C3733" s="3"/>
      <c r="T3733">
        <v>5500</v>
      </c>
      <c r="U3733" s="15">
        <v>620</v>
      </c>
      <c r="V3733" t="s">
        <v>8221</v>
      </c>
      <c r="W3733" s="8"/>
      <c r="X3733" s="5"/>
      <c r="Z3733" s="6"/>
    </row>
    <row r="3734" spans="2:26" x14ac:dyDescent="0.2">
      <c r="B3734" s="3"/>
      <c r="C3734" s="3"/>
      <c r="T3734">
        <v>850</v>
      </c>
      <c r="U3734" s="15">
        <v>131</v>
      </c>
      <c r="V3734" t="s">
        <v>8221</v>
      </c>
      <c r="W3734" s="8"/>
      <c r="X3734" s="5"/>
      <c r="Z3734" s="6"/>
    </row>
    <row r="3735" spans="2:26" x14ac:dyDescent="0.2">
      <c r="B3735" s="3"/>
      <c r="C3735" s="3"/>
      <c r="T3735">
        <v>1500</v>
      </c>
      <c r="U3735" s="15">
        <v>0</v>
      </c>
      <c r="V3735" t="s">
        <v>8221</v>
      </c>
      <c r="W3735" s="8"/>
      <c r="X3735" s="5"/>
      <c r="Z3735" s="6"/>
    </row>
    <row r="3736" spans="2:26" x14ac:dyDescent="0.2">
      <c r="B3736" s="3"/>
      <c r="C3736" s="3"/>
      <c r="T3736">
        <v>1500</v>
      </c>
      <c r="U3736" s="15">
        <v>427</v>
      </c>
      <c r="V3736" t="s">
        <v>8221</v>
      </c>
      <c r="W3736" s="8"/>
      <c r="X3736" s="5"/>
      <c r="Z3736" s="6"/>
    </row>
    <row r="3737" spans="2:26" x14ac:dyDescent="0.2">
      <c r="B3737" s="3"/>
      <c r="C3737" s="3"/>
      <c r="T3737">
        <v>150</v>
      </c>
      <c r="U3737" s="15">
        <v>20</v>
      </c>
      <c r="V3737" t="s">
        <v>8221</v>
      </c>
      <c r="W3737" s="8"/>
      <c r="X3737" s="5"/>
      <c r="Z3737" s="6"/>
    </row>
    <row r="3738" spans="2:26" x14ac:dyDescent="0.2">
      <c r="B3738" s="3"/>
      <c r="C3738" s="3"/>
      <c r="T3738">
        <v>1500</v>
      </c>
      <c r="U3738" s="15">
        <v>10</v>
      </c>
      <c r="V3738" t="s">
        <v>8221</v>
      </c>
      <c r="W3738" s="8"/>
      <c r="X3738" s="5"/>
      <c r="Z3738" s="6"/>
    </row>
    <row r="3739" spans="2:26" x14ac:dyDescent="0.2">
      <c r="B3739" s="3"/>
      <c r="C3739" s="3"/>
      <c r="T3739">
        <v>700</v>
      </c>
      <c r="U3739" s="15">
        <v>150</v>
      </c>
      <c r="V3739" t="s">
        <v>8221</v>
      </c>
      <c r="W3739" s="8"/>
      <c r="X3739" s="5"/>
      <c r="Z3739" s="6"/>
    </row>
    <row r="3740" spans="2:26" x14ac:dyDescent="0.2">
      <c r="B3740" s="3"/>
      <c r="C3740" s="3"/>
      <c r="T3740">
        <v>1500</v>
      </c>
      <c r="U3740" s="15">
        <v>270</v>
      </c>
      <c r="V3740" t="s">
        <v>8221</v>
      </c>
      <c r="W3740" s="8"/>
      <c r="X3740" s="5"/>
      <c r="Z3740" s="6"/>
    </row>
    <row r="3741" spans="2:26" x14ac:dyDescent="0.2">
      <c r="B3741" s="3"/>
      <c r="C3741" s="3"/>
      <c r="T3741">
        <v>4000</v>
      </c>
      <c r="U3741" s="15">
        <v>805</v>
      </c>
      <c r="V3741" t="s">
        <v>8221</v>
      </c>
      <c r="W3741" s="8"/>
      <c r="X3741" s="5"/>
      <c r="Z3741" s="6"/>
    </row>
    <row r="3742" spans="2:26" x14ac:dyDescent="0.2">
      <c r="B3742" s="3"/>
      <c r="C3742" s="3"/>
      <c r="T3742">
        <v>2000</v>
      </c>
      <c r="U3742" s="15">
        <v>358</v>
      </c>
      <c r="V3742" t="s">
        <v>8221</v>
      </c>
      <c r="W3742" s="8"/>
      <c r="X3742" s="5"/>
      <c r="Z3742" s="6"/>
    </row>
    <row r="3743" spans="2:26" x14ac:dyDescent="0.2">
      <c r="B3743" s="3"/>
      <c r="C3743" s="3"/>
      <c r="T3743">
        <v>20000</v>
      </c>
      <c r="U3743" s="15">
        <v>0</v>
      </c>
      <c r="V3743" t="s">
        <v>8221</v>
      </c>
      <c r="W3743" s="8"/>
      <c r="X3743" s="5"/>
      <c r="Z3743" s="6"/>
    </row>
    <row r="3744" spans="2:26" x14ac:dyDescent="0.2">
      <c r="B3744" s="3"/>
      <c r="C3744" s="3"/>
      <c r="T3744">
        <v>5000</v>
      </c>
      <c r="U3744" s="15">
        <v>100</v>
      </c>
      <c r="V3744" t="s">
        <v>8221</v>
      </c>
      <c r="W3744" s="8"/>
      <c r="X3744" s="5"/>
      <c r="Z3744" s="6"/>
    </row>
    <row r="3745" spans="2:26" x14ac:dyDescent="0.2">
      <c r="B3745" s="3"/>
      <c r="C3745" s="3"/>
      <c r="T3745">
        <v>2200</v>
      </c>
      <c r="U3745" s="15">
        <v>0</v>
      </c>
      <c r="V3745" t="s">
        <v>8221</v>
      </c>
      <c r="W3745" s="8"/>
      <c r="X3745" s="5"/>
      <c r="Z3745" s="6"/>
    </row>
    <row r="3746" spans="2:26" x14ac:dyDescent="0.2">
      <c r="B3746" s="3"/>
      <c r="C3746" s="3"/>
      <c r="T3746">
        <v>1200</v>
      </c>
      <c r="U3746" s="15">
        <v>0</v>
      </c>
      <c r="V3746" t="s">
        <v>8221</v>
      </c>
      <c r="W3746" s="8"/>
      <c r="X3746" s="5"/>
      <c r="Z3746" s="6"/>
    </row>
    <row r="3747" spans="2:26" x14ac:dyDescent="0.2">
      <c r="B3747" s="3"/>
      <c r="C3747" s="3"/>
      <c r="T3747">
        <v>100</v>
      </c>
      <c r="U3747" s="15">
        <v>10</v>
      </c>
      <c r="V3747" t="s">
        <v>8221</v>
      </c>
      <c r="W3747" s="8"/>
      <c r="X3747" s="5"/>
      <c r="Z3747" s="6"/>
    </row>
    <row r="3748" spans="2:26" x14ac:dyDescent="0.2">
      <c r="B3748" s="3"/>
      <c r="C3748" s="3"/>
      <c r="T3748">
        <v>8500</v>
      </c>
      <c r="U3748" s="15">
        <v>202</v>
      </c>
      <c r="V3748" t="s">
        <v>8221</v>
      </c>
      <c r="W3748" s="8"/>
      <c r="X3748" s="5"/>
      <c r="Z3748" s="6"/>
    </row>
    <row r="3749" spans="2:26" x14ac:dyDescent="0.2">
      <c r="B3749" s="3"/>
      <c r="C3749" s="3"/>
      <c r="T3749">
        <v>2500</v>
      </c>
      <c r="U3749" s="15">
        <v>25</v>
      </c>
      <c r="V3749" t="s">
        <v>8221</v>
      </c>
      <c r="W3749" s="8"/>
      <c r="X3749" s="5"/>
      <c r="Z3749" s="6"/>
    </row>
    <row r="3750" spans="2:26" x14ac:dyDescent="0.2">
      <c r="B3750" s="3"/>
      <c r="C3750" s="3"/>
      <c r="T3750">
        <v>5000</v>
      </c>
      <c r="U3750" s="15">
        <v>5176</v>
      </c>
      <c r="V3750" t="s">
        <v>8219</v>
      </c>
      <c r="W3750" s="8"/>
      <c r="X3750" s="5"/>
      <c r="Z3750" s="6"/>
    </row>
    <row r="3751" spans="2:26" x14ac:dyDescent="0.2">
      <c r="B3751" s="3"/>
      <c r="C3751" s="3"/>
      <c r="T3751">
        <v>500</v>
      </c>
      <c r="U3751" s="15">
        <v>525</v>
      </c>
      <c r="V3751" t="s">
        <v>8219</v>
      </c>
      <c r="W3751" s="8"/>
      <c r="X3751" s="5"/>
      <c r="Z3751" s="6"/>
    </row>
    <row r="3752" spans="2:26" x14ac:dyDescent="0.2">
      <c r="B3752" s="3"/>
      <c r="C3752" s="3"/>
      <c r="T3752">
        <v>6000</v>
      </c>
      <c r="U3752" s="15">
        <v>6027</v>
      </c>
      <c r="V3752" t="s">
        <v>8219</v>
      </c>
      <c r="W3752" s="8"/>
      <c r="X3752" s="5"/>
      <c r="Z3752" s="6"/>
    </row>
    <row r="3753" spans="2:26" x14ac:dyDescent="0.2">
      <c r="B3753" s="3"/>
      <c r="C3753" s="3"/>
      <c r="T3753">
        <v>1000</v>
      </c>
      <c r="U3753" s="15">
        <v>1326</v>
      </c>
      <c r="V3753" t="s">
        <v>8219</v>
      </c>
      <c r="W3753" s="8"/>
      <c r="X3753" s="5"/>
      <c r="Z3753" s="6"/>
    </row>
    <row r="3754" spans="2:26" x14ac:dyDescent="0.2">
      <c r="B3754" s="3"/>
      <c r="C3754" s="3"/>
      <c r="T3754">
        <v>500</v>
      </c>
      <c r="U3754" s="15">
        <v>565</v>
      </c>
      <c r="V3754" t="s">
        <v>8219</v>
      </c>
      <c r="W3754" s="8"/>
      <c r="X3754" s="5"/>
      <c r="Z3754" s="6"/>
    </row>
    <row r="3755" spans="2:26" x14ac:dyDescent="0.2">
      <c r="B3755" s="3"/>
      <c r="C3755" s="3"/>
      <c r="T3755">
        <v>5000</v>
      </c>
      <c r="U3755" s="15">
        <v>5167</v>
      </c>
      <c r="V3755" t="s">
        <v>8219</v>
      </c>
      <c r="W3755" s="8"/>
      <c r="X3755" s="5"/>
      <c r="Z3755" s="6"/>
    </row>
    <row r="3756" spans="2:26" x14ac:dyDescent="0.2">
      <c r="B3756" s="3"/>
      <c r="C3756" s="3"/>
      <c r="T3756">
        <v>2500</v>
      </c>
      <c r="U3756" s="15">
        <v>3000</v>
      </c>
      <c r="V3756" t="s">
        <v>8219</v>
      </c>
      <c r="W3756" s="8"/>
      <c r="X3756" s="5"/>
      <c r="Z3756" s="6"/>
    </row>
    <row r="3757" spans="2:26" x14ac:dyDescent="0.2">
      <c r="B3757" s="3"/>
      <c r="C3757" s="3"/>
      <c r="T3757">
        <v>550</v>
      </c>
      <c r="U3757" s="15">
        <v>713</v>
      </c>
      <c r="V3757" t="s">
        <v>8219</v>
      </c>
      <c r="W3757" s="8"/>
      <c r="X3757" s="5"/>
      <c r="Z3757" s="6"/>
    </row>
    <row r="3758" spans="2:26" x14ac:dyDescent="0.2">
      <c r="B3758" s="3"/>
      <c r="C3758" s="3"/>
      <c r="T3758">
        <v>4500</v>
      </c>
      <c r="U3758" s="15">
        <v>4550</v>
      </c>
      <c r="V3758" t="s">
        <v>8219</v>
      </c>
      <c r="W3758" s="8"/>
      <c r="X3758" s="5"/>
      <c r="Z3758" s="6"/>
    </row>
    <row r="3759" spans="2:26" x14ac:dyDescent="0.2">
      <c r="B3759" s="3"/>
      <c r="C3759" s="3"/>
      <c r="T3759">
        <v>3500</v>
      </c>
      <c r="U3759" s="15">
        <v>3798</v>
      </c>
      <c r="V3759" t="s">
        <v>8219</v>
      </c>
      <c r="W3759" s="8"/>
      <c r="X3759" s="5"/>
      <c r="Z3759" s="6"/>
    </row>
    <row r="3760" spans="2:26" x14ac:dyDescent="0.2">
      <c r="B3760" s="3"/>
      <c r="C3760" s="3"/>
      <c r="T3760">
        <v>1500</v>
      </c>
      <c r="U3760" s="15">
        <v>1535</v>
      </c>
      <c r="V3760" t="s">
        <v>8219</v>
      </c>
      <c r="W3760" s="8"/>
      <c r="X3760" s="5"/>
      <c r="Z3760" s="6"/>
    </row>
    <row r="3761" spans="2:26" x14ac:dyDescent="0.2">
      <c r="B3761" s="3"/>
      <c r="C3761" s="3"/>
      <c r="T3761">
        <v>4000</v>
      </c>
      <c r="U3761" s="15">
        <v>4409.7700000000004</v>
      </c>
      <c r="V3761" t="s">
        <v>8219</v>
      </c>
      <c r="W3761" s="8"/>
      <c r="X3761" s="5"/>
      <c r="Z3761" s="6"/>
    </row>
    <row r="3762" spans="2:26" x14ac:dyDescent="0.2">
      <c r="B3762" s="3"/>
      <c r="C3762" s="3"/>
      <c r="T3762">
        <v>5000</v>
      </c>
      <c r="U3762" s="15">
        <v>5050.7700000000004</v>
      </c>
      <c r="V3762" t="s">
        <v>8219</v>
      </c>
      <c r="W3762" s="8"/>
      <c r="X3762" s="5"/>
      <c r="Z3762" s="6"/>
    </row>
    <row r="3763" spans="2:26" x14ac:dyDescent="0.2">
      <c r="B3763" s="3"/>
      <c r="C3763" s="3"/>
      <c r="T3763">
        <v>500</v>
      </c>
      <c r="U3763" s="15">
        <v>500</v>
      </c>
      <c r="V3763" t="s">
        <v>8219</v>
      </c>
      <c r="W3763" s="8"/>
      <c r="X3763" s="5"/>
      <c r="Z3763" s="6"/>
    </row>
    <row r="3764" spans="2:26" x14ac:dyDescent="0.2">
      <c r="B3764" s="3"/>
      <c r="C3764" s="3"/>
      <c r="T3764">
        <v>1250</v>
      </c>
      <c r="U3764" s="15">
        <v>1328</v>
      </c>
      <c r="V3764" t="s">
        <v>8219</v>
      </c>
      <c r="W3764" s="8"/>
      <c r="X3764" s="5"/>
      <c r="Z3764" s="6"/>
    </row>
    <row r="3765" spans="2:26" x14ac:dyDescent="0.2">
      <c r="B3765" s="3"/>
      <c r="C3765" s="3"/>
      <c r="T3765">
        <v>5000</v>
      </c>
      <c r="U3765" s="15">
        <v>5000</v>
      </c>
      <c r="V3765" t="s">
        <v>8219</v>
      </c>
      <c r="W3765" s="8"/>
      <c r="X3765" s="5"/>
      <c r="Z3765" s="6"/>
    </row>
    <row r="3766" spans="2:26" x14ac:dyDescent="0.2">
      <c r="B3766" s="3"/>
      <c r="C3766" s="3"/>
      <c r="T3766">
        <v>1500</v>
      </c>
      <c r="U3766" s="15">
        <v>1500</v>
      </c>
      <c r="V3766" t="s">
        <v>8219</v>
      </c>
      <c r="W3766" s="8"/>
      <c r="X3766" s="5"/>
      <c r="Z3766" s="6"/>
    </row>
    <row r="3767" spans="2:26" x14ac:dyDescent="0.2">
      <c r="B3767" s="3"/>
      <c r="C3767" s="3"/>
      <c r="T3767">
        <v>7000</v>
      </c>
      <c r="U3767" s="15">
        <v>7942</v>
      </c>
      <c r="V3767" t="s">
        <v>8219</v>
      </c>
      <c r="W3767" s="8"/>
      <c r="X3767" s="5"/>
      <c r="Z3767" s="6"/>
    </row>
    <row r="3768" spans="2:26" x14ac:dyDescent="0.2">
      <c r="B3768" s="3"/>
      <c r="C3768" s="3"/>
      <c r="T3768">
        <v>10000</v>
      </c>
      <c r="U3768" s="15">
        <v>10265.01</v>
      </c>
      <c r="V3768" t="s">
        <v>8219</v>
      </c>
      <c r="W3768" s="8"/>
      <c r="X3768" s="5"/>
      <c r="Z3768" s="6"/>
    </row>
    <row r="3769" spans="2:26" x14ac:dyDescent="0.2">
      <c r="B3769" s="3"/>
      <c r="C3769" s="3"/>
      <c r="T3769">
        <v>2000</v>
      </c>
      <c r="U3769" s="15">
        <v>2335</v>
      </c>
      <c r="V3769" t="s">
        <v>8219</v>
      </c>
      <c r="W3769" s="8"/>
      <c r="X3769" s="5"/>
      <c r="Z3769" s="6"/>
    </row>
    <row r="3770" spans="2:26" x14ac:dyDescent="0.2">
      <c r="B3770" s="3"/>
      <c r="C3770" s="3"/>
      <c r="T3770">
        <v>4000</v>
      </c>
      <c r="U3770" s="15">
        <v>4306.1099999999997</v>
      </c>
      <c r="V3770" t="s">
        <v>8219</v>
      </c>
      <c r="W3770" s="8"/>
      <c r="X3770" s="5"/>
      <c r="Z3770" s="6"/>
    </row>
    <row r="3771" spans="2:26" x14ac:dyDescent="0.2">
      <c r="B3771" s="3"/>
      <c r="C3771" s="3"/>
      <c r="T3771">
        <v>1100</v>
      </c>
      <c r="U3771" s="15">
        <v>1100</v>
      </c>
      <c r="V3771" t="s">
        <v>8219</v>
      </c>
      <c r="W3771" s="8"/>
      <c r="X3771" s="5"/>
      <c r="Z3771" s="6"/>
    </row>
    <row r="3772" spans="2:26" x14ac:dyDescent="0.2">
      <c r="B3772" s="3"/>
      <c r="C3772" s="3"/>
      <c r="T3772">
        <v>2000</v>
      </c>
      <c r="U3772" s="15">
        <v>2000</v>
      </c>
      <c r="V3772" t="s">
        <v>8219</v>
      </c>
      <c r="W3772" s="8"/>
      <c r="X3772" s="5"/>
      <c r="Z3772" s="6"/>
    </row>
    <row r="3773" spans="2:26" x14ac:dyDescent="0.2">
      <c r="B3773" s="3"/>
      <c r="C3773" s="3"/>
      <c r="T3773">
        <v>1000</v>
      </c>
      <c r="U3773" s="15">
        <v>1460</v>
      </c>
      <c r="V3773" t="s">
        <v>8219</v>
      </c>
      <c r="W3773" s="8"/>
      <c r="X3773" s="5"/>
      <c r="Z3773" s="6"/>
    </row>
    <row r="3774" spans="2:26" x14ac:dyDescent="0.2">
      <c r="B3774" s="3"/>
      <c r="C3774" s="3"/>
      <c r="T3774">
        <v>5000</v>
      </c>
      <c r="U3774" s="15">
        <v>5510</v>
      </c>
      <c r="V3774" t="s">
        <v>8219</v>
      </c>
      <c r="W3774" s="8"/>
      <c r="X3774" s="5"/>
      <c r="Z3774" s="6"/>
    </row>
    <row r="3775" spans="2:26" x14ac:dyDescent="0.2">
      <c r="B3775" s="3"/>
      <c r="C3775" s="3"/>
      <c r="T3775">
        <v>5000</v>
      </c>
      <c r="U3775" s="15">
        <v>5410</v>
      </c>
      <c r="V3775" t="s">
        <v>8219</v>
      </c>
      <c r="W3775" s="8"/>
      <c r="X3775" s="5"/>
      <c r="Z3775" s="6"/>
    </row>
    <row r="3776" spans="2:26" x14ac:dyDescent="0.2">
      <c r="B3776" s="3"/>
      <c r="C3776" s="3"/>
      <c r="T3776">
        <v>2500</v>
      </c>
      <c r="U3776" s="15">
        <v>2500</v>
      </c>
      <c r="V3776" t="s">
        <v>8219</v>
      </c>
      <c r="W3776" s="8"/>
      <c r="X3776" s="5"/>
      <c r="Z3776" s="6"/>
    </row>
    <row r="3777" spans="2:26" x14ac:dyDescent="0.2">
      <c r="B3777" s="3"/>
      <c r="C3777" s="3"/>
      <c r="T3777">
        <v>2000</v>
      </c>
      <c r="U3777" s="15">
        <v>2005</v>
      </c>
      <c r="V3777" t="s">
        <v>8219</v>
      </c>
      <c r="W3777" s="8"/>
      <c r="X3777" s="5"/>
      <c r="Z3777" s="6"/>
    </row>
    <row r="3778" spans="2:26" x14ac:dyDescent="0.2">
      <c r="B3778" s="3"/>
      <c r="C3778" s="3"/>
      <c r="T3778">
        <v>8000</v>
      </c>
      <c r="U3778" s="15">
        <v>8537</v>
      </c>
      <c r="V3778" t="s">
        <v>8219</v>
      </c>
      <c r="W3778" s="8"/>
      <c r="X3778" s="5"/>
      <c r="Z3778" s="6"/>
    </row>
    <row r="3779" spans="2:26" x14ac:dyDescent="0.2">
      <c r="B3779" s="3"/>
      <c r="C3779" s="3"/>
      <c r="T3779">
        <v>2000</v>
      </c>
      <c r="U3779" s="15">
        <v>2864</v>
      </c>
      <c r="V3779" t="s">
        <v>8219</v>
      </c>
      <c r="W3779" s="8"/>
      <c r="X3779" s="5"/>
      <c r="Z3779" s="6"/>
    </row>
    <row r="3780" spans="2:26" x14ac:dyDescent="0.2">
      <c r="B3780" s="3"/>
      <c r="C3780" s="3"/>
      <c r="T3780">
        <v>2400</v>
      </c>
      <c r="U3780" s="15">
        <v>2521</v>
      </c>
      <c r="V3780" t="s">
        <v>8219</v>
      </c>
      <c r="W3780" s="8"/>
      <c r="X3780" s="5"/>
      <c r="Z3780" s="6"/>
    </row>
    <row r="3781" spans="2:26" x14ac:dyDescent="0.2">
      <c r="B3781" s="3"/>
      <c r="C3781" s="3"/>
      <c r="T3781">
        <v>15000</v>
      </c>
      <c r="U3781" s="15">
        <v>15597</v>
      </c>
      <c r="V3781" t="s">
        <v>8219</v>
      </c>
      <c r="W3781" s="8"/>
      <c r="X3781" s="5"/>
      <c r="Z3781" s="6"/>
    </row>
    <row r="3782" spans="2:26" x14ac:dyDescent="0.2">
      <c r="B3782" s="3"/>
      <c r="C3782" s="3"/>
      <c r="T3782">
        <v>2500</v>
      </c>
      <c r="U3782" s="15">
        <v>3000</v>
      </c>
      <c r="V3782" t="s">
        <v>8219</v>
      </c>
      <c r="W3782" s="8"/>
      <c r="X3782" s="5"/>
      <c r="Z3782" s="6"/>
    </row>
    <row r="3783" spans="2:26" x14ac:dyDescent="0.2">
      <c r="B3783" s="3"/>
      <c r="C3783" s="3"/>
      <c r="T3783">
        <v>4500</v>
      </c>
      <c r="U3783" s="15">
        <v>4935</v>
      </c>
      <c r="V3783" t="s">
        <v>8219</v>
      </c>
      <c r="W3783" s="8"/>
      <c r="X3783" s="5"/>
      <c r="Z3783" s="6"/>
    </row>
    <row r="3784" spans="2:26" x14ac:dyDescent="0.2">
      <c r="B3784" s="3"/>
      <c r="C3784" s="3"/>
      <c r="T3784">
        <v>2000</v>
      </c>
      <c r="U3784" s="15">
        <v>2035</v>
      </c>
      <c r="V3784" t="s">
        <v>8219</v>
      </c>
      <c r="W3784" s="8"/>
      <c r="X3784" s="5"/>
      <c r="Z3784" s="6"/>
    </row>
    <row r="3785" spans="2:26" x14ac:dyDescent="0.2">
      <c r="B3785" s="3"/>
      <c r="C3785" s="3"/>
      <c r="T3785">
        <v>1200</v>
      </c>
      <c r="U3785" s="15">
        <v>1547</v>
      </c>
      <c r="V3785" t="s">
        <v>8219</v>
      </c>
      <c r="W3785" s="8"/>
      <c r="X3785" s="5"/>
      <c r="Z3785" s="6"/>
    </row>
    <row r="3786" spans="2:26" x14ac:dyDescent="0.2">
      <c r="B3786" s="3"/>
      <c r="C3786" s="3"/>
      <c r="T3786">
        <v>1000</v>
      </c>
      <c r="U3786" s="15">
        <v>1150</v>
      </c>
      <c r="V3786" t="s">
        <v>8219</v>
      </c>
      <c r="W3786" s="8"/>
      <c r="X3786" s="5"/>
      <c r="Z3786" s="6"/>
    </row>
    <row r="3787" spans="2:26" x14ac:dyDescent="0.2">
      <c r="B3787" s="3"/>
      <c r="C3787" s="3"/>
      <c r="T3787">
        <v>2000</v>
      </c>
      <c r="U3787" s="15">
        <v>3015</v>
      </c>
      <c r="V3787" t="s">
        <v>8219</v>
      </c>
      <c r="W3787" s="8"/>
      <c r="X3787" s="5"/>
      <c r="Z3787" s="6"/>
    </row>
    <row r="3788" spans="2:26" x14ac:dyDescent="0.2">
      <c r="B3788" s="3"/>
      <c r="C3788" s="3"/>
      <c r="T3788">
        <v>6000</v>
      </c>
      <c r="U3788" s="15">
        <v>6658</v>
      </c>
      <c r="V3788" t="s">
        <v>8219</v>
      </c>
      <c r="W3788" s="8"/>
      <c r="X3788" s="5"/>
      <c r="Z3788" s="6"/>
    </row>
    <row r="3789" spans="2:26" x14ac:dyDescent="0.2">
      <c r="B3789" s="3"/>
      <c r="C3789" s="3"/>
      <c r="T3789">
        <v>350</v>
      </c>
      <c r="U3789" s="15">
        <v>351</v>
      </c>
      <c r="V3789" t="s">
        <v>8219</v>
      </c>
      <c r="W3789" s="8"/>
      <c r="X3789" s="5"/>
      <c r="Z3789" s="6"/>
    </row>
    <row r="3790" spans="2:26" x14ac:dyDescent="0.2">
      <c r="B3790" s="3"/>
      <c r="C3790" s="3"/>
      <c r="T3790">
        <v>75000</v>
      </c>
      <c r="U3790" s="15">
        <v>500</v>
      </c>
      <c r="V3790" t="s">
        <v>8221</v>
      </c>
      <c r="W3790" s="8"/>
      <c r="X3790" s="5"/>
      <c r="Z3790" s="6"/>
    </row>
    <row r="3791" spans="2:26" x14ac:dyDescent="0.2">
      <c r="B3791" s="3"/>
      <c r="C3791" s="3"/>
      <c r="T3791">
        <v>3550</v>
      </c>
      <c r="U3791" s="15">
        <v>116</v>
      </c>
      <c r="V3791" t="s">
        <v>8221</v>
      </c>
      <c r="W3791" s="8"/>
      <c r="X3791" s="5"/>
      <c r="Z3791" s="6"/>
    </row>
    <row r="3792" spans="2:26" x14ac:dyDescent="0.2">
      <c r="B3792" s="3"/>
      <c r="C3792" s="3"/>
      <c r="T3792">
        <v>15000</v>
      </c>
      <c r="U3792" s="15">
        <v>0</v>
      </c>
      <c r="V3792" t="s">
        <v>8221</v>
      </c>
      <c r="W3792" s="8"/>
      <c r="X3792" s="5"/>
      <c r="Z3792" s="6"/>
    </row>
    <row r="3793" spans="2:26" x14ac:dyDescent="0.2">
      <c r="B3793" s="3"/>
      <c r="C3793" s="3"/>
      <c r="T3793">
        <v>1500</v>
      </c>
      <c r="U3793" s="15">
        <v>0</v>
      </c>
      <c r="V3793" t="s">
        <v>8221</v>
      </c>
      <c r="W3793" s="8"/>
      <c r="X3793" s="5"/>
      <c r="Z3793" s="6"/>
    </row>
    <row r="3794" spans="2:26" x14ac:dyDescent="0.2">
      <c r="B3794" s="3"/>
      <c r="C3794" s="3"/>
      <c r="T3794">
        <v>12500</v>
      </c>
      <c r="U3794" s="15">
        <v>35</v>
      </c>
      <c r="V3794" t="s">
        <v>8221</v>
      </c>
      <c r="W3794" s="8"/>
      <c r="X3794" s="5"/>
      <c r="Z3794" s="6"/>
    </row>
    <row r="3795" spans="2:26" x14ac:dyDescent="0.2">
      <c r="B3795" s="3"/>
      <c r="C3795" s="3"/>
      <c r="T3795">
        <v>7000</v>
      </c>
      <c r="U3795" s="15">
        <v>4176</v>
      </c>
      <c r="V3795" t="s">
        <v>8221</v>
      </c>
      <c r="W3795" s="8"/>
      <c r="X3795" s="5"/>
      <c r="Z3795" s="6"/>
    </row>
    <row r="3796" spans="2:26" x14ac:dyDescent="0.2">
      <c r="B3796" s="3"/>
      <c r="C3796" s="3"/>
      <c r="T3796">
        <v>5000</v>
      </c>
      <c r="U3796" s="15">
        <v>50</v>
      </c>
      <c r="V3796" t="s">
        <v>8221</v>
      </c>
      <c r="W3796" s="8"/>
      <c r="X3796" s="5"/>
      <c r="Z3796" s="6"/>
    </row>
    <row r="3797" spans="2:26" x14ac:dyDescent="0.2">
      <c r="B3797" s="3"/>
      <c r="C3797" s="3"/>
      <c r="T3797">
        <v>600</v>
      </c>
      <c r="U3797" s="15">
        <v>10</v>
      </c>
      <c r="V3797" t="s">
        <v>8221</v>
      </c>
      <c r="W3797" s="8"/>
      <c r="X3797" s="5"/>
      <c r="Z3797" s="6"/>
    </row>
    <row r="3798" spans="2:26" x14ac:dyDescent="0.2">
      <c r="B3798" s="3"/>
      <c r="C3798" s="3"/>
      <c r="T3798">
        <v>22500</v>
      </c>
      <c r="U3798" s="15">
        <v>1</v>
      </c>
      <c r="V3798" t="s">
        <v>8221</v>
      </c>
      <c r="W3798" s="8"/>
      <c r="X3798" s="5"/>
      <c r="Z3798" s="6"/>
    </row>
    <row r="3799" spans="2:26" x14ac:dyDescent="0.2">
      <c r="B3799" s="3"/>
      <c r="C3799" s="3"/>
      <c r="T3799">
        <v>6000</v>
      </c>
      <c r="U3799" s="15">
        <v>5380</v>
      </c>
      <c r="V3799" t="s">
        <v>8221</v>
      </c>
      <c r="W3799" s="8"/>
      <c r="X3799" s="5"/>
      <c r="Z3799" s="6"/>
    </row>
    <row r="3800" spans="2:26" x14ac:dyDescent="0.2">
      <c r="B3800" s="3"/>
      <c r="C3800" s="3"/>
      <c r="T3800">
        <v>70000</v>
      </c>
      <c r="U3800" s="15">
        <v>1025</v>
      </c>
      <c r="V3800" t="s">
        <v>8221</v>
      </c>
      <c r="W3800" s="8"/>
      <c r="X3800" s="5"/>
      <c r="Z3800" s="6"/>
    </row>
    <row r="3801" spans="2:26" x14ac:dyDescent="0.2">
      <c r="B3801" s="3"/>
      <c r="C3801" s="3"/>
      <c r="T3801">
        <v>10000</v>
      </c>
      <c r="U3801" s="15">
        <v>402</v>
      </c>
      <c r="V3801" t="s">
        <v>8221</v>
      </c>
      <c r="W3801" s="8"/>
      <c r="X3801" s="5"/>
      <c r="Z3801" s="6"/>
    </row>
    <row r="3802" spans="2:26" x14ac:dyDescent="0.2">
      <c r="B3802" s="3"/>
      <c r="C3802" s="3"/>
      <c r="T3802">
        <v>22000</v>
      </c>
      <c r="U3802" s="15">
        <v>881</v>
      </c>
      <c r="V3802" t="s">
        <v>8221</v>
      </c>
      <c r="W3802" s="8"/>
      <c r="X3802" s="5"/>
      <c r="Z3802" s="6"/>
    </row>
    <row r="3803" spans="2:26" x14ac:dyDescent="0.2">
      <c r="B3803" s="3"/>
      <c r="C3803" s="3"/>
      <c r="T3803">
        <v>5000</v>
      </c>
      <c r="U3803" s="15">
        <v>426</v>
      </c>
      <c r="V3803" t="s">
        <v>8221</v>
      </c>
      <c r="W3803" s="8"/>
      <c r="X3803" s="5"/>
      <c r="Z3803" s="6"/>
    </row>
    <row r="3804" spans="2:26" x14ac:dyDescent="0.2">
      <c r="B3804" s="3"/>
      <c r="C3804" s="3"/>
      <c r="T3804">
        <v>3000</v>
      </c>
      <c r="U3804" s="15">
        <v>0</v>
      </c>
      <c r="V3804" t="s">
        <v>8221</v>
      </c>
      <c r="W3804" s="8"/>
      <c r="X3804" s="5"/>
      <c r="Z3804" s="6"/>
    </row>
    <row r="3805" spans="2:26" x14ac:dyDescent="0.2">
      <c r="B3805" s="3"/>
      <c r="C3805" s="3"/>
      <c r="T3805">
        <v>12000</v>
      </c>
      <c r="U3805" s="15">
        <v>2358</v>
      </c>
      <c r="V3805" t="s">
        <v>8221</v>
      </c>
      <c r="W3805" s="8"/>
      <c r="X3805" s="5"/>
      <c r="Z3805" s="6"/>
    </row>
    <row r="3806" spans="2:26" x14ac:dyDescent="0.2">
      <c r="B3806" s="3"/>
      <c r="C3806" s="3"/>
      <c r="T3806">
        <v>8000</v>
      </c>
      <c r="U3806" s="15">
        <v>0</v>
      </c>
      <c r="V3806" t="s">
        <v>8221</v>
      </c>
      <c r="W3806" s="8"/>
      <c r="X3806" s="5"/>
      <c r="Z3806" s="6"/>
    </row>
    <row r="3807" spans="2:26" x14ac:dyDescent="0.2">
      <c r="B3807" s="3"/>
      <c r="C3807" s="3"/>
      <c r="T3807">
        <v>150000</v>
      </c>
      <c r="U3807" s="15">
        <v>3</v>
      </c>
      <c r="V3807" t="s">
        <v>8221</v>
      </c>
      <c r="W3807" s="8"/>
      <c r="X3807" s="5"/>
      <c r="Z3807" s="6"/>
    </row>
    <row r="3808" spans="2:26" x14ac:dyDescent="0.2">
      <c r="B3808" s="3"/>
      <c r="C3808" s="3"/>
      <c r="T3808">
        <v>7500</v>
      </c>
      <c r="U3808" s="15">
        <v>5</v>
      </c>
      <c r="V3808" t="s">
        <v>8221</v>
      </c>
      <c r="W3808" s="8"/>
      <c r="X3808" s="5"/>
      <c r="Z3808" s="6"/>
    </row>
    <row r="3809" spans="2:26" x14ac:dyDescent="0.2">
      <c r="B3809" s="3"/>
      <c r="C3809" s="3"/>
      <c r="T3809">
        <v>1500</v>
      </c>
      <c r="U3809" s="15">
        <v>455</v>
      </c>
      <c r="V3809" t="s">
        <v>8221</v>
      </c>
      <c r="W3809" s="8"/>
      <c r="X3809" s="5"/>
      <c r="Z3809" s="6"/>
    </row>
    <row r="3810" spans="2:26" x14ac:dyDescent="0.2">
      <c r="B3810" s="3"/>
      <c r="C3810" s="3"/>
      <c r="T3810">
        <v>1000</v>
      </c>
      <c r="U3810" s="15">
        <v>1000</v>
      </c>
      <c r="V3810" t="s">
        <v>8219</v>
      </c>
      <c r="W3810" s="8"/>
      <c r="X3810" s="5"/>
      <c r="Z3810" s="6"/>
    </row>
    <row r="3811" spans="2:26" x14ac:dyDescent="0.2">
      <c r="B3811" s="3"/>
      <c r="C3811" s="3"/>
      <c r="T3811">
        <v>2000</v>
      </c>
      <c r="U3811" s="15">
        <v>2025</v>
      </c>
      <c r="V3811" t="s">
        <v>8219</v>
      </c>
      <c r="W3811" s="8"/>
      <c r="X3811" s="5"/>
      <c r="Z3811" s="6"/>
    </row>
    <row r="3812" spans="2:26" x14ac:dyDescent="0.2">
      <c r="B3812" s="3"/>
      <c r="C3812" s="3"/>
      <c r="T3812">
        <v>1500</v>
      </c>
      <c r="U3812" s="15">
        <v>1826</v>
      </c>
      <c r="V3812" t="s">
        <v>8219</v>
      </c>
      <c r="W3812" s="8"/>
      <c r="X3812" s="5"/>
      <c r="Z3812" s="6"/>
    </row>
    <row r="3813" spans="2:26" x14ac:dyDescent="0.2">
      <c r="B3813" s="3"/>
      <c r="C3813" s="3"/>
      <c r="T3813">
        <v>250</v>
      </c>
      <c r="U3813" s="15">
        <v>825</v>
      </c>
      <c r="V3813" t="s">
        <v>8219</v>
      </c>
      <c r="W3813" s="8"/>
      <c r="X3813" s="5"/>
      <c r="Z3813" s="6"/>
    </row>
    <row r="3814" spans="2:26" x14ac:dyDescent="0.2">
      <c r="B3814" s="3"/>
      <c r="C3814" s="3"/>
      <c r="T3814">
        <v>2000</v>
      </c>
      <c r="U3814" s="15">
        <v>2191</v>
      </c>
      <c r="V3814" t="s">
        <v>8219</v>
      </c>
      <c r="W3814" s="8"/>
      <c r="X3814" s="5"/>
      <c r="Z3814" s="6"/>
    </row>
    <row r="3815" spans="2:26" x14ac:dyDescent="0.2">
      <c r="B3815" s="3"/>
      <c r="C3815" s="3"/>
      <c r="T3815">
        <v>2100</v>
      </c>
      <c r="U3815" s="15">
        <v>2119.9899999999998</v>
      </c>
      <c r="V3815" t="s">
        <v>8219</v>
      </c>
      <c r="W3815" s="8"/>
      <c r="X3815" s="5"/>
      <c r="Z3815" s="6"/>
    </row>
    <row r="3816" spans="2:26" x14ac:dyDescent="0.2">
      <c r="B3816" s="3"/>
      <c r="C3816" s="3"/>
      <c r="T3816">
        <v>1500</v>
      </c>
      <c r="U3816" s="15">
        <v>2102</v>
      </c>
      <c r="V3816" t="s">
        <v>8219</v>
      </c>
      <c r="W3816" s="8"/>
      <c r="X3816" s="5"/>
      <c r="Z3816" s="6"/>
    </row>
    <row r="3817" spans="2:26" x14ac:dyDescent="0.2">
      <c r="B3817" s="3"/>
      <c r="C3817" s="3"/>
      <c r="T3817">
        <v>1000</v>
      </c>
      <c r="U3817" s="15">
        <v>1000.01</v>
      </c>
      <c r="V3817" t="s">
        <v>8219</v>
      </c>
      <c r="W3817" s="8"/>
      <c r="X3817" s="5"/>
      <c r="Z3817" s="6"/>
    </row>
    <row r="3818" spans="2:26" x14ac:dyDescent="0.2">
      <c r="B3818" s="3"/>
      <c r="C3818" s="3"/>
      <c r="T3818">
        <v>1500</v>
      </c>
      <c r="U3818" s="15">
        <v>1788.57</v>
      </c>
      <c r="V3818" t="s">
        <v>8219</v>
      </c>
      <c r="W3818" s="8"/>
      <c r="X3818" s="5"/>
      <c r="Z3818" s="6"/>
    </row>
    <row r="3819" spans="2:26" x14ac:dyDescent="0.2">
      <c r="B3819" s="3"/>
      <c r="C3819" s="3"/>
      <c r="T3819">
        <v>2000</v>
      </c>
      <c r="U3819" s="15">
        <v>2145</v>
      </c>
      <c r="V3819" t="s">
        <v>8219</v>
      </c>
      <c r="W3819" s="8"/>
      <c r="X3819" s="5"/>
      <c r="Z3819" s="6"/>
    </row>
    <row r="3820" spans="2:26" x14ac:dyDescent="0.2">
      <c r="B3820" s="3"/>
      <c r="C3820" s="3"/>
      <c r="T3820">
        <v>250</v>
      </c>
      <c r="U3820" s="15">
        <v>570</v>
      </c>
      <c r="V3820" t="s">
        <v>8219</v>
      </c>
      <c r="W3820" s="8"/>
      <c r="X3820" s="5"/>
      <c r="Z3820" s="6"/>
    </row>
    <row r="3821" spans="2:26" x14ac:dyDescent="0.2">
      <c r="B3821" s="3"/>
      <c r="C3821" s="3"/>
      <c r="T3821">
        <v>1000</v>
      </c>
      <c r="U3821" s="15">
        <v>1064</v>
      </c>
      <c r="V3821" t="s">
        <v>8219</v>
      </c>
      <c r="W3821" s="8"/>
      <c r="X3821" s="5"/>
      <c r="Z3821" s="6"/>
    </row>
    <row r="3822" spans="2:26" x14ac:dyDescent="0.2">
      <c r="B3822" s="3"/>
      <c r="C3822" s="3"/>
      <c r="T3822">
        <v>300</v>
      </c>
      <c r="U3822" s="15">
        <v>430</v>
      </c>
      <c r="V3822" t="s">
        <v>8219</v>
      </c>
      <c r="W3822" s="8"/>
      <c r="X3822" s="5"/>
      <c r="Z3822" s="6"/>
    </row>
    <row r="3823" spans="2:26" x14ac:dyDescent="0.2">
      <c r="B3823" s="3"/>
      <c r="C3823" s="3"/>
      <c r="T3823">
        <v>3500</v>
      </c>
      <c r="U3823" s="15">
        <v>3659</v>
      </c>
      <c r="V3823" t="s">
        <v>8219</v>
      </c>
      <c r="W3823" s="8"/>
      <c r="X3823" s="5"/>
      <c r="Z3823" s="6"/>
    </row>
    <row r="3824" spans="2:26" x14ac:dyDescent="0.2">
      <c r="B3824" s="3"/>
      <c r="C3824" s="3"/>
      <c r="T3824">
        <v>5000</v>
      </c>
      <c r="U3824" s="15">
        <v>5501</v>
      </c>
      <c r="V3824" t="s">
        <v>8219</v>
      </c>
      <c r="W3824" s="8"/>
      <c r="X3824" s="5"/>
      <c r="Z3824" s="6"/>
    </row>
    <row r="3825" spans="2:26" x14ac:dyDescent="0.2">
      <c r="B3825" s="3"/>
      <c r="C3825" s="3"/>
      <c r="T3825">
        <v>2500</v>
      </c>
      <c r="U3825" s="15">
        <v>2650</v>
      </c>
      <c r="V3825" t="s">
        <v>8219</v>
      </c>
      <c r="W3825" s="8"/>
      <c r="X3825" s="5"/>
      <c r="Z3825" s="6"/>
    </row>
    <row r="3826" spans="2:26" x14ac:dyDescent="0.2">
      <c r="B3826" s="3"/>
      <c r="C3826" s="3"/>
      <c r="T3826">
        <v>250</v>
      </c>
      <c r="U3826" s="15">
        <v>270</v>
      </c>
      <c r="V3826" t="s">
        <v>8219</v>
      </c>
      <c r="W3826" s="8"/>
      <c r="X3826" s="5"/>
      <c r="Z3826" s="6"/>
    </row>
    <row r="3827" spans="2:26" x14ac:dyDescent="0.2">
      <c r="B3827" s="3"/>
      <c r="C3827" s="3"/>
      <c r="T3827">
        <v>5000</v>
      </c>
      <c r="U3827" s="15">
        <v>5271</v>
      </c>
      <c r="V3827" t="s">
        <v>8219</v>
      </c>
      <c r="W3827" s="8"/>
      <c r="X3827" s="5"/>
      <c r="Z3827" s="6"/>
    </row>
    <row r="3828" spans="2:26" x14ac:dyDescent="0.2">
      <c r="B3828" s="3"/>
      <c r="C3828" s="3"/>
      <c r="T3828">
        <v>600</v>
      </c>
      <c r="U3828" s="15">
        <v>715</v>
      </c>
      <c r="V3828" t="s">
        <v>8219</v>
      </c>
      <c r="W3828" s="8"/>
      <c r="X3828" s="5"/>
      <c r="Z3828" s="6"/>
    </row>
    <row r="3829" spans="2:26" x14ac:dyDescent="0.2">
      <c r="B3829" s="3"/>
      <c r="C3829" s="3"/>
      <c r="T3829">
        <v>3000</v>
      </c>
      <c r="U3829" s="15">
        <v>4580</v>
      </c>
      <c r="V3829" t="s">
        <v>8219</v>
      </c>
      <c r="W3829" s="8"/>
      <c r="X3829" s="5"/>
      <c r="Z3829" s="6"/>
    </row>
    <row r="3830" spans="2:26" x14ac:dyDescent="0.2">
      <c r="B3830" s="3"/>
      <c r="C3830" s="3"/>
      <c r="T3830">
        <v>5000</v>
      </c>
      <c r="U3830" s="15">
        <v>5000</v>
      </c>
      <c r="V3830" t="s">
        <v>8219</v>
      </c>
      <c r="W3830" s="8"/>
      <c r="X3830" s="5"/>
      <c r="Z3830" s="6"/>
    </row>
    <row r="3831" spans="2:26" x14ac:dyDescent="0.2">
      <c r="B3831" s="3"/>
      <c r="C3831" s="3"/>
      <c r="T3831">
        <v>500</v>
      </c>
      <c r="U3831" s="15">
        <v>501</v>
      </c>
      <c r="V3831" t="s">
        <v>8219</v>
      </c>
      <c r="W3831" s="8"/>
      <c r="X3831" s="5"/>
      <c r="Z3831" s="6"/>
    </row>
    <row r="3832" spans="2:26" x14ac:dyDescent="0.2">
      <c r="B3832" s="3"/>
      <c r="C3832" s="3"/>
      <c r="T3832">
        <v>100</v>
      </c>
      <c r="U3832" s="15">
        <v>225</v>
      </c>
      <c r="V3832" t="s">
        <v>8219</v>
      </c>
      <c r="W3832" s="8"/>
      <c r="X3832" s="5"/>
      <c r="Z3832" s="6"/>
    </row>
    <row r="3833" spans="2:26" x14ac:dyDescent="0.2">
      <c r="B3833" s="3"/>
      <c r="C3833" s="3"/>
      <c r="T3833">
        <v>500</v>
      </c>
      <c r="U3833" s="15">
        <v>530.11</v>
      </c>
      <c r="V3833" t="s">
        <v>8219</v>
      </c>
      <c r="W3833" s="8"/>
      <c r="X3833" s="5"/>
      <c r="Z3833" s="6"/>
    </row>
    <row r="3834" spans="2:26" x14ac:dyDescent="0.2">
      <c r="B3834" s="3"/>
      <c r="C3834" s="3"/>
      <c r="T3834">
        <v>1200</v>
      </c>
      <c r="U3834" s="15">
        <v>1256</v>
      </c>
      <c r="V3834" t="s">
        <v>8219</v>
      </c>
      <c r="W3834" s="8"/>
      <c r="X3834" s="5"/>
      <c r="Z3834" s="6"/>
    </row>
    <row r="3835" spans="2:26" x14ac:dyDescent="0.2">
      <c r="B3835" s="3"/>
      <c r="C3835" s="3"/>
      <c r="T3835">
        <v>1200</v>
      </c>
      <c r="U3835" s="15">
        <v>1400</v>
      </c>
      <c r="V3835" t="s">
        <v>8219</v>
      </c>
      <c r="W3835" s="8"/>
      <c r="X3835" s="5"/>
      <c r="Z3835" s="6"/>
    </row>
    <row r="3836" spans="2:26" x14ac:dyDescent="0.2">
      <c r="B3836" s="3"/>
      <c r="C3836" s="3"/>
      <c r="T3836">
        <v>3000</v>
      </c>
      <c r="U3836" s="15">
        <v>3271</v>
      </c>
      <c r="V3836" t="s">
        <v>8219</v>
      </c>
      <c r="W3836" s="8"/>
      <c r="X3836" s="5"/>
      <c r="Z3836" s="6"/>
    </row>
    <row r="3837" spans="2:26" x14ac:dyDescent="0.2">
      <c r="B3837" s="3"/>
      <c r="C3837" s="3"/>
      <c r="T3837">
        <v>200</v>
      </c>
      <c r="U3837" s="15">
        <v>320</v>
      </c>
      <c r="V3837" t="s">
        <v>8219</v>
      </c>
      <c r="W3837" s="8"/>
      <c r="X3837" s="5"/>
      <c r="Z3837" s="6"/>
    </row>
    <row r="3838" spans="2:26" x14ac:dyDescent="0.2">
      <c r="B3838" s="3"/>
      <c r="C3838" s="3"/>
      <c r="T3838">
        <v>800</v>
      </c>
      <c r="U3838" s="15">
        <v>900</v>
      </c>
      <c r="V3838" t="s">
        <v>8219</v>
      </c>
      <c r="W3838" s="8"/>
      <c r="X3838" s="5"/>
      <c r="Z3838" s="6"/>
    </row>
    <row r="3839" spans="2:26" x14ac:dyDescent="0.2">
      <c r="B3839" s="3"/>
      <c r="C3839" s="3"/>
      <c r="T3839">
        <v>2000</v>
      </c>
      <c r="U3839" s="15">
        <v>2042</v>
      </c>
      <c r="V3839" t="s">
        <v>8219</v>
      </c>
      <c r="W3839" s="8"/>
      <c r="X3839" s="5"/>
      <c r="Z3839" s="6"/>
    </row>
    <row r="3840" spans="2:26" x14ac:dyDescent="0.2">
      <c r="B3840" s="3"/>
      <c r="C3840" s="3"/>
      <c r="T3840">
        <v>100000</v>
      </c>
      <c r="U3840" s="15">
        <v>100824</v>
      </c>
      <c r="V3840" t="s">
        <v>8219</v>
      </c>
      <c r="W3840" s="8"/>
      <c r="X3840" s="5"/>
      <c r="Z3840" s="6"/>
    </row>
    <row r="3841" spans="2:26" x14ac:dyDescent="0.2">
      <c r="B3841" s="3"/>
      <c r="C3841" s="3"/>
      <c r="T3841">
        <v>2000</v>
      </c>
      <c r="U3841" s="15">
        <v>2025</v>
      </c>
      <c r="V3841" t="s">
        <v>8219</v>
      </c>
      <c r="W3841" s="8"/>
      <c r="X3841" s="5"/>
      <c r="Z3841" s="6"/>
    </row>
    <row r="3842" spans="2:26" x14ac:dyDescent="0.2">
      <c r="B3842" s="3"/>
      <c r="C3842" s="3"/>
      <c r="T3842">
        <v>1</v>
      </c>
      <c r="U3842" s="15">
        <v>65</v>
      </c>
      <c r="V3842" t="s">
        <v>8219</v>
      </c>
      <c r="W3842" s="8"/>
      <c r="X3842" s="5"/>
      <c r="Z3842" s="6"/>
    </row>
    <row r="3843" spans="2:26" x14ac:dyDescent="0.2">
      <c r="B3843" s="3"/>
      <c r="C3843" s="3"/>
      <c r="T3843">
        <v>10000</v>
      </c>
      <c r="U3843" s="15">
        <v>872</v>
      </c>
      <c r="V3843" t="s">
        <v>8221</v>
      </c>
      <c r="W3843" s="8"/>
      <c r="X3843" s="5"/>
      <c r="Z3843" s="6"/>
    </row>
    <row r="3844" spans="2:26" x14ac:dyDescent="0.2">
      <c r="B3844" s="3"/>
      <c r="C3844" s="3"/>
      <c r="T3844">
        <v>5000</v>
      </c>
      <c r="U3844" s="15">
        <v>1097</v>
      </c>
      <c r="V3844" t="s">
        <v>8221</v>
      </c>
      <c r="W3844" s="8"/>
      <c r="X3844" s="5"/>
      <c r="Z3844" s="6"/>
    </row>
    <row r="3845" spans="2:26" x14ac:dyDescent="0.2">
      <c r="B3845" s="3"/>
      <c r="C3845" s="3"/>
      <c r="T3845">
        <v>5000</v>
      </c>
      <c r="U3845" s="15">
        <v>1065</v>
      </c>
      <c r="V3845" t="s">
        <v>8221</v>
      </c>
      <c r="W3845" s="8"/>
      <c r="X3845" s="5"/>
      <c r="Z3845" s="6"/>
    </row>
    <row r="3846" spans="2:26" x14ac:dyDescent="0.2">
      <c r="B3846" s="3"/>
      <c r="C3846" s="3"/>
      <c r="T3846">
        <v>9800</v>
      </c>
      <c r="U3846" s="15">
        <v>4066</v>
      </c>
      <c r="V3846" t="s">
        <v>8221</v>
      </c>
      <c r="W3846" s="8"/>
      <c r="X3846" s="5"/>
      <c r="Z3846" s="6"/>
    </row>
    <row r="3847" spans="2:26" x14ac:dyDescent="0.2">
      <c r="B3847" s="3"/>
      <c r="C3847" s="3"/>
      <c r="T3847">
        <v>40000</v>
      </c>
      <c r="U3847" s="15">
        <v>842</v>
      </c>
      <c r="V3847" t="s">
        <v>8221</v>
      </c>
      <c r="W3847" s="8"/>
      <c r="X3847" s="5"/>
      <c r="Z3847" s="6"/>
    </row>
    <row r="3848" spans="2:26" x14ac:dyDescent="0.2">
      <c r="B3848" s="3"/>
      <c r="C3848" s="3"/>
      <c r="T3848">
        <v>7000</v>
      </c>
      <c r="U3848" s="15">
        <v>189</v>
      </c>
      <c r="V3848" t="s">
        <v>8221</v>
      </c>
      <c r="W3848" s="8"/>
      <c r="X3848" s="5"/>
      <c r="Z3848" s="6"/>
    </row>
    <row r="3849" spans="2:26" x14ac:dyDescent="0.2">
      <c r="B3849" s="3"/>
      <c r="C3849" s="3"/>
      <c r="T3849">
        <v>10500</v>
      </c>
      <c r="U3849" s="15">
        <v>1697</v>
      </c>
      <c r="V3849" t="s">
        <v>8221</v>
      </c>
      <c r="W3849" s="8"/>
      <c r="X3849" s="5"/>
      <c r="Z3849" s="6"/>
    </row>
    <row r="3850" spans="2:26" x14ac:dyDescent="0.2">
      <c r="B3850" s="3"/>
      <c r="C3850" s="3"/>
      <c r="T3850">
        <v>13000</v>
      </c>
      <c r="U3850" s="15">
        <v>2129</v>
      </c>
      <c r="V3850" t="s">
        <v>8221</v>
      </c>
      <c r="W3850" s="8"/>
      <c r="X3850" s="5"/>
      <c r="Z3850" s="6"/>
    </row>
    <row r="3851" spans="2:26" x14ac:dyDescent="0.2">
      <c r="B3851" s="3"/>
      <c r="C3851" s="3"/>
      <c r="T3851">
        <v>30000</v>
      </c>
      <c r="U3851" s="15">
        <v>2113</v>
      </c>
      <c r="V3851" t="s">
        <v>8221</v>
      </c>
      <c r="W3851" s="8"/>
      <c r="X3851" s="5"/>
      <c r="Z3851" s="6"/>
    </row>
    <row r="3852" spans="2:26" x14ac:dyDescent="0.2">
      <c r="B3852" s="3"/>
      <c r="C3852" s="3"/>
      <c r="T3852">
        <v>1000</v>
      </c>
      <c r="U3852" s="15">
        <v>38</v>
      </c>
      <c r="V3852" t="s">
        <v>8221</v>
      </c>
      <c r="W3852" s="8"/>
      <c r="X3852" s="5"/>
      <c r="Z3852" s="6"/>
    </row>
    <row r="3853" spans="2:26" x14ac:dyDescent="0.2">
      <c r="B3853" s="3"/>
      <c r="C3853" s="3"/>
      <c r="T3853">
        <v>2500</v>
      </c>
      <c r="U3853" s="15">
        <v>852</v>
      </c>
      <c r="V3853" t="s">
        <v>8221</v>
      </c>
      <c r="W3853" s="8"/>
      <c r="X3853" s="5"/>
      <c r="Z3853" s="6"/>
    </row>
    <row r="3854" spans="2:26" x14ac:dyDescent="0.2">
      <c r="B3854" s="3"/>
      <c r="C3854" s="3"/>
      <c r="T3854">
        <v>10000</v>
      </c>
      <c r="U3854" s="15">
        <v>20</v>
      </c>
      <c r="V3854" t="s">
        <v>8221</v>
      </c>
      <c r="W3854" s="8"/>
      <c r="X3854" s="5"/>
      <c r="Z3854" s="6"/>
    </row>
    <row r="3855" spans="2:26" x14ac:dyDescent="0.2">
      <c r="B3855" s="3"/>
      <c r="C3855" s="3"/>
      <c r="T3855">
        <v>100000</v>
      </c>
      <c r="U3855" s="15">
        <v>26</v>
      </c>
      <c r="V3855" t="s">
        <v>8221</v>
      </c>
      <c r="W3855" s="8"/>
      <c r="X3855" s="5"/>
      <c r="Z3855" s="6"/>
    </row>
    <row r="3856" spans="2:26" x14ac:dyDescent="0.2">
      <c r="B3856" s="3"/>
      <c r="C3856" s="3"/>
      <c r="T3856">
        <v>11000</v>
      </c>
      <c r="U3856" s="15">
        <v>1788</v>
      </c>
      <c r="V3856" t="s">
        <v>8221</v>
      </c>
      <c r="W3856" s="8"/>
      <c r="X3856" s="5"/>
      <c r="Z3856" s="6"/>
    </row>
    <row r="3857" spans="2:26" x14ac:dyDescent="0.2">
      <c r="B3857" s="3"/>
      <c r="C3857" s="3"/>
      <c r="T3857">
        <v>1000</v>
      </c>
      <c r="U3857" s="15">
        <v>25</v>
      </c>
      <c r="V3857" t="s">
        <v>8221</v>
      </c>
      <c r="W3857" s="8"/>
      <c r="X3857" s="5"/>
      <c r="Z3857" s="6"/>
    </row>
    <row r="3858" spans="2:26" x14ac:dyDescent="0.2">
      <c r="B3858" s="3"/>
      <c r="C3858" s="3"/>
      <c r="T3858">
        <v>5000</v>
      </c>
      <c r="U3858" s="15">
        <v>1</v>
      </c>
      <c r="V3858" t="s">
        <v>8221</v>
      </c>
      <c r="W3858" s="8"/>
      <c r="X3858" s="5"/>
      <c r="Z3858" s="6"/>
    </row>
    <row r="3859" spans="2:26" x14ac:dyDescent="0.2">
      <c r="B3859" s="3"/>
      <c r="C3859" s="3"/>
      <c r="T3859">
        <v>5000</v>
      </c>
      <c r="U3859" s="15">
        <v>260</v>
      </c>
      <c r="V3859" t="s">
        <v>8221</v>
      </c>
      <c r="W3859" s="8"/>
      <c r="X3859" s="5"/>
      <c r="Z3859" s="6"/>
    </row>
    <row r="3860" spans="2:26" x14ac:dyDescent="0.2">
      <c r="B3860" s="3"/>
      <c r="C3860" s="3"/>
      <c r="T3860">
        <v>500</v>
      </c>
      <c r="U3860" s="15">
        <v>10</v>
      </c>
      <c r="V3860" t="s">
        <v>8221</v>
      </c>
      <c r="W3860" s="8"/>
      <c r="X3860" s="5"/>
      <c r="Z3860" s="6"/>
    </row>
    <row r="3861" spans="2:26" x14ac:dyDescent="0.2">
      <c r="B3861" s="3"/>
      <c r="C3861" s="3"/>
      <c r="T3861">
        <v>2500</v>
      </c>
      <c r="U3861" s="15">
        <v>1</v>
      </c>
      <c r="V3861" t="s">
        <v>8221</v>
      </c>
      <c r="W3861" s="8"/>
      <c r="X3861" s="5"/>
      <c r="Z3861" s="6"/>
    </row>
    <row r="3862" spans="2:26" x14ac:dyDescent="0.2">
      <c r="B3862" s="3"/>
      <c r="C3862" s="3"/>
      <c r="T3862">
        <v>6000</v>
      </c>
      <c r="U3862" s="15">
        <v>1060</v>
      </c>
      <c r="V3862" t="s">
        <v>8221</v>
      </c>
      <c r="W3862" s="8"/>
      <c r="X3862" s="5"/>
      <c r="Z3862" s="6"/>
    </row>
    <row r="3863" spans="2:26" x14ac:dyDescent="0.2">
      <c r="B3863" s="3"/>
      <c r="C3863" s="3"/>
      <c r="T3863">
        <v>2000</v>
      </c>
      <c r="U3863" s="15">
        <v>100</v>
      </c>
      <c r="V3863" t="s">
        <v>8221</v>
      </c>
      <c r="W3863" s="8"/>
      <c r="X3863" s="5"/>
      <c r="Z3863" s="6"/>
    </row>
    <row r="3864" spans="2:26" x14ac:dyDescent="0.2">
      <c r="B3864" s="3"/>
      <c r="C3864" s="3"/>
      <c r="T3864">
        <v>7500</v>
      </c>
      <c r="U3864" s="15">
        <v>1</v>
      </c>
      <c r="V3864" t="s">
        <v>8221</v>
      </c>
      <c r="W3864" s="8"/>
      <c r="X3864" s="5"/>
      <c r="Z3864" s="6"/>
    </row>
    <row r="3865" spans="2:26" x14ac:dyDescent="0.2">
      <c r="B3865" s="3"/>
      <c r="C3865" s="3"/>
      <c r="T3865">
        <v>6000</v>
      </c>
      <c r="U3865" s="15">
        <v>0</v>
      </c>
      <c r="V3865" t="s">
        <v>8221</v>
      </c>
      <c r="W3865" s="8"/>
      <c r="X3865" s="5"/>
      <c r="Z3865" s="6"/>
    </row>
    <row r="3866" spans="2:26" x14ac:dyDescent="0.2">
      <c r="B3866" s="3"/>
      <c r="C3866" s="3"/>
      <c r="T3866">
        <v>5000</v>
      </c>
      <c r="U3866" s="15">
        <v>60</v>
      </c>
      <c r="V3866" t="s">
        <v>8221</v>
      </c>
      <c r="W3866" s="8"/>
      <c r="X3866" s="5"/>
      <c r="Z3866" s="6"/>
    </row>
    <row r="3867" spans="2:26" x14ac:dyDescent="0.2">
      <c r="B3867" s="3"/>
      <c r="C3867" s="3"/>
      <c r="T3867">
        <v>2413</v>
      </c>
      <c r="U3867" s="15">
        <v>650</v>
      </c>
      <c r="V3867" t="s">
        <v>8221</v>
      </c>
      <c r="W3867" s="8"/>
      <c r="X3867" s="5"/>
      <c r="Z3867" s="6"/>
    </row>
    <row r="3868" spans="2:26" x14ac:dyDescent="0.2">
      <c r="B3868" s="3"/>
      <c r="C3868" s="3"/>
      <c r="T3868">
        <v>2000</v>
      </c>
      <c r="U3868" s="15">
        <v>11</v>
      </c>
      <c r="V3868" t="s">
        <v>8221</v>
      </c>
      <c r="W3868" s="8"/>
      <c r="X3868" s="5"/>
      <c r="Z3868" s="6"/>
    </row>
    <row r="3869" spans="2:26" x14ac:dyDescent="0.2">
      <c r="B3869" s="3"/>
      <c r="C3869" s="3"/>
      <c r="T3869">
        <v>2000</v>
      </c>
      <c r="U3869" s="15">
        <v>251</v>
      </c>
      <c r="V3869" t="s">
        <v>8221</v>
      </c>
      <c r="W3869" s="8"/>
      <c r="X3869" s="5"/>
      <c r="Z3869" s="6"/>
    </row>
    <row r="3870" spans="2:26" x14ac:dyDescent="0.2">
      <c r="B3870" s="3"/>
      <c r="C3870" s="3"/>
      <c r="T3870">
        <v>5000</v>
      </c>
      <c r="U3870" s="15">
        <v>10</v>
      </c>
      <c r="V3870" t="s">
        <v>8220</v>
      </c>
      <c r="W3870" s="8"/>
      <c r="X3870" s="5"/>
      <c r="Z3870" s="6"/>
    </row>
    <row r="3871" spans="2:26" x14ac:dyDescent="0.2">
      <c r="B3871" s="3"/>
      <c r="C3871" s="3"/>
      <c r="T3871">
        <v>13111</v>
      </c>
      <c r="U3871" s="15">
        <v>452</v>
      </c>
      <c r="V3871" t="s">
        <v>8220</v>
      </c>
      <c r="W3871" s="8"/>
      <c r="X3871" s="5"/>
      <c r="Z3871" s="6"/>
    </row>
    <row r="3872" spans="2:26" x14ac:dyDescent="0.2">
      <c r="B3872" s="3"/>
      <c r="C3872" s="3"/>
      <c r="T3872">
        <v>10000</v>
      </c>
      <c r="U3872" s="15">
        <v>1500</v>
      </c>
      <c r="V3872" t="s">
        <v>8220</v>
      </c>
      <c r="W3872" s="8"/>
      <c r="X3872" s="5"/>
      <c r="Z3872" s="6"/>
    </row>
    <row r="3873" spans="2:26" x14ac:dyDescent="0.2">
      <c r="B3873" s="3"/>
      <c r="C3873" s="3"/>
      <c r="T3873">
        <v>1500</v>
      </c>
      <c r="U3873" s="15">
        <v>40</v>
      </c>
      <c r="V3873" t="s">
        <v>8220</v>
      </c>
      <c r="W3873" s="8"/>
      <c r="X3873" s="5"/>
      <c r="Z3873" s="6"/>
    </row>
    <row r="3874" spans="2:26" x14ac:dyDescent="0.2">
      <c r="B3874" s="3"/>
      <c r="C3874" s="3"/>
      <c r="T3874">
        <v>15000</v>
      </c>
      <c r="U3874" s="15">
        <v>0</v>
      </c>
      <c r="V3874" t="s">
        <v>8220</v>
      </c>
      <c r="W3874" s="8"/>
      <c r="X3874" s="5"/>
      <c r="Z3874" s="6"/>
    </row>
    <row r="3875" spans="2:26" x14ac:dyDescent="0.2">
      <c r="B3875" s="3"/>
      <c r="C3875" s="3"/>
      <c r="T3875">
        <v>5500</v>
      </c>
      <c r="U3875" s="15">
        <v>0</v>
      </c>
      <c r="V3875" t="s">
        <v>8220</v>
      </c>
      <c r="W3875" s="8"/>
      <c r="X3875" s="5"/>
      <c r="Z3875" s="6"/>
    </row>
    <row r="3876" spans="2:26" x14ac:dyDescent="0.2">
      <c r="B3876" s="3"/>
      <c r="C3876" s="3"/>
      <c r="T3876">
        <v>620</v>
      </c>
      <c r="U3876" s="15">
        <v>0</v>
      </c>
      <c r="V3876" t="s">
        <v>8220</v>
      </c>
      <c r="W3876" s="8"/>
      <c r="X3876" s="5"/>
      <c r="Z3876" s="6"/>
    </row>
    <row r="3877" spans="2:26" x14ac:dyDescent="0.2">
      <c r="B3877" s="3"/>
      <c r="C3877" s="3"/>
      <c r="T3877">
        <v>30000</v>
      </c>
      <c r="U3877" s="15">
        <v>0</v>
      </c>
      <c r="V3877" t="s">
        <v>8220</v>
      </c>
      <c r="W3877" s="8"/>
      <c r="X3877" s="5"/>
      <c r="Z3877" s="6"/>
    </row>
    <row r="3878" spans="2:26" x14ac:dyDescent="0.2">
      <c r="B3878" s="3"/>
      <c r="C3878" s="3"/>
      <c r="T3878">
        <v>3900</v>
      </c>
      <c r="U3878" s="15">
        <v>2059</v>
      </c>
      <c r="V3878" t="s">
        <v>8220</v>
      </c>
      <c r="W3878" s="8"/>
      <c r="X3878" s="5"/>
      <c r="Z3878" s="6"/>
    </row>
    <row r="3879" spans="2:26" x14ac:dyDescent="0.2">
      <c r="B3879" s="3"/>
      <c r="C3879" s="3"/>
      <c r="T3879">
        <v>25000</v>
      </c>
      <c r="U3879" s="15">
        <v>1241</v>
      </c>
      <c r="V3879" t="s">
        <v>8220</v>
      </c>
      <c r="W3879" s="8"/>
      <c r="X3879" s="5"/>
      <c r="Z3879" s="6"/>
    </row>
    <row r="3880" spans="2:26" x14ac:dyDescent="0.2">
      <c r="B3880" s="3"/>
      <c r="C3880" s="3"/>
      <c r="T3880">
        <v>18000</v>
      </c>
      <c r="U3880" s="15">
        <v>10</v>
      </c>
      <c r="V3880" t="s">
        <v>8220</v>
      </c>
      <c r="W3880" s="8"/>
      <c r="X3880" s="5"/>
      <c r="Z3880" s="6"/>
    </row>
    <row r="3881" spans="2:26" x14ac:dyDescent="0.2">
      <c r="B3881" s="3"/>
      <c r="C3881" s="3"/>
      <c r="T3881">
        <v>15000</v>
      </c>
      <c r="U3881" s="15">
        <v>0</v>
      </c>
      <c r="V3881" t="s">
        <v>8220</v>
      </c>
      <c r="W3881" s="8"/>
      <c r="X3881" s="5"/>
      <c r="Z3881" s="6"/>
    </row>
    <row r="3882" spans="2:26" x14ac:dyDescent="0.2">
      <c r="B3882" s="3"/>
      <c r="C3882" s="3"/>
      <c r="T3882">
        <v>7500</v>
      </c>
      <c r="U3882" s="15">
        <v>980</v>
      </c>
      <c r="V3882" t="s">
        <v>8220</v>
      </c>
      <c r="W3882" s="8"/>
      <c r="X3882" s="5"/>
      <c r="Z3882" s="6"/>
    </row>
    <row r="3883" spans="2:26" x14ac:dyDescent="0.2">
      <c r="B3883" s="3"/>
      <c r="C3883" s="3"/>
      <c r="T3883">
        <v>500</v>
      </c>
      <c r="U3883" s="15">
        <v>25</v>
      </c>
      <c r="V3883" t="s">
        <v>8220</v>
      </c>
      <c r="W3883" s="8"/>
      <c r="X3883" s="5"/>
      <c r="Z3883" s="6"/>
    </row>
    <row r="3884" spans="2:26" x14ac:dyDescent="0.2">
      <c r="B3884" s="3"/>
      <c r="C3884" s="3"/>
      <c r="T3884">
        <v>30000</v>
      </c>
      <c r="U3884" s="15">
        <v>0</v>
      </c>
      <c r="V3884" t="s">
        <v>8220</v>
      </c>
      <c r="W3884" s="8"/>
      <c r="X3884" s="5"/>
      <c r="Z3884" s="6"/>
    </row>
    <row r="3885" spans="2:26" x14ac:dyDescent="0.2">
      <c r="B3885" s="3"/>
      <c r="C3885" s="3"/>
      <c r="T3885">
        <v>15000</v>
      </c>
      <c r="U3885" s="15">
        <v>0</v>
      </c>
      <c r="V3885" t="s">
        <v>8220</v>
      </c>
      <c r="W3885" s="8"/>
      <c r="X3885" s="5"/>
      <c r="Z3885" s="6"/>
    </row>
    <row r="3886" spans="2:26" x14ac:dyDescent="0.2">
      <c r="B3886" s="3"/>
      <c r="C3886" s="3"/>
      <c r="T3886">
        <v>10000</v>
      </c>
      <c r="U3886" s="15">
        <v>0</v>
      </c>
      <c r="V3886" t="s">
        <v>8220</v>
      </c>
      <c r="W3886" s="8"/>
      <c r="X3886" s="5"/>
      <c r="Z3886" s="6"/>
    </row>
    <row r="3887" spans="2:26" x14ac:dyDescent="0.2">
      <c r="B3887" s="3"/>
      <c r="C3887" s="3"/>
      <c r="T3887">
        <v>375000</v>
      </c>
      <c r="U3887" s="15">
        <v>0</v>
      </c>
      <c r="V3887" t="s">
        <v>8220</v>
      </c>
      <c r="W3887" s="8"/>
      <c r="X3887" s="5"/>
      <c r="Z3887" s="6"/>
    </row>
    <row r="3888" spans="2:26" x14ac:dyDescent="0.2">
      <c r="B3888" s="3"/>
      <c r="C3888" s="3"/>
      <c r="T3888">
        <v>10000</v>
      </c>
      <c r="U3888" s="15">
        <v>0</v>
      </c>
      <c r="V3888" t="s">
        <v>8220</v>
      </c>
      <c r="W3888" s="8"/>
      <c r="X3888" s="5"/>
      <c r="Z3888" s="6"/>
    </row>
    <row r="3889" spans="2:26" x14ac:dyDescent="0.2">
      <c r="B3889" s="3"/>
      <c r="C3889" s="3"/>
      <c r="T3889">
        <v>2000</v>
      </c>
      <c r="U3889" s="15">
        <v>35</v>
      </c>
      <c r="V3889" t="s">
        <v>8220</v>
      </c>
      <c r="W3889" s="8"/>
      <c r="X3889" s="5"/>
      <c r="Z3889" s="6"/>
    </row>
    <row r="3890" spans="2:26" x14ac:dyDescent="0.2">
      <c r="B3890" s="3"/>
      <c r="C3890" s="3"/>
      <c r="T3890">
        <v>2000</v>
      </c>
      <c r="U3890" s="15">
        <v>542</v>
      </c>
      <c r="V3890" t="s">
        <v>8221</v>
      </c>
      <c r="W3890" s="8"/>
      <c r="X3890" s="5"/>
      <c r="Z3890" s="6"/>
    </row>
    <row r="3891" spans="2:26" x14ac:dyDescent="0.2">
      <c r="B3891" s="3"/>
      <c r="C3891" s="3"/>
      <c r="T3891">
        <v>8000</v>
      </c>
      <c r="U3891" s="15">
        <v>118</v>
      </c>
      <c r="V3891" t="s">
        <v>8221</v>
      </c>
      <c r="W3891" s="8"/>
      <c r="X3891" s="5"/>
      <c r="Z3891" s="6"/>
    </row>
    <row r="3892" spans="2:26" x14ac:dyDescent="0.2">
      <c r="B3892" s="3"/>
      <c r="C3892" s="3"/>
      <c r="T3892">
        <v>15000</v>
      </c>
      <c r="U3892" s="15">
        <v>2524</v>
      </c>
      <c r="V3892" t="s">
        <v>8221</v>
      </c>
      <c r="W3892" s="8"/>
      <c r="X3892" s="5"/>
      <c r="Z3892" s="6"/>
    </row>
    <row r="3893" spans="2:26" x14ac:dyDescent="0.2">
      <c r="B3893" s="3"/>
      <c r="C3893" s="3"/>
      <c r="T3893">
        <v>800</v>
      </c>
      <c r="U3893" s="15">
        <v>260</v>
      </c>
      <c r="V3893" t="s">
        <v>8221</v>
      </c>
      <c r="W3893" s="8"/>
      <c r="X3893" s="5"/>
      <c r="Z3893" s="6"/>
    </row>
    <row r="3894" spans="2:26" x14ac:dyDescent="0.2">
      <c r="B3894" s="3"/>
      <c r="C3894" s="3"/>
      <c r="T3894">
        <v>1000</v>
      </c>
      <c r="U3894" s="15">
        <v>0</v>
      </c>
      <c r="V3894" t="s">
        <v>8221</v>
      </c>
      <c r="W3894" s="8"/>
      <c r="X3894" s="5"/>
      <c r="Z3894" s="6"/>
    </row>
    <row r="3895" spans="2:26" x14ac:dyDescent="0.2">
      <c r="B3895" s="3"/>
      <c r="C3895" s="3"/>
      <c r="T3895">
        <v>50000</v>
      </c>
      <c r="U3895" s="15">
        <v>10775</v>
      </c>
      <c r="V3895" t="s">
        <v>8221</v>
      </c>
      <c r="W3895" s="8"/>
      <c r="X3895" s="5"/>
      <c r="Z3895" s="6"/>
    </row>
    <row r="3896" spans="2:26" x14ac:dyDescent="0.2">
      <c r="B3896" s="3"/>
      <c r="C3896" s="3"/>
      <c r="T3896">
        <v>15000</v>
      </c>
      <c r="U3896" s="15">
        <v>520</v>
      </c>
      <c r="V3896" t="s">
        <v>8221</v>
      </c>
      <c r="W3896" s="8"/>
      <c r="X3896" s="5"/>
      <c r="Z3896" s="6"/>
    </row>
    <row r="3897" spans="2:26" x14ac:dyDescent="0.2">
      <c r="B3897" s="3"/>
      <c r="C3897" s="3"/>
      <c r="T3897">
        <v>1000</v>
      </c>
      <c r="U3897" s="15">
        <v>50</v>
      </c>
      <c r="V3897" t="s">
        <v>8221</v>
      </c>
      <c r="W3897" s="8"/>
      <c r="X3897" s="5"/>
      <c r="Z3897" s="6"/>
    </row>
    <row r="3898" spans="2:26" x14ac:dyDescent="0.2">
      <c r="B3898" s="3"/>
      <c r="C3898" s="3"/>
      <c r="T3898">
        <v>1600</v>
      </c>
      <c r="U3898" s="15">
        <v>170</v>
      </c>
      <c r="V3898" t="s">
        <v>8221</v>
      </c>
      <c r="W3898" s="8"/>
      <c r="X3898" s="5"/>
      <c r="Z3898" s="6"/>
    </row>
    <row r="3899" spans="2:26" x14ac:dyDescent="0.2">
      <c r="B3899" s="3"/>
      <c r="C3899" s="3"/>
      <c r="T3899">
        <v>2500</v>
      </c>
      <c r="U3899" s="15">
        <v>440</v>
      </c>
      <c r="V3899" t="s">
        <v>8221</v>
      </c>
      <c r="W3899" s="8"/>
      <c r="X3899" s="5"/>
      <c r="Z3899" s="6"/>
    </row>
    <row r="3900" spans="2:26" x14ac:dyDescent="0.2">
      <c r="B3900" s="3"/>
      <c r="C3900" s="3"/>
      <c r="T3900">
        <v>2500</v>
      </c>
      <c r="U3900" s="15">
        <v>814</v>
      </c>
      <c r="V3900" t="s">
        <v>8221</v>
      </c>
      <c r="W3900" s="8"/>
      <c r="X3900" s="5"/>
      <c r="Z3900" s="6"/>
    </row>
    <row r="3901" spans="2:26" x14ac:dyDescent="0.2">
      <c r="B3901" s="3"/>
      <c r="C3901" s="3"/>
      <c r="T3901">
        <v>10000</v>
      </c>
      <c r="U3901" s="15">
        <v>125</v>
      </c>
      <c r="V3901" t="s">
        <v>8221</v>
      </c>
      <c r="W3901" s="8"/>
      <c r="X3901" s="5"/>
      <c r="Z3901" s="6"/>
    </row>
    <row r="3902" spans="2:26" x14ac:dyDescent="0.2">
      <c r="B3902" s="3"/>
      <c r="C3902" s="3"/>
      <c r="T3902">
        <v>2500</v>
      </c>
      <c r="U3902" s="15">
        <v>135</v>
      </c>
      <c r="V3902" t="s">
        <v>8221</v>
      </c>
      <c r="W3902" s="8"/>
      <c r="X3902" s="5"/>
      <c r="Z3902" s="6"/>
    </row>
    <row r="3903" spans="2:26" x14ac:dyDescent="0.2">
      <c r="B3903" s="3"/>
      <c r="C3903" s="3"/>
      <c r="T3903">
        <v>3000</v>
      </c>
      <c r="U3903" s="15">
        <v>25</v>
      </c>
      <c r="V3903" t="s">
        <v>8221</v>
      </c>
      <c r="W3903" s="8"/>
      <c r="X3903" s="5"/>
      <c r="Z3903" s="6"/>
    </row>
    <row r="3904" spans="2:26" x14ac:dyDescent="0.2">
      <c r="B3904" s="3"/>
      <c r="C3904" s="3"/>
      <c r="T3904">
        <v>3000</v>
      </c>
      <c r="U3904" s="15">
        <v>1465</v>
      </c>
      <c r="V3904" t="s">
        <v>8221</v>
      </c>
      <c r="W3904" s="8"/>
      <c r="X3904" s="5"/>
      <c r="Z3904" s="6"/>
    </row>
    <row r="3905" spans="2:26" x14ac:dyDescent="0.2">
      <c r="B3905" s="3"/>
      <c r="C3905" s="3"/>
      <c r="T3905">
        <v>1500</v>
      </c>
      <c r="U3905" s="15">
        <v>0</v>
      </c>
      <c r="V3905" t="s">
        <v>8221</v>
      </c>
      <c r="W3905" s="8"/>
      <c r="X3905" s="5"/>
      <c r="Z3905" s="6"/>
    </row>
    <row r="3906" spans="2:26" x14ac:dyDescent="0.2">
      <c r="B3906" s="3"/>
      <c r="C3906" s="3"/>
      <c r="T3906">
        <v>10000</v>
      </c>
      <c r="U3906" s="15">
        <v>3</v>
      </c>
      <c r="V3906" t="s">
        <v>8221</v>
      </c>
      <c r="W3906" s="8"/>
      <c r="X3906" s="5"/>
      <c r="Z3906" s="6"/>
    </row>
    <row r="3907" spans="2:26" x14ac:dyDescent="0.2">
      <c r="B3907" s="3"/>
      <c r="C3907" s="3"/>
      <c r="T3907">
        <v>1500</v>
      </c>
      <c r="U3907" s="15">
        <v>173</v>
      </c>
      <c r="V3907" t="s">
        <v>8221</v>
      </c>
      <c r="W3907" s="8"/>
      <c r="X3907" s="5"/>
      <c r="Z3907" s="6"/>
    </row>
    <row r="3908" spans="2:26" x14ac:dyDescent="0.2">
      <c r="B3908" s="3"/>
      <c r="C3908" s="3"/>
      <c r="T3908">
        <v>1500</v>
      </c>
      <c r="U3908" s="15">
        <v>1010</v>
      </c>
      <c r="V3908" t="s">
        <v>8221</v>
      </c>
      <c r="W3908" s="8"/>
      <c r="X3908" s="5"/>
      <c r="Z3908" s="6"/>
    </row>
    <row r="3909" spans="2:26" x14ac:dyDescent="0.2">
      <c r="B3909" s="3"/>
      <c r="C3909" s="3"/>
      <c r="T3909">
        <v>1000</v>
      </c>
      <c r="U3909" s="15">
        <v>153</v>
      </c>
      <c r="V3909" t="s">
        <v>8221</v>
      </c>
      <c r="W3909" s="8"/>
      <c r="X3909" s="5"/>
      <c r="Z3909" s="6"/>
    </row>
    <row r="3910" spans="2:26" x14ac:dyDescent="0.2">
      <c r="B3910" s="3"/>
      <c r="C3910" s="3"/>
      <c r="T3910">
        <v>750</v>
      </c>
      <c r="U3910" s="15">
        <v>65</v>
      </c>
      <c r="V3910" t="s">
        <v>8221</v>
      </c>
      <c r="W3910" s="8"/>
      <c r="X3910" s="5"/>
      <c r="Z3910" s="6"/>
    </row>
    <row r="3911" spans="2:26" x14ac:dyDescent="0.2">
      <c r="B3911" s="3"/>
      <c r="C3911" s="3"/>
      <c r="T3911">
        <v>60000</v>
      </c>
      <c r="U3911" s="15">
        <v>135</v>
      </c>
      <c r="V3911" t="s">
        <v>8221</v>
      </c>
      <c r="W3911" s="8"/>
      <c r="X3911" s="5"/>
      <c r="Z3911" s="6"/>
    </row>
    <row r="3912" spans="2:26" x14ac:dyDescent="0.2">
      <c r="B3912" s="3"/>
      <c r="C3912" s="3"/>
      <c r="T3912">
        <v>6000</v>
      </c>
      <c r="U3912" s="15">
        <v>185</v>
      </c>
      <c r="V3912" t="s">
        <v>8221</v>
      </c>
      <c r="W3912" s="8"/>
      <c r="X3912" s="5"/>
      <c r="Z3912" s="6"/>
    </row>
    <row r="3913" spans="2:26" x14ac:dyDescent="0.2">
      <c r="B3913" s="3"/>
      <c r="C3913" s="3"/>
      <c r="T3913">
        <v>8000</v>
      </c>
      <c r="U3913" s="15">
        <v>2993</v>
      </c>
      <c r="V3913" t="s">
        <v>8221</v>
      </c>
      <c r="W3913" s="8"/>
      <c r="X3913" s="5"/>
      <c r="Z3913" s="6"/>
    </row>
    <row r="3914" spans="2:26" x14ac:dyDescent="0.2">
      <c r="B3914" s="3"/>
      <c r="C3914" s="3"/>
      <c r="T3914">
        <v>15000</v>
      </c>
      <c r="U3914" s="15">
        <v>1</v>
      </c>
      <c r="V3914" t="s">
        <v>8221</v>
      </c>
      <c r="W3914" s="8"/>
      <c r="X3914" s="5"/>
      <c r="Z3914" s="6"/>
    </row>
    <row r="3915" spans="2:26" x14ac:dyDescent="0.2">
      <c r="B3915" s="3"/>
      <c r="C3915" s="3"/>
      <c r="T3915">
        <v>10000</v>
      </c>
      <c r="U3915" s="15">
        <v>1000</v>
      </c>
      <c r="V3915" t="s">
        <v>8221</v>
      </c>
      <c r="W3915" s="8"/>
      <c r="X3915" s="5"/>
      <c r="Z3915" s="6"/>
    </row>
    <row r="3916" spans="2:26" x14ac:dyDescent="0.2">
      <c r="B3916" s="3"/>
      <c r="C3916" s="3"/>
      <c r="T3916">
        <v>2500</v>
      </c>
      <c r="U3916" s="15">
        <v>909</v>
      </c>
      <c r="V3916" t="s">
        <v>8221</v>
      </c>
      <c r="W3916" s="8"/>
      <c r="X3916" s="5"/>
      <c r="Z3916" s="6"/>
    </row>
    <row r="3917" spans="2:26" x14ac:dyDescent="0.2">
      <c r="B3917" s="3"/>
      <c r="C3917" s="3"/>
      <c r="T3917">
        <v>1500</v>
      </c>
      <c r="U3917" s="15">
        <v>5</v>
      </c>
      <c r="V3917" t="s">
        <v>8221</v>
      </c>
      <c r="W3917" s="8"/>
      <c r="X3917" s="5"/>
      <c r="Z3917" s="6"/>
    </row>
    <row r="3918" spans="2:26" x14ac:dyDescent="0.2">
      <c r="B3918" s="3"/>
      <c r="C3918" s="3"/>
      <c r="T3918">
        <v>2000</v>
      </c>
      <c r="U3918" s="15">
        <v>0</v>
      </c>
      <c r="V3918" t="s">
        <v>8221</v>
      </c>
      <c r="W3918" s="8"/>
      <c r="X3918" s="5"/>
      <c r="Z3918" s="6"/>
    </row>
    <row r="3919" spans="2:26" x14ac:dyDescent="0.2">
      <c r="B3919" s="3"/>
      <c r="C3919" s="3"/>
      <c r="T3919">
        <v>3500</v>
      </c>
      <c r="U3919" s="15">
        <v>10</v>
      </c>
      <c r="V3919" t="s">
        <v>8221</v>
      </c>
      <c r="W3919" s="8"/>
      <c r="X3919" s="5"/>
      <c r="Z3919" s="6"/>
    </row>
    <row r="3920" spans="2:26" x14ac:dyDescent="0.2">
      <c r="B3920" s="3"/>
      <c r="C3920" s="3"/>
      <c r="T3920">
        <v>60000</v>
      </c>
      <c r="U3920" s="15">
        <v>120</v>
      </c>
      <c r="V3920" t="s">
        <v>8221</v>
      </c>
      <c r="W3920" s="8"/>
      <c r="X3920" s="5"/>
      <c r="Z3920" s="6"/>
    </row>
    <row r="3921" spans="2:26" x14ac:dyDescent="0.2">
      <c r="B3921" s="3"/>
      <c r="C3921" s="3"/>
      <c r="T3921">
        <v>5000</v>
      </c>
      <c r="U3921" s="15">
        <v>90</v>
      </c>
      <c r="V3921" t="s">
        <v>8221</v>
      </c>
      <c r="W3921" s="8"/>
      <c r="X3921" s="5"/>
      <c r="Z3921" s="6"/>
    </row>
    <row r="3922" spans="2:26" x14ac:dyDescent="0.2">
      <c r="B3922" s="3"/>
      <c r="C3922" s="3"/>
      <c r="T3922">
        <v>2500</v>
      </c>
      <c r="U3922" s="15">
        <v>135</v>
      </c>
      <c r="V3922" t="s">
        <v>8221</v>
      </c>
      <c r="W3922" s="8"/>
      <c r="X3922" s="5"/>
      <c r="Z3922" s="6"/>
    </row>
    <row r="3923" spans="2:26" x14ac:dyDescent="0.2">
      <c r="B3923" s="3"/>
      <c r="C3923" s="3"/>
      <c r="T3923">
        <v>3000</v>
      </c>
      <c r="U3923" s="15">
        <v>0</v>
      </c>
      <c r="V3923" t="s">
        <v>8221</v>
      </c>
      <c r="W3923" s="8"/>
      <c r="X3923" s="5"/>
      <c r="Z3923" s="6"/>
    </row>
    <row r="3924" spans="2:26" x14ac:dyDescent="0.2">
      <c r="B3924" s="3"/>
      <c r="C3924" s="3"/>
      <c r="T3924">
        <v>750</v>
      </c>
      <c r="U3924" s="15">
        <v>61</v>
      </c>
      <c r="V3924" t="s">
        <v>8221</v>
      </c>
      <c r="W3924" s="8"/>
      <c r="X3924" s="5"/>
      <c r="Z3924" s="6"/>
    </row>
    <row r="3925" spans="2:26" x14ac:dyDescent="0.2">
      <c r="B3925" s="3"/>
      <c r="C3925" s="3"/>
      <c r="T3925">
        <v>11500</v>
      </c>
      <c r="U3925" s="15">
        <v>1384</v>
      </c>
      <c r="V3925" t="s">
        <v>8221</v>
      </c>
      <c r="W3925" s="8"/>
      <c r="X3925" s="5"/>
      <c r="Z3925" s="6"/>
    </row>
    <row r="3926" spans="2:26" x14ac:dyDescent="0.2">
      <c r="B3926" s="3"/>
      <c r="C3926" s="3"/>
      <c r="T3926">
        <v>15000</v>
      </c>
      <c r="U3926" s="15">
        <v>2290</v>
      </c>
      <c r="V3926" t="s">
        <v>8221</v>
      </c>
      <c r="W3926" s="8"/>
      <c r="X3926" s="5"/>
      <c r="Z3926" s="6"/>
    </row>
    <row r="3927" spans="2:26" x14ac:dyDescent="0.2">
      <c r="B3927" s="3"/>
      <c r="C3927" s="3"/>
      <c r="T3927">
        <v>150</v>
      </c>
      <c r="U3927" s="15">
        <v>15</v>
      </c>
      <c r="V3927" t="s">
        <v>8221</v>
      </c>
      <c r="W3927" s="8"/>
      <c r="X3927" s="5"/>
      <c r="Z3927" s="6"/>
    </row>
    <row r="3928" spans="2:26" x14ac:dyDescent="0.2">
      <c r="B3928" s="3"/>
      <c r="C3928" s="3"/>
      <c r="T3928">
        <v>5000</v>
      </c>
      <c r="U3928" s="15">
        <v>15</v>
      </c>
      <c r="V3928" t="s">
        <v>8221</v>
      </c>
      <c r="W3928" s="8"/>
      <c r="X3928" s="5"/>
      <c r="Z3928" s="6"/>
    </row>
    <row r="3929" spans="2:26" x14ac:dyDescent="0.2">
      <c r="B3929" s="3"/>
      <c r="C3929" s="3"/>
      <c r="T3929">
        <v>2500</v>
      </c>
      <c r="U3929" s="15">
        <v>25</v>
      </c>
      <c r="V3929" t="s">
        <v>8221</v>
      </c>
      <c r="W3929" s="8"/>
      <c r="X3929" s="5"/>
      <c r="Z3929" s="6"/>
    </row>
    <row r="3930" spans="2:26" x14ac:dyDescent="0.2">
      <c r="B3930" s="3"/>
      <c r="C3930" s="3"/>
      <c r="T3930">
        <v>5000</v>
      </c>
      <c r="U3930" s="15">
        <v>651</v>
      </c>
      <c r="V3930" t="s">
        <v>8221</v>
      </c>
      <c r="W3930" s="8"/>
      <c r="X3930" s="5"/>
      <c r="Z3930" s="6"/>
    </row>
    <row r="3931" spans="2:26" x14ac:dyDescent="0.2">
      <c r="B3931" s="3"/>
      <c r="C3931" s="3"/>
      <c r="T3931">
        <v>20000</v>
      </c>
      <c r="U3931" s="15">
        <v>453</v>
      </c>
      <c r="V3931" t="s">
        <v>8221</v>
      </c>
      <c r="W3931" s="8"/>
      <c r="X3931" s="5"/>
      <c r="Z3931" s="6"/>
    </row>
    <row r="3932" spans="2:26" x14ac:dyDescent="0.2">
      <c r="B3932" s="3"/>
      <c r="C3932" s="3"/>
      <c r="T3932">
        <v>10000</v>
      </c>
      <c r="U3932" s="15">
        <v>0</v>
      </c>
      <c r="V3932" t="s">
        <v>8221</v>
      </c>
      <c r="W3932" s="8"/>
      <c r="X3932" s="5"/>
      <c r="Z3932" s="6"/>
    </row>
    <row r="3933" spans="2:26" x14ac:dyDescent="0.2">
      <c r="B3933" s="3"/>
      <c r="C3933" s="3"/>
      <c r="T3933">
        <v>8000</v>
      </c>
      <c r="U3933" s="15">
        <v>0</v>
      </c>
      <c r="V3933" t="s">
        <v>8221</v>
      </c>
      <c r="W3933" s="8"/>
      <c r="X3933" s="5"/>
      <c r="Z3933" s="6"/>
    </row>
    <row r="3934" spans="2:26" x14ac:dyDescent="0.2">
      <c r="B3934" s="3"/>
      <c r="C3934" s="3"/>
      <c r="T3934">
        <v>12000</v>
      </c>
      <c r="U3934" s="15">
        <v>1</v>
      </c>
      <c r="V3934" t="s">
        <v>8221</v>
      </c>
      <c r="W3934" s="8"/>
      <c r="X3934" s="5"/>
      <c r="Z3934" s="6"/>
    </row>
    <row r="3935" spans="2:26" x14ac:dyDescent="0.2">
      <c r="B3935" s="3"/>
      <c r="C3935" s="3"/>
      <c r="T3935">
        <v>7000</v>
      </c>
      <c r="U3935" s="15">
        <v>1102</v>
      </c>
      <c r="V3935" t="s">
        <v>8221</v>
      </c>
      <c r="W3935" s="8"/>
      <c r="X3935" s="5"/>
      <c r="Z3935" s="6"/>
    </row>
    <row r="3936" spans="2:26" x14ac:dyDescent="0.2">
      <c r="B3936" s="3"/>
      <c r="C3936" s="3"/>
      <c r="T3936">
        <v>5000</v>
      </c>
      <c r="U3936" s="15">
        <v>550</v>
      </c>
      <c r="V3936" t="s">
        <v>8221</v>
      </c>
      <c r="W3936" s="8"/>
      <c r="X3936" s="5"/>
      <c r="Z3936" s="6"/>
    </row>
    <row r="3937" spans="2:26" x14ac:dyDescent="0.2">
      <c r="B3937" s="3"/>
      <c r="C3937" s="3"/>
      <c r="T3937">
        <v>3000</v>
      </c>
      <c r="U3937" s="15">
        <v>1315</v>
      </c>
      <c r="V3937" t="s">
        <v>8221</v>
      </c>
      <c r="W3937" s="8"/>
      <c r="X3937" s="5"/>
      <c r="Z3937" s="6"/>
    </row>
    <row r="3938" spans="2:26" x14ac:dyDescent="0.2">
      <c r="B3938" s="3"/>
      <c r="C3938" s="3"/>
      <c r="T3938">
        <v>20000</v>
      </c>
      <c r="U3938" s="15">
        <v>0</v>
      </c>
      <c r="V3938" t="s">
        <v>8221</v>
      </c>
      <c r="W3938" s="8"/>
      <c r="X3938" s="5"/>
      <c r="Z3938" s="6"/>
    </row>
    <row r="3939" spans="2:26" x14ac:dyDescent="0.2">
      <c r="B3939" s="3"/>
      <c r="C3939" s="3"/>
      <c r="T3939">
        <v>2885</v>
      </c>
      <c r="U3939" s="15">
        <v>2485</v>
      </c>
      <c r="V3939" t="s">
        <v>8221</v>
      </c>
      <c r="W3939" s="8"/>
      <c r="X3939" s="5"/>
      <c r="Z3939" s="6"/>
    </row>
    <row r="3940" spans="2:26" x14ac:dyDescent="0.2">
      <c r="B3940" s="3"/>
      <c r="C3940" s="3"/>
      <c r="T3940">
        <v>3255</v>
      </c>
      <c r="U3940" s="15">
        <v>397</v>
      </c>
      <c r="V3940" t="s">
        <v>8221</v>
      </c>
      <c r="W3940" s="8"/>
      <c r="X3940" s="5"/>
      <c r="Z3940" s="6"/>
    </row>
    <row r="3941" spans="2:26" x14ac:dyDescent="0.2">
      <c r="B3941" s="3"/>
      <c r="C3941" s="3"/>
      <c r="T3941">
        <v>5000</v>
      </c>
      <c r="U3941" s="15">
        <v>5</v>
      </c>
      <c r="V3941" t="s">
        <v>8221</v>
      </c>
      <c r="W3941" s="8"/>
      <c r="X3941" s="5"/>
      <c r="Z3941" s="6"/>
    </row>
    <row r="3942" spans="2:26" x14ac:dyDescent="0.2">
      <c r="B3942" s="3"/>
      <c r="C3942" s="3"/>
      <c r="T3942">
        <v>5000</v>
      </c>
      <c r="U3942" s="15">
        <v>11</v>
      </c>
      <c r="V3942" t="s">
        <v>8221</v>
      </c>
      <c r="W3942" s="8"/>
      <c r="X3942" s="5"/>
      <c r="Z3942" s="6"/>
    </row>
    <row r="3943" spans="2:26" x14ac:dyDescent="0.2">
      <c r="B3943" s="3"/>
      <c r="C3943" s="3"/>
      <c r="T3943">
        <v>5500</v>
      </c>
      <c r="U3943" s="15">
        <v>50</v>
      </c>
      <c r="V3943" t="s">
        <v>8221</v>
      </c>
      <c r="W3943" s="8"/>
      <c r="X3943" s="5"/>
      <c r="Z3943" s="6"/>
    </row>
    <row r="3944" spans="2:26" x14ac:dyDescent="0.2">
      <c r="B3944" s="3"/>
      <c r="C3944" s="3"/>
      <c r="T3944">
        <v>1200</v>
      </c>
      <c r="U3944" s="15">
        <v>0</v>
      </c>
      <c r="V3944" t="s">
        <v>8221</v>
      </c>
      <c r="W3944" s="8"/>
      <c r="X3944" s="5"/>
      <c r="Z3944" s="6"/>
    </row>
    <row r="3945" spans="2:26" x14ac:dyDescent="0.2">
      <c r="B3945" s="3"/>
      <c r="C3945" s="3"/>
      <c r="T3945">
        <v>5000</v>
      </c>
      <c r="U3945" s="15">
        <v>1782</v>
      </c>
      <c r="V3945" t="s">
        <v>8221</v>
      </c>
      <c r="W3945" s="8"/>
      <c r="X3945" s="5"/>
      <c r="Z3945" s="6"/>
    </row>
    <row r="3946" spans="2:26" x14ac:dyDescent="0.2">
      <c r="B3946" s="3"/>
      <c r="C3946" s="3"/>
      <c r="T3946">
        <v>5000</v>
      </c>
      <c r="U3946" s="15">
        <v>0</v>
      </c>
      <c r="V3946" t="s">
        <v>8221</v>
      </c>
      <c r="W3946" s="8"/>
      <c r="X3946" s="5"/>
      <c r="Z3946" s="6"/>
    </row>
    <row r="3947" spans="2:26" x14ac:dyDescent="0.2">
      <c r="B3947" s="3"/>
      <c r="C3947" s="3"/>
      <c r="T3947">
        <v>2000</v>
      </c>
      <c r="U3947" s="15">
        <v>5</v>
      </c>
      <c r="V3947" t="s">
        <v>8221</v>
      </c>
      <c r="W3947" s="8"/>
      <c r="X3947" s="5"/>
      <c r="Z3947" s="6"/>
    </row>
    <row r="3948" spans="2:26" x14ac:dyDescent="0.2">
      <c r="B3948" s="3"/>
      <c r="C3948" s="3"/>
      <c r="T3948">
        <v>6000</v>
      </c>
      <c r="U3948" s="15">
        <v>195</v>
      </c>
      <c r="V3948" t="s">
        <v>8221</v>
      </c>
      <c r="W3948" s="8"/>
      <c r="X3948" s="5"/>
      <c r="Z3948" s="6"/>
    </row>
    <row r="3949" spans="2:26" x14ac:dyDescent="0.2">
      <c r="B3949" s="3"/>
      <c r="C3949" s="3"/>
      <c r="T3949">
        <v>3000</v>
      </c>
      <c r="U3949" s="15">
        <v>101</v>
      </c>
      <c r="V3949" t="s">
        <v>8221</v>
      </c>
      <c r="W3949" s="8"/>
      <c r="X3949" s="5"/>
      <c r="Z3949" s="6"/>
    </row>
    <row r="3950" spans="2:26" x14ac:dyDescent="0.2">
      <c r="B3950" s="3"/>
      <c r="C3950" s="3"/>
      <c r="T3950">
        <v>30000</v>
      </c>
      <c r="U3950" s="15">
        <v>0</v>
      </c>
      <c r="V3950" t="s">
        <v>8221</v>
      </c>
      <c r="W3950" s="8"/>
      <c r="X3950" s="5"/>
      <c r="Z3950" s="6"/>
    </row>
    <row r="3951" spans="2:26" x14ac:dyDescent="0.2">
      <c r="B3951" s="3"/>
      <c r="C3951" s="3"/>
      <c r="T3951">
        <v>10000</v>
      </c>
      <c r="U3951" s="15">
        <v>1577</v>
      </c>
      <c r="V3951" t="s">
        <v>8221</v>
      </c>
      <c r="W3951" s="8"/>
      <c r="X3951" s="5"/>
      <c r="Z3951" s="6"/>
    </row>
    <row r="3952" spans="2:26" x14ac:dyDescent="0.2">
      <c r="B3952" s="3"/>
      <c r="C3952" s="3"/>
      <c r="T3952">
        <v>4000</v>
      </c>
      <c r="U3952" s="15">
        <v>25</v>
      </c>
      <c r="V3952" t="s">
        <v>8221</v>
      </c>
      <c r="W3952" s="8"/>
      <c r="X3952" s="5"/>
      <c r="Z3952" s="6"/>
    </row>
    <row r="3953" spans="2:26" x14ac:dyDescent="0.2">
      <c r="B3953" s="3"/>
      <c r="C3953" s="3"/>
      <c r="T3953">
        <v>200000</v>
      </c>
      <c r="U3953" s="15">
        <v>1</v>
      </c>
      <c r="V3953" t="s">
        <v>8221</v>
      </c>
      <c r="W3953" s="8"/>
      <c r="X3953" s="5"/>
      <c r="Z3953" s="6"/>
    </row>
    <row r="3954" spans="2:26" x14ac:dyDescent="0.2">
      <c r="B3954" s="3"/>
      <c r="C3954" s="3"/>
      <c r="T3954">
        <v>26000</v>
      </c>
      <c r="U3954" s="15">
        <v>25</v>
      </c>
      <c r="V3954" t="s">
        <v>8221</v>
      </c>
      <c r="W3954" s="8"/>
      <c r="X3954" s="5"/>
      <c r="Z3954" s="6"/>
    </row>
    <row r="3955" spans="2:26" x14ac:dyDescent="0.2">
      <c r="B3955" s="3"/>
      <c r="C3955" s="3"/>
      <c r="T3955">
        <v>17600</v>
      </c>
      <c r="U3955" s="15">
        <v>0</v>
      </c>
      <c r="V3955" t="s">
        <v>8221</v>
      </c>
      <c r="W3955" s="8"/>
      <c r="X3955" s="5"/>
      <c r="Z3955" s="6"/>
    </row>
    <row r="3956" spans="2:26" x14ac:dyDescent="0.2">
      <c r="B3956" s="3"/>
      <c r="C3956" s="3"/>
      <c r="T3956">
        <v>25000</v>
      </c>
      <c r="U3956" s="15">
        <v>0</v>
      </c>
      <c r="V3956" t="s">
        <v>8221</v>
      </c>
      <c r="W3956" s="8"/>
      <c r="X3956" s="5"/>
      <c r="Z3956" s="6"/>
    </row>
    <row r="3957" spans="2:26" x14ac:dyDescent="0.2">
      <c r="B3957" s="3"/>
      <c r="C3957" s="3"/>
      <c r="T3957">
        <v>1750</v>
      </c>
      <c r="U3957" s="15">
        <v>425</v>
      </c>
      <c r="V3957" t="s">
        <v>8221</v>
      </c>
      <c r="W3957" s="8"/>
      <c r="X3957" s="5"/>
      <c r="Z3957" s="6"/>
    </row>
    <row r="3958" spans="2:26" x14ac:dyDescent="0.2">
      <c r="B3958" s="3"/>
      <c r="C3958" s="3"/>
      <c r="T3958">
        <v>5500</v>
      </c>
      <c r="U3958" s="15">
        <v>0</v>
      </c>
      <c r="V3958" t="s">
        <v>8221</v>
      </c>
      <c r="W3958" s="8"/>
      <c r="X3958" s="5"/>
      <c r="Z3958" s="6"/>
    </row>
    <row r="3959" spans="2:26" x14ac:dyDescent="0.2">
      <c r="B3959" s="3"/>
      <c r="C3959" s="3"/>
      <c r="T3959">
        <v>28000</v>
      </c>
      <c r="U3959" s="15">
        <v>7</v>
      </c>
      <c r="V3959" t="s">
        <v>8221</v>
      </c>
      <c r="W3959" s="8"/>
      <c r="X3959" s="5"/>
      <c r="Z3959" s="6"/>
    </row>
    <row r="3960" spans="2:26" x14ac:dyDescent="0.2">
      <c r="B3960" s="3"/>
      <c r="C3960" s="3"/>
      <c r="T3960">
        <v>2000</v>
      </c>
      <c r="U3960" s="15">
        <v>641</v>
      </c>
      <c r="V3960" t="s">
        <v>8221</v>
      </c>
      <c r="W3960" s="8"/>
      <c r="X3960" s="5"/>
      <c r="Z3960" s="6"/>
    </row>
    <row r="3961" spans="2:26" x14ac:dyDescent="0.2">
      <c r="B3961" s="3"/>
      <c r="C3961" s="3"/>
      <c r="T3961">
        <v>1200</v>
      </c>
      <c r="U3961" s="15">
        <v>292</v>
      </c>
      <c r="V3961" t="s">
        <v>8221</v>
      </c>
      <c r="W3961" s="8"/>
      <c r="X3961" s="5"/>
      <c r="Z3961" s="6"/>
    </row>
    <row r="3962" spans="2:26" x14ac:dyDescent="0.2">
      <c r="B3962" s="3"/>
      <c r="C3962" s="3"/>
      <c r="T3962">
        <v>3000</v>
      </c>
      <c r="U3962" s="15">
        <v>45</v>
      </c>
      <c r="V3962" t="s">
        <v>8221</v>
      </c>
      <c r="W3962" s="8"/>
      <c r="X3962" s="5"/>
      <c r="Z3962" s="6"/>
    </row>
    <row r="3963" spans="2:26" x14ac:dyDescent="0.2">
      <c r="B3963" s="3"/>
      <c r="C3963" s="3"/>
      <c r="T3963">
        <v>5000</v>
      </c>
      <c r="U3963" s="15">
        <v>21</v>
      </c>
      <c r="V3963" t="s">
        <v>8221</v>
      </c>
      <c r="W3963" s="8"/>
      <c r="X3963" s="5"/>
      <c r="Z3963" s="6"/>
    </row>
    <row r="3964" spans="2:26" x14ac:dyDescent="0.2">
      <c r="B3964" s="3"/>
      <c r="C3964" s="3"/>
      <c r="T3964">
        <v>1400</v>
      </c>
      <c r="U3964" s="15">
        <v>45</v>
      </c>
      <c r="V3964" t="s">
        <v>8221</v>
      </c>
      <c r="W3964" s="8"/>
      <c r="X3964" s="5"/>
      <c r="Z3964" s="6"/>
    </row>
    <row r="3965" spans="2:26" x14ac:dyDescent="0.2">
      <c r="B3965" s="3"/>
      <c r="C3965" s="3"/>
      <c r="T3965">
        <v>10000</v>
      </c>
      <c r="U3965" s="15">
        <v>0</v>
      </c>
      <c r="V3965" t="s">
        <v>8221</v>
      </c>
      <c r="W3965" s="8"/>
      <c r="X3965" s="5"/>
      <c r="Z3965" s="6"/>
    </row>
    <row r="3966" spans="2:26" x14ac:dyDescent="0.2">
      <c r="B3966" s="3"/>
      <c r="C3966" s="3"/>
      <c r="T3966">
        <v>2000</v>
      </c>
      <c r="U3966" s="15">
        <v>126</v>
      </c>
      <c r="V3966" t="s">
        <v>8221</v>
      </c>
      <c r="W3966" s="8"/>
      <c r="X3966" s="5"/>
      <c r="Z3966" s="6"/>
    </row>
    <row r="3967" spans="2:26" x14ac:dyDescent="0.2">
      <c r="B3967" s="3"/>
      <c r="C3967" s="3"/>
      <c r="T3967">
        <v>2000</v>
      </c>
      <c r="U3967" s="15">
        <v>285</v>
      </c>
      <c r="V3967" t="s">
        <v>8221</v>
      </c>
      <c r="W3967" s="8"/>
      <c r="X3967" s="5"/>
      <c r="Z3967" s="6"/>
    </row>
    <row r="3968" spans="2:26" x14ac:dyDescent="0.2">
      <c r="B3968" s="3"/>
      <c r="C3968" s="3"/>
      <c r="T3968">
        <v>7500</v>
      </c>
      <c r="U3968" s="15">
        <v>45</v>
      </c>
      <c r="V3968" t="s">
        <v>8221</v>
      </c>
      <c r="W3968" s="8"/>
      <c r="X3968" s="5"/>
      <c r="Z3968" s="6"/>
    </row>
    <row r="3969" spans="2:26" x14ac:dyDescent="0.2">
      <c r="B3969" s="3"/>
      <c r="C3969" s="3"/>
      <c r="T3969">
        <v>1700</v>
      </c>
      <c r="U3969" s="15">
        <v>410</v>
      </c>
      <c r="V3969" t="s">
        <v>8221</v>
      </c>
      <c r="W3969" s="8"/>
      <c r="X3969" s="5"/>
      <c r="Z3969" s="6"/>
    </row>
    <row r="3970" spans="2:26" x14ac:dyDescent="0.2">
      <c r="B3970" s="3"/>
      <c r="C3970" s="3"/>
      <c r="T3970">
        <v>5000</v>
      </c>
      <c r="U3970" s="15">
        <v>527</v>
      </c>
      <c r="V3970" t="s">
        <v>8221</v>
      </c>
      <c r="W3970" s="8"/>
      <c r="X3970" s="5"/>
      <c r="Z3970" s="6"/>
    </row>
    <row r="3971" spans="2:26" x14ac:dyDescent="0.2">
      <c r="B3971" s="3"/>
      <c r="C3971" s="3"/>
      <c r="T3971">
        <v>2825</v>
      </c>
      <c r="U3971" s="15">
        <v>211</v>
      </c>
      <c r="V3971" t="s">
        <v>8221</v>
      </c>
      <c r="W3971" s="8"/>
      <c r="X3971" s="5"/>
      <c r="Z3971" s="6"/>
    </row>
    <row r="3972" spans="2:26" x14ac:dyDescent="0.2">
      <c r="B3972" s="3"/>
      <c r="C3972" s="3"/>
      <c r="T3972">
        <v>15000</v>
      </c>
      <c r="U3972" s="15">
        <v>11</v>
      </c>
      <c r="V3972" t="s">
        <v>8221</v>
      </c>
      <c r="W3972" s="8"/>
      <c r="X3972" s="5"/>
      <c r="Z3972" s="6"/>
    </row>
    <row r="3973" spans="2:26" x14ac:dyDescent="0.2">
      <c r="B3973" s="3"/>
      <c r="C3973" s="3"/>
      <c r="T3973">
        <v>14000</v>
      </c>
      <c r="U3973" s="15">
        <v>136</v>
      </c>
      <c r="V3973" t="s">
        <v>8221</v>
      </c>
      <c r="W3973" s="8"/>
      <c r="X3973" s="5"/>
      <c r="Z3973" s="6"/>
    </row>
    <row r="3974" spans="2:26" x14ac:dyDescent="0.2">
      <c r="B3974" s="3"/>
      <c r="C3974" s="3"/>
      <c r="T3974">
        <v>1000</v>
      </c>
      <c r="U3974" s="15">
        <v>211</v>
      </c>
      <c r="V3974" t="s">
        <v>8221</v>
      </c>
      <c r="W3974" s="8"/>
      <c r="X3974" s="5"/>
      <c r="Z3974" s="6"/>
    </row>
    <row r="3975" spans="2:26" x14ac:dyDescent="0.2">
      <c r="B3975" s="3"/>
      <c r="C3975" s="3"/>
      <c r="T3975">
        <v>5000</v>
      </c>
      <c r="U3975" s="15">
        <v>3905</v>
      </c>
      <c r="V3975" t="s">
        <v>8221</v>
      </c>
      <c r="W3975" s="8"/>
      <c r="X3975" s="5"/>
      <c r="Z3975" s="6"/>
    </row>
    <row r="3976" spans="2:26" x14ac:dyDescent="0.2">
      <c r="B3976" s="3"/>
      <c r="C3976" s="3"/>
      <c r="T3976">
        <v>1000</v>
      </c>
      <c r="U3976" s="15">
        <v>320</v>
      </c>
      <c r="V3976" t="s">
        <v>8221</v>
      </c>
      <c r="W3976" s="8"/>
      <c r="X3976" s="5"/>
      <c r="Z3976" s="6"/>
    </row>
    <row r="3977" spans="2:26" x14ac:dyDescent="0.2">
      <c r="B3977" s="3"/>
      <c r="C3977" s="3"/>
      <c r="T3977">
        <v>678</v>
      </c>
      <c r="U3977" s="15">
        <v>0</v>
      </c>
      <c r="V3977" t="s">
        <v>8221</v>
      </c>
      <c r="W3977" s="8"/>
      <c r="X3977" s="5"/>
      <c r="Z3977" s="6"/>
    </row>
    <row r="3978" spans="2:26" x14ac:dyDescent="0.2">
      <c r="B3978" s="3"/>
      <c r="C3978" s="3"/>
      <c r="T3978">
        <v>1300</v>
      </c>
      <c r="U3978" s="15">
        <v>620</v>
      </c>
      <c r="V3978" t="s">
        <v>8221</v>
      </c>
      <c r="W3978" s="8"/>
      <c r="X3978" s="5"/>
      <c r="Z3978" s="6"/>
    </row>
    <row r="3979" spans="2:26" x14ac:dyDescent="0.2">
      <c r="B3979" s="3"/>
      <c r="C3979" s="3"/>
      <c r="T3979">
        <v>90000</v>
      </c>
      <c r="U3979" s="15">
        <v>1305</v>
      </c>
      <c r="V3979" t="s">
        <v>8221</v>
      </c>
      <c r="W3979" s="8"/>
      <c r="X3979" s="5"/>
      <c r="Z3979" s="6"/>
    </row>
    <row r="3980" spans="2:26" x14ac:dyDescent="0.2">
      <c r="B3980" s="3"/>
      <c r="C3980" s="3"/>
      <c r="T3980">
        <v>2000</v>
      </c>
      <c r="U3980" s="15">
        <v>214</v>
      </c>
      <c r="V3980" t="s">
        <v>8221</v>
      </c>
      <c r="W3980" s="8"/>
      <c r="X3980" s="5"/>
      <c r="Z3980" s="6"/>
    </row>
    <row r="3981" spans="2:26" x14ac:dyDescent="0.2">
      <c r="B3981" s="3"/>
      <c r="C3981" s="3"/>
      <c r="T3981">
        <v>6000</v>
      </c>
      <c r="U3981" s="15">
        <v>110</v>
      </c>
      <c r="V3981" t="s">
        <v>8221</v>
      </c>
      <c r="W3981" s="8"/>
      <c r="X3981" s="5"/>
      <c r="Z3981" s="6"/>
    </row>
    <row r="3982" spans="2:26" x14ac:dyDescent="0.2">
      <c r="B3982" s="3"/>
      <c r="C3982" s="3"/>
      <c r="T3982">
        <v>2500</v>
      </c>
      <c r="U3982" s="15">
        <v>450</v>
      </c>
      <c r="V3982" t="s">
        <v>8221</v>
      </c>
      <c r="W3982" s="8"/>
      <c r="X3982" s="5"/>
      <c r="Z3982" s="6"/>
    </row>
    <row r="3983" spans="2:26" x14ac:dyDescent="0.2">
      <c r="B3983" s="3"/>
      <c r="C3983" s="3"/>
      <c r="T3983">
        <v>30000</v>
      </c>
      <c r="U3983" s="15">
        <v>1225</v>
      </c>
      <c r="V3983" t="s">
        <v>8221</v>
      </c>
      <c r="W3983" s="8"/>
      <c r="X3983" s="5"/>
      <c r="Z3983" s="6"/>
    </row>
    <row r="3984" spans="2:26" x14ac:dyDescent="0.2">
      <c r="B3984" s="3"/>
      <c r="C3984" s="3"/>
      <c r="T3984">
        <v>850</v>
      </c>
      <c r="U3984" s="15">
        <v>170</v>
      </c>
      <c r="V3984" t="s">
        <v>8221</v>
      </c>
      <c r="W3984" s="8"/>
      <c r="X3984" s="5"/>
      <c r="Z3984" s="6"/>
    </row>
    <row r="3985" spans="2:26" x14ac:dyDescent="0.2">
      <c r="B3985" s="3"/>
      <c r="C3985" s="3"/>
      <c r="T3985">
        <v>11140</v>
      </c>
      <c r="U3985" s="15">
        <v>3877</v>
      </c>
      <c r="V3985" t="s">
        <v>8221</v>
      </c>
      <c r="W3985" s="8"/>
      <c r="X3985" s="5"/>
      <c r="Z3985" s="6"/>
    </row>
    <row r="3986" spans="2:26" x14ac:dyDescent="0.2">
      <c r="B3986" s="3"/>
      <c r="C3986" s="3"/>
      <c r="T3986">
        <v>1500</v>
      </c>
      <c r="U3986" s="15">
        <v>95</v>
      </c>
      <c r="V3986" t="s">
        <v>8221</v>
      </c>
      <c r="W3986" s="8"/>
      <c r="X3986" s="5"/>
      <c r="Z3986" s="6"/>
    </row>
    <row r="3987" spans="2:26" x14ac:dyDescent="0.2">
      <c r="B3987" s="3"/>
      <c r="C3987" s="3"/>
      <c r="T3987">
        <v>2000</v>
      </c>
      <c r="U3987" s="15">
        <v>641</v>
      </c>
      <c r="V3987" t="s">
        <v>8221</v>
      </c>
      <c r="W3987" s="8"/>
      <c r="X3987" s="5"/>
      <c r="Z3987" s="6"/>
    </row>
    <row r="3988" spans="2:26" x14ac:dyDescent="0.2">
      <c r="B3988" s="3"/>
      <c r="C3988" s="3"/>
      <c r="T3988">
        <v>5000</v>
      </c>
      <c r="U3988" s="15">
        <v>488</v>
      </c>
      <c r="V3988" t="s">
        <v>8221</v>
      </c>
      <c r="W3988" s="8"/>
      <c r="X3988" s="5"/>
      <c r="Z3988" s="6"/>
    </row>
    <row r="3989" spans="2:26" x14ac:dyDescent="0.2">
      <c r="B3989" s="3"/>
      <c r="C3989" s="3"/>
      <c r="T3989">
        <v>400</v>
      </c>
      <c r="U3989" s="15">
        <v>151</v>
      </c>
      <c r="V3989" t="s">
        <v>8221</v>
      </c>
      <c r="W3989" s="8"/>
      <c r="X3989" s="5"/>
      <c r="Z3989" s="6"/>
    </row>
    <row r="3990" spans="2:26" x14ac:dyDescent="0.2">
      <c r="B3990" s="3"/>
      <c r="C3990" s="3"/>
      <c r="T3990">
        <v>1500</v>
      </c>
      <c r="U3990" s="15">
        <v>32</v>
      </c>
      <c r="V3990" t="s">
        <v>8221</v>
      </c>
      <c r="W3990" s="8"/>
      <c r="X3990" s="5"/>
      <c r="Z3990" s="6"/>
    </row>
    <row r="3991" spans="2:26" x14ac:dyDescent="0.2">
      <c r="B3991" s="3"/>
      <c r="C3991" s="3"/>
      <c r="T3991">
        <v>3000</v>
      </c>
      <c r="U3991" s="15">
        <v>0</v>
      </c>
      <c r="V3991" t="s">
        <v>8221</v>
      </c>
      <c r="W3991" s="8"/>
      <c r="X3991" s="5"/>
      <c r="Z3991" s="6"/>
    </row>
    <row r="3992" spans="2:26" x14ac:dyDescent="0.2">
      <c r="B3992" s="3"/>
      <c r="C3992" s="3"/>
      <c r="T3992">
        <v>1650</v>
      </c>
      <c r="U3992" s="15">
        <v>69</v>
      </c>
      <c r="V3992" t="s">
        <v>8221</v>
      </c>
      <c r="W3992" s="8"/>
      <c r="X3992" s="5"/>
      <c r="Z3992" s="6"/>
    </row>
    <row r="3993" spans="2:26" x14ac:dyDescent="0.2">
      <c r="B3993" s="3"/>
      <c r="C3993" s="3"/>
      <c r="T3993">
        <v>500</v>
      </c>
      <c r="U3993" s="15">
        <v>100</v>
      </c>
      <c r="V3993" t="s">
        <v>8221</v>
      </c>
      <c r="W3993" s="8"/>
      <c r="X3993" s="5"/>
      <c r="Z3993" s="6"/>
    </row>
    <row r="3994" spans="2:26" x14ac:dyDescent="0.2">
      <c r="B3994" s="3"/>
      <c r="C3994" s="3"/>
      <c r="T3994">
        <v>10000</v>
      </c>
      <c r="U3994" s="15">
        <v>541</v>
      </c>
      <c r="V3994" t="s">
        <v>8221</v>
      </c>
      <c r="W3994" s="8"/>
      <c r="X3994" s="5"/>
      <c r="Z3994" s="6"/>
    </row>
    <row r="3995" spans="2:26" x14ac:dyDescent="0.2">
      <c r="B3995" s="3"/>
      <c r="C3995" s="3"/>
      <c r="T3995">
        <v>50000</v>
      </c>
      <c r="U3995" s="15">
        <v>3</v>
      </c>
      <c r="V3995" t="s">
        <v>8221</v>
      </c>
      <c r="W3995" s="8"/>
      <c r="X3995" s="5"/>
      <c r="Z3995" s="6"/>
    </row>
    <row r="3996" spans="2:26" x14ac:dyDescent="0.2">
      <c r="B3996" s="3"/>
      <c r="C3996" s="3"/>
      <c r="T3996">
        <v>2000</v>
      </c>
      <c r="U3996" s="15">
        <v>5</v>
      </c>
      <c r="V3996" t="s">
        <v>8221</v>
      </c>
      <c r="W3996" s="8"/>
      <c r="X3996" s="5"/>
      <c r="Z3996" s="6"/>
    </row>
    <row r="3997" spans="2:26" x14ac:dyDescent="0.2">
      <c r="B3997" s="3"/>
      <c r="C3997" s="3"/>
      <c r="T3997">
        <v>200</v>
      </c>
      <c r="U3997" s="15">
        <v>70</v>
      </c>
      <c r="V3997" t="s">
        <v>8221</v>
      </c>
      <c r="W3997" s="8"/>
      <c r="X3997" s="5"/>
      <c r="Z3997" s="6"/>
    </row>
    <row r="3998" spans="2:26" x14ac:dyDescent="0.2">
      <c r="B3998" s="3"/>
      <c r="C3998" s="3"/>
      <c r="T3998">
        <v>3000</v>
      </c>
      <c r="U3998" s="15">
        <v>497</v>
      </c>
      <c r="V3998" t="s">
        <v>8221</v>
      </c>
      <c r="W3998" s="8"/>
      <c r="X3998" s="5"/>
      <c r="Z3998" s="6"/>
    </row>
    <row r="3999" spans="2:26" x14ac:dyDescent="0.2">
      <c r="B3999" s="3"/>
      <c r="C3999" s="3"/>
      <c r="T3999">
        <v>3000</v>
      </c>
      <c r="U3999" s="15">
        <v>0</v>
      </c>
      <c r="V3999" t="s">
        <v>8221</v>
      </c>
      <c r="W3999" s="8"/>
      <c r="X3999" s="5"/>
      <c r="Z3999" s="6"/>
    </row>
    <row r="4000" spans="2:26" x14ac:dyDescent="0.2">
      <c r="B4000" s="3"/>
      <c r="C4000" s="3"/>
      <c r="T4000">
        <v>1250</v>
      </c>
      <c r="U4000" s="15">
        <v>715</v>
      </c>
      <c r="V4000" t="s">
        <v>8221</v>
      </c>
      <c r="W4000" s="8"/>
      <c r="X4000" s="5"/>
      <c r="Z4000" s="6"/>
    </row>
    <row r="4001" spans="2:26" x14ac:dyDescent="0.2">
      <c r="B4001" s="3"/>
      <c r="C4001" s="3"/>
      <c r="T4001">
        <v>7000</v>
      </c>
      <c r="U4001" s="15">
        <v>1156</v>
      </c>
      <c r="V4001" t="s">
        <v>8221</v>
      </c>
      <c r="W4001" s="8"/>
      <c r="X4001" s="5"/>
      <c r="Z4001" s="6"/>
    </row>
    <row r="4002" spans="2:26" x14ac:dyDescent="0.2">
      <c r="B4002" s="3"/>
      <c r="C4002" s="3"/>
      <c r="T4002">
        <v>8000</v>
      </c>
      <c r="U4002" s="15">
        <v>10</v>
      </c>
      <c r="V4002" t="s">
        <v>8221</v>
      </c>
      <c r="W4002" s="8"/>
      <c r="X4002" s="5"/>
      <c r="Z4002" s="6"/>
    </row>
    <row r="4003" spans="2:26" x14ac:dyDescent="0.2">
      <c r="B4003" s="3"/>
      <c r="C4003" s="3"/>
      <c r="T4003">
        <v>1200</v>
      </c>
      <c r="U4003" s="15">
        <v>453</v>
      </c>
      <c r="V4003" t="s">
        <v>8221</v>
      </c>
      <c r="W4003" s="8"/>
      <c r="X4003" s="5"/>
      <c r="Z4003" s="6"/>
    </row>
    <row r="4004" spans="2:26" x14ac:dyDescent="0.2">
      <c r="B4004" s="3"/>
      <c r="C4004" s="3"/>
      <c r="T4004">
        <v>1250</v>
      </c>
      <c r="U4004" s="15">
        <v>23</v>
      </c>
      <c r="V4004" t="s">
        <v>8221</v>
      </c>
      <c r="W4004" s="8"/>
      <c r="X4004" s="5"/>
      <c r="Z4004" s="6"/>
    </row>
    <row r="4005" spans="2:26" x14ac:dyDescent="0.2">
      <c r="B4005" s="3"/>
      <c r="C4005" s="3"/>
      <c r="T4005">
        <v>2000</v>
      </c>
      <c r="U4005" s="15">
        <v>201</v>
      </c>
      <c r="V4005" t="s">
        <v>8221</v>
      </c>
      <c r="W4005" s="8"/>
      <c r="X4005" s="5"/>
      <c r="Z4005" s="6"/>
    </row>
    <row r="4006" spans="2:26" x14ac:dyDescent="0.2">
      <c r="B4006" s="3"/>
      <c r="C4006" s="3"/>
      <c r="T4006">
        <v>500</v>
      </c>
      <c r="U4006" s="15">
        <v>1</v>
      </c>
      <c r="V4006" t="s">
        <v>8221</v>
      </c>
      <c r="W4006" s="8"/>
      <c r="X4006" s="5"/>
      <c r="Z4006" s="6"/>
    </row>
    <row r="4007" spans="2:26" x14ac:dyDescent="0.2">
      <c r="B4007" s="3"/>
      <c r="C4007" s="3"/>
      <c r="T4007">
        <v>3000</v>
      </c>
      <c r="U4007" s="15">
        <v>40</v>
      </c>
      <c r="V4007" t="s">
        <v>8221</v>
      </c>
      <c r="W4007" s="8"/>
      <c r="X4007" s="5"/>
      <c r="Z4007" s="6"/>
    </row>
    <row r="4008" spans="2:26" x14ac:dyDescent="0.2">
      <c r="B4008" s="3"/>
      <c r="C4008" s="3"/>
      <c r="T4008">
        <v>30000</v>
      </c>
      <c r="U4008" s="15">
        <v>2</v>
      </c>
      <c r="V4008" t="s">
        <v>8221</v>
      </c>
      <c r="W4008" s="8"/>
      <c r="X4008" s="5"/>
      <c r="Z4008" s="6"/>
    </row>
    <row r="4009" spans="2:26" x14ac:dyDescent="0.2">
      <c r="B4009" s="3"/>
      <c r="C4009" s="3"/>
      <c r="T4009">
        <v>2000</v>
      </c>
      <c r="U4009" s="15">
        <v>5</v>
      </c>
      <c r="V4009" t="s">
        <v>8221</v>
      </c>
      <c r="W4009" s="8"/>
      <c r="X4009" s="5"/>
      <c r="Z4009" s="6"/>
    </row>
    <row r="4010" spans="2:26" x14ac:dyDescent="0.2">
      <c r="B4010" s="3"/>
      <c r="C4010" s="3"/>
      <c r="T4010">
        <v>1000</v>
      </c>
      <c r="U4010" s="15">
        <v>60</v>
      </c>
      <c r="V4010" t="s">
        <v>8221</v>
      </c>
      <c r="W4010" s="8"/>
      <c r="X4010" s="5"/>
      <c r="Z4010" s="6"/>
    </row>
    <row r="4011" spans="2:26" x14ac:dyDescent="0.2">
      <c r="B4011" s="3"/>
      <c r="C4011" s="3"/>
      <c r="T4011">
        <v>1930</v>
      </c>
      <c r="U4011" s="15">
        <v>75</v>
      </c>
      <c r="V4011" t="s">
        <v>8221</v>
      </c>
      <c r="W4011" s="8"/>
      <c r="X4011" s="5"/>
      <c r="Z4011" s="6"/>
    </row>
    <row r="4012" spans="2:26" x14ac:dyDescent="0.2">
      <c r="B4012" s="3"/>
      <c r="C4012" s="3"/>
      <c r="T4012">
        <v>7200</v>
      </c>
      <c r="U4012" s="15">
        <v>1742</v>
      </c>
      <c r="V4012" t="s">
        <v>8221</v>
      </c>
      <c r="W4012" s="8"/>
      <c r="X4012" s="5"/>
      <c r="Z4012" s="6"/>
    </row>
    <row r="4013" spans="2:26" x14ac:dyDescent="0.2">
      <c r="B4013" s="3"/>
      <c r="C4013" s="3"/>
      <c r="T4013">
        <v>250</v>
      </c>
      <c r="U4013" s="15">
        <v>19</v>
      </c>
      <c r="V4013" t="s">
        <v>8221</v>
      </c>
      <c r="W4013" s="8"/>
      <c r="X4013" s="5"/>
      <c r="Z4013" s="6"/>
    </row>
    <row r="4014" spans="2:26" x14ac:dyDescent="0.2">
      <c r="B4014" s="3"/>
      <c r="C4014" s="3"/>
      <c r="T4014">
        <v>575</v>
      </c>
      <c r="U4014" s="15">
        <v>0</v>
      </c>
      <c r="V4014" t="s">
        <v>8221</v>
      </c>
      <c r="W4014" s="8"/>
      <c r="X4014" s="5"/>
      <c r="Z4014" s="6"/>
    </row>
    <row r="4015" spans="2:26" x14ac:dyDescent="0.2">
      <c r="B4015" s="3"/>
      <c r="C4015" s="3"/>
      <c r="T4015">
        <v>2000</v>
      </c>
      <c r="U4015" s="15">
        <v>26</v>
      </c>
      <c r="V4015" t="s">
        <v>8221</v>
      </c>
      <c r="W4015" s="8"/>
      <c r="X4015" s="5"/>
      <c r="Z4015" s="6"/>
    </row>
    <row r="4016" spans="2:26" x14ac:dyDescent="0.2">
      <c r="B4016" s="3"/>
      <c r="C4016" s="3"/>
      <c r="T4016">
        <v>9000</v>
      </c>
      <c r="U4016" s="15">
        <v>0</v>
      </c>
      <c r="V4016" t="s">
        <v>8221</v>
      </c>
      <c r="W4016" s="8"/>
      <c r="X4016" s="5"/>
      <c r="Z4016" s="6"/>
    </row>
    <row r="4017" spans="2:26" x14ac:dyDescent="0.2">
      <c r="B4017" s="3"/>
      <c r="C4017" s="3"/>
      <c r="T4017">
        <v>7000</v>
      </c>
      <c r="U4017" s="15">
        <v>1</v>
      </c>
      <c r="V4017" t="s">
        <v>8221</v>
      </c>
      <c r="W4017" s="8"/>
      <c r="X4017" s="5"/>
      <c r="Z4017" s="6"/>
    </row>
    <row r="4018" spans="2:26" x14ac:dyDescent="0.2">
      <c r="B4018" s="3"/>
      <c r="C4018" s="3"/>
      <c r="T4018">
        <v>500</v>
      </c>
      <c r="U4018" s="15">
        <v>70</v>
      </c>
      <c r="V4018" t="s">
        <v>8221</v>
      </c>
      <c r="W4018" s="8"/>
      <c r="X4018" s="5"/>
      <c r="Z4018" s="6"/>
    </row>
    <row r="4019" spans="2:26" x14ac:dyDescent="0.2">
      <c r="B4019" s="3"/>
      <c r="C4019" s="3"/>
      <c r="T4019">
        <v>10000</v>
      </c>
      <c r="U4019" s="15">
        <v>105</v>
      </c>
      <c r="V4019" t="s">
        <v>8221</v>
      </c>
      <c r="W4019" s="8"/>
      <c r="X4019" s="5"/>
      <c r="Z4019" s="6"/>
    </row>
    <row r="4020" spans="2:26" x14ac:dyDescent="0.2">
      <c r="B4020" s="3"/>
      <c r="C4020" s="3"/>
      <c r="T4020">
        <v>1500</v>
      </c>
      <c r="U4020" s="15">
        <v>130</v>
      </c>
      <c r="V4020" t="s">
        <v>8221</v>
      </c>
      <c r="W4020" s="8"/>
      <c r="X4020" s="5"/>
      <c r="Z4020" s="6"/>
    </row>
    <row r="4021" spans="2:26" x14ac:dyDescent="0.2">
      <c r="B4021" s="3"/>
      <c r="C4021" s="3"/>
      <c r="T4021">
        <v>3500</v>
      </c>
      <c r="U4021" s="15">
        <v>29</v>
      </c>
      <c r="V4021" t="s">
        <v>8221</v>
      </c>
      <c r="W4021" s="8"/>
      <c r="X4021" s="5"/>
      <c r="Z4021" s="6"/>
    </row>
    <row r="4022" spans="2:26" x14ac:dyDescent="0.2">
      <c r="B4022" s="3"/>
      <c r="C4022" s="3"/>
      <c r="T4022">
        <v>600</v>
      </c>
      <c r="U4022" s="15">
        <v>100</v>
      </c>
      <c r="V4022" t="s">
        <v>8221</v>
      </c>
      <c r="W4022" s="8"/>
      <c r="X4022" s="5"/>
      <c r="Z4022" s="6"/>
    </row>
    <row r="4023" spans="2:26" x14ac:dyDescent="0.2">
      <c r="B4023" s="3"/>
      <c r="C4023" s="3"/>
      <c r="T4023">
        <v>15000</v>
      </c>
      <c r="U4023" s="15">
        <v>125</v>
      </c>
      <c r="V4023" t="s">
        <v>8221</v>
      </c>
      <c r="W4023" s="8"/>
      <c r="X4023" s="5"/>
      <c r="Z4023" s="6"/>
    </row>
    <row r="4024" spans="2:26" x14ac:dyDescent="0.2">
      <c r="B4024" s="3"/>
      <c r="C4024" s="3"/>
      <c r="T4024">
        <v>18000</v>
      </c>
      <c r="U4024" s="15">
        <v>12521</v>
      </c>
      <c r="V4024" t="s">
        <v>8221</v>
      </c>
      <c r="W4024" s="8"/>
      <c r="X4024" s="5"/>
      <c r="Z4024" s="6"/>
    </row>
    <row r="4025" spans="2:26" x14ac:dyDescent="0.2">
      <c r="B4025" s="3"/>
      <c r="C4025" s="3"/>
      <c r="T4025">
        <v>7000</v>
      </c>
      <c r="U4025" s="15">
        <v>0</v>
      </c>
      <c r="V4025" t="s">
        <v>8221</v>
      </c>
      <c r="W4025" s="8"/>
      <c r="X4025" s="5"/>
      <c r="Z4025" s="6"/>
    </row>
    <row r="4026" spans="2:26" x14ac:dyDescent="0.2">
      <c r="B4026" s="3"/>
      <c r="C4026" s="3"/>
      <c r="T4026">
        <v>800</v>
      </c>
      <c r="U4026" s="15">
        <v>10</v>
      </c>
      <c r="V4026" t="s">
        <v>8221</v>
      </c>
      <c r="W4026" s="8"/>
      <c r="X4026" s="5"/>
      <c r="Z4026" s="6"/>
    </row>
    <row r="4027" spans="2:26" x14ac:dyDescent="0.2">
      <c r="B4027" s="3"/>
      <c r="C4027" s="3"/>
      <c r="T4027">
        <v>5000</v>
      </c>
      <c r="U4027" s="15">
        <v>250</v>
      </c>
      <c r="V4027" t="s">
        <v>8221</v>
      </c>
      <c r="W4027" s="8"/>
      <c r="X4027" s="5"/>
      <c r="Z4027" s="6"/>
    </row>
    <row r="4028" spans="2:26" x14ac:dyDescent="0.2">
      <c r="B4028" s="3"/>
      <c r="C4028" s="3"/>
      <c r="T4028">
        <v>4000</v>
      </c>
      <c r="U4028" s="15">
        <v>0</v>
      </c>
      <c r="V4028" t="s">
        <v>8221</v>
      </c>
      <c r="W4028" s="8"/>
      <c r="X4028" s="5"/>
      <c r="Z4028" s="6"/>
    </row>
    <row r="4029" spans="2:26" x14ac:dyDescent="0.2">
      <c r="B4029" s="3"/>
      <c r="C4029" s="3"/>
      <c r="T4029">
        <v>3000</v>
      </c>
      <c r="U4029" s="15">
        <v>215</v>
      </c>
      <c r="V4029" t="s">
        <v>8221</v>
      </c>
      <c r="W4029" s="8"/>
      <c r="X4029" s="5"/>
      <c r="Z4029" s="6"/>
    </row>
    <row r="4030" spans="2:26" x14ac:dyDescent="0.2">
      <c r="B4030" s="3"/>
      <c r="C4030" s="3"/>
      <c r="T4030">
        <v>2000</v>
      </c>
      <c r="U4030" s="15">
        <v>561</v>
      </c>
      <c r="V4030" t="s">
        <v>8221</v>
      </c>
      <c r="W4030" s="8"/>
      <c r="X4030" s="5"/>
      <c r="Z4030" s="6"/>
    </row>
    <row r="4031" spans="2:26" x14ac:dyDescent="0.2">
      <c r="B4031" s="3"/>
      <c r="C4031" s="3"/>
      <c r="T4031">
        <v>20000</v>
      </c>
      <c r="U4031" s="15">
        <v>0</v>
      </c>
      <c r="V4031" t="s">
        <v>8221</v>
      </c>
      <c r="W4031" s="8"/>
      <c r="X4031" s="5"/>
      <c r="Z4031" s="6"/>
    </row>
    <row r="4032" spans="2:26" x14ac:dyDescent="0.2">
      <c r="B4032" s="3"/>
      <c r="C4032" s="3"/>
      <c r="T4032">
        <v>2500</v>
      </c>
      <c r="U4032" s="15">
        <v>400</v>
      </c>
      <c r="V4032" t="s">
        <v>8221</v>
      </c>
      <c r="W4032" s="8"/>
      <c r="X4032" s="5"/>
      <c r="Z4032" s="6"/>
    </row>
    <row r="4033" spans="2:26" x14ac:dyDescent="0.2">
      <c r="B4033" s="3"/>
      <c r="C4033" s="3"/>
      <c r="T4033">
        <v>5000</v>
      </c>
      <c r="U4033" s="15">
        <v>0</v>
      </c>
      <c r="V4033" t="s">
        <v>8221</v>
      </c>
      <c r="W4033" s="8"/>
      <c r="X4033" s="5"/>
      <c r="Z4033" s="6"/>
    </row>
    <row r="4034" spans="2:26" x14ac:dyDescent="0.2">
      <c r="B4034" s="3"/>
      <c r="C4034" s="3"/>
      <c r="T4034">
        <v>6048</v>
      </c>
      <c r="U4034" s="15">
        <v>413</v>
      </c>
      <c r="V4034" t="s">
        <v>8221</v>
      </c>
      <c r="W4034" s="8"/>
      <c r="X4034" s="5"/>
      <c r="Z4034" s="6"/>
    </row>
    <row r="4035" spans="2:26" x14ac:dyDescent="0.2">
      <c r="B4035" s="3"/>
      <c r="C4035" s="3"/>
      <c r="T4035">
        <v>23900</v>
      </c>
      <c r="U4035" s="15">
        <v>6141.99</v>
      </c>
      <c r="V4035" t="s">
        <v>8221</v>
      </c>
      <c r="W4035" s="8"/>
      <c r="X4035" s="5"/>
      <c r="Z4035" s="6"/>
    </row>
    <row r="4036" spans="2:26" x14ac:dyDescent="0.2">
      <c r="B4036" s="3"/>
      <c r="C4036" s="3"/>
      <c r="T4036">
        <v>13500</v>
      </c>
      <c r="U4036" s="15">
        <v>200</v>
      </c>
      <c r="V4036" t="s">
        <v>8221</v>
      </c>
      <c r="W4036" s="8"/>
      <c r="X4036" s="5"/>
      <c r="Z4036" s="6"/>
    </row>
    <row r="4037" spans="2:26" x14ac:dyDescent="0.2">
      <c r="B4037" s="3"/>
      <c r="C4037" s="3"/>
      <c r="T4037">
        <v>10000</v>
      </c>
      <c r="U4037" s="15">
        <v>3685</v>
      </c>
      <c r="V4037" t="s">
        <v>8221</v>
      </c>
      <c r="W4037" s="8"/>
      <c r="X4037" s="5"/>
      <c r="Z4037" s="6"/>
    </row>
    <row r="4038" spans="2:26" x14ac:dyDescent="0.2">
      <c r="B4038" s="3"/>
      <c r="C4038" s="3"/>
      <c r="T4038">
        <v>6000</v>
      </c>
      <c r="U4038" s="15">
        <v>2823</v>
      </c>
      <c r="V4038" t="s">
        <v>8221</v>
      </c>
      <c r="W4038" s="8"/>
      <c r="X4038" s="5"/>
      <c r="Z4038" s="6"/>
    </row>
    <row r="4039" spans="2:26" x14ac:dyDescent="0.2">
      <c r="B4039" s="3"/>
      <c r="C4039" s="3"/>
      <c r="T4039">
        <v>700</v>
      </c>
      <c r="U4039" s="15">
        <v>80</v>
      </c>
      <c r="V4039" t="s">
        <v>8221</v>
      </c>
      <c r="W4039" s="8"/>
      <c r="X4039" s="5"/>
      <c r="Z4039" s="6"/>
    </row>
    <row r="4040" spans="2:26" x14ac:dyDescent="0.2">
      <c r="B4040" s="3"/>
      <c r="C4040" s="3"/>
      <c r="T4040">
        <v>2500</v>
      </c>
      <c r="U4040" s="15">
        <v>301</v>
      </c>
      <c r="V4040" t="s">
        <v>8221</v>
      </c>
      <c r="W4040" s="8"/>
      <c r="X4040" s="5"/>
      <c r="Z4040" s="6"/>
    </row>
    <row r="4041" spans="2:26" x14ac:dyDescent="0.2">
      <c r="B4041" s="3"/>
      <c r="C4041" s="3"/>
      <c r="T4041">
        <v>500</v>
      </c>
      <c r="U4041" s="15">
        <v>300</v>
      </c>
      <c r="V4041" t="s">
        <v>8221</v>
      </c>
      <c r="W4041" s="8"/>
      <c r="X4041" s="5"/>
      <c r="Z4041" s="6"/>
    </row>
    <row r="4042" spans="2:26" x14ac:dyDescent="0.2">
      <c r="B4042" s="3"/>
      <c r="C4042" s="3"/>
      <c r="T4042">
        <v>8000</v>
      </c>
      <c r="U4042" s="15">
        <v>2500</v>
      </c>
      <c r="V4042" t="s">
        <v>8221</v>
      </c>
      <c r="W4042" s="8"/>
      <c r="X4042" s="5"/>
      <c r="Z4042" s="6"/>
    </row>
    <row r="4043" spans="2:26" x14ac:dyDescent="0.2">
      <c r="B4043" s="3"/>
      <c r="C4043" s="3"/>
      <c r="T4043">
        <v>5000</v>
      </c>
      <c r="U4043" s="15">
        <v>21</v>
      </c>
      <c r="V4043" t="s">
        <v>8221</v>
      </c>
      <c r="W4043" s="8"/>
      <c r="X4043" s="5"/>
      <c r="Z4043" s="6"/>
    </row>
    <row r="4044" spans="2:26" x14ac:dyDescent="0.2">
      <c r="B4044" s="3"/>
      <c r="C4044" s="3"/>
      <c r="T4044">
        <v>10000</v>
      </c>
      <c r="U4044" s="15">
        <v>21</v>
      </c>
      <c r="V4044" t="s">
        <v>8221</v>
      </c>
      <c r="W4044" s="8"/>
      <c r="X4044" s="5"/>
      <c r="Z4044" s="6"/>
    </row>
    <row r="4045" spans="2:26" x14ac:dyDescent="0.2">
      <c r="B4045" s="3"/>
      <c r="C4045" s="3"/>
      <c r="T4045">
        <v>300</v>
      </c>
      <c r="U4045" s="15">
        <v>0</v>
      </c>
      <c r="V4045" t="s">
        <v>8221</v>
      </c>
      <c r="W4045" s="8"/>
      <c r="X4045" s="5"/>
      <c r="Z4045" s="6"/>
    </row>
    <row r="4046" spans="2:26" x14ac:dyDescent="0.2">
      <c r="B4046" s="3"/>
      <c r="C4046" s="3"/>
      <c r="T4046">
        <v>600</v>
      </c>
      <c r="U4046" s="15">
        <v>225</v>
      </c>
      <c r="V4046" t="s">
        <v>8221</v>
      </c>
      <c r="W4046" s="8"/>
      <c r="X4046" s="5"/>
      <c r="Z4046" s="6"/>
    </row>
    <row r="4047" spans="2:26" x14ac:dyDescent="0.2">
      <c r="B4047" s="3"/>
      <c r="C4047" s="3"/>
      <c r="T4047">
        <v>5000</v>
      </c>
      <c r="U4047" s="15">
        <v>1</v>
      </c>
      <c r="V4047" t="s">
        <v>8221</v>
      </c>
      <c r="W4047" s="8"/>
      <c r="X4047" s="5"/>
      <c r="Z4047" s="6"/>
    </row>
    <row r="4048" spans="2:26" x14ac:dyDescent="0.2">
      <c r="B4048" s="3"/>
      <c r="C4048" s="3"/>
      <c r="T4048">
        <v>5600</v>
      </c>
      <c r="U4048" s="15">
        <v>460</v>
      </c>
      <c r="V4048" t="s">
        <v>8221</v>
      </c>
      <c r="W4048" s="8"/>
      <c r="X4048" s="5"/>
      <c r="Z4048" s="6"/>
    </row>
    <row r="4049" spans="2:26" x14ac:dyDescent="0.2">
      <c r="B4049" s="3"/>
      <c r="C4049" s="3"/>
      <c r="T4049">
        <v>5000</v>
      </c>
      <c r="U4049" s="15">
        <v>110</v>
      </c>
      <c r="V4049" t="s">
        <v>8221</v>
      </c>
      <c r="W4049" s="8"/>
      <c r="X4049" s="5"/>
      <c r="Z4049" s="6"/>
    </row>
    <row r="4050" spans="2:26" x14ac:dyDescent="0.2">
      <c r="B4050" s="3"/>
      <c r="C4050" s="3"/>
      <c r="T4050">
        <v>17000</v>
      </c>
      <c r="U4050" s="15">
        <v>3001</v>
      </c>
      <c r="V4050" t="s">
        <v>8221</v>
      </c>
      <c r="W4050" s="8"/>
      <c r="X4050" s="5"/>
      <c r="Z4050" s="6"/>
    </row>
    <row r="4051" spans="2:26" x14ac:dyDescent="0.2">
      <c r="B4051" s="3"/>
      <c r="C4051" s="3"/>
      <c r="T4051">
        <v>20000</v>
      </c>
      <c r="U4051" s="15">
        <v>16</v>
      </c>
      <c r="V4051" t="s">
        <v>8221</v>
      </c>
      <c r="W4051" s="8"/>
      <c r="X4051" s="5"/>
      <c r="Z4051" s="6"/>
    </row>
    <row r="4052" spans="2:26" x14ac:dyDescent="0.2">
      <c r="B4052" s="3"/>
      <c r="C4052" s="3"/>
      <c r="T4052">
        <v>1500</v>
      </c>
      <c r="U4052" s="15">
        <v>1</v>
      </c>
      <c r="V4052" t="s">
        <v>8221</v>
      </c>
      <c r="W4052" s="8"/>
      <c r="X4052" s="5"/>
      <c r="Z4052" s="6"/>
    </row>
    <row r="4053" spans="2:26" x14ac:dyDescent="0.2">
      <c r="B4053" s="3"/>
      <c r="C4053" s="3"/>
      <c r="T4053">
        <v>500</v>
      </c>
      <c r="U4053" s="15">
        <v>0</v>
      </c>
      <c r="V4053" t="s">
        <v>8221</v>
      </c>
      <c r="W4053" s="8"/>
      <c r="X4053" s="5"/>
      <c r="Z4053" s="6"/>
    </row>
    <row r="4054" spans="2:26" x14ac:dyDescent="0.2">
      <c r="B4054" s="3"/>
      <c r="C4054" s="3"/>
      <c r="T4054">
        <v>3000</v>
      </c>
      <c r="U4054" s="15">
        <v>1126</v>
      </c>
      <c r="V4054" t="s">
        <v>8221</v>
      </c>
      <c r="W4054" s="8"/>
      <c r="X4054" s="5"/>
      <c r="Z4054" s="6"/>
    </row>
    <row r="4055" spans="2:26" x14ac:dyDescent="0.2">
      <c r="B4055" s="3"/>
      <c r="C4055" s="3"/>
      <c r="T4055">
        <v>500</v>
      </c>
      <c r="U4055" s="15">
        <v>110</v>
      </c>
      <c r="V4055" t="s">
        <v>8221</v>
      </c>
      <c r="W4055" s="8"/>
      <c r="X4055" s="5"/>
      <c r="Z4055" s="6"/>
    </row>
    <row r="4056" spans="2:26" x14ac:dyDescent="0.2">
      <c r="B4056" s="3"/>
      <c r="C4056" s="3"/>
      <c r="T4056">
        <v>8880</v>
      </c>
      <c r="U4056" s="15">
        <v>0</v>
      </c>
      <c r="V4056" t="s">
        <v>8221</v>
      </c>
      <c r="W4056" s="8"/>
      <c r="X4056" s="5"/>
      <c r="Z4056" s="6"/>
    </row>
    <row r="4057" spans="2:26" x14ac:dyDescent="0.2">
      <c r="B4057" s="3"/>
      <c r="C4057" s="3"/>
      <c r="T4057">
        <v>5000</v>
      </c>
      <c r="U4057" s="15">
        <v>881</v>
      </c>
      <c r="V4057" t="s">
        <v>8221</v>
      </c>
      <c r="W4057" s="8"/>
      <c r="X4057" s="5"/>
      <c r="Z4057" s="6"/>
    </row>
    <row r="4058" spans="2:26" x14ac:dyDescent="0.2">
      <c r="B4058" s="3"/>
      <c r="C4058" s="3"/>
      <c r="T4058">
        <v>1500</v>
      </c>
      <c r="U4058" s="15">
        <v>795</v>
      </c>
      <c r="V4058" t="s">
        <v>8221</v>
      </c>
      <c r="W4058" s="8"/>
      <c r="X4058" s="5"/>
      <c r="Z4058" s="6"/>
    </row>
    <row r="4059" spans="2:26" x14ac:dyDescent="0.2">
      <c r="B4059" s="3"/>
      <c r="C4059" s="3"/>
      <c r="T4059">
        <v>3500</v>
      </c>
      <c r="U4059" s="15">
        <v>775</v>
      </c>
      <c r="V4059" t="s">
        <v>8221</v>
      </c>
      <c r="W4059" s="8"/>
      <c r="X4059" s="5"/>
      <c r="Z4059" s="6"/>
    </row>
    <row r="4060" spans="2:26" x14ac:dyDescent="0.2">
      <c r="B4060" s="3"/>
      <c r="C4060" s="3"/>
      <c r="T4060">
        <v>3750</v>
      </c>
      <c r="U4060" s="15">
        <v>95</v>
      </c>
      <c r="V4060" t="s">
        <v>8221</v>
      </c>
      <c r="W4060" s="8"/>
      <c r="X4060" s="5"/>
      <c r="Z4060" s="6"/>
    </row>
    <row r="4061" spans="2:26" x14ac:dyDescent="0.2">
      <c r="B4061" s="3"/>
      <c r="C4061" s="3"/>
      <c r="T4061">
        <v>10000</v>
      </c>
      <c r="U4061" s="15">
        <v>250</v>
      </c>
      <c r="V4061" t="s">
        <v>8221</v>
      </c>
      <c r="W4061" s="8"/>
      <c r="X4061" s="5"/>
      <c r="Z4061" s="6"/>
    </row>
    <row r="4062" spans="2:26" x14ac:dyDescent="0.2">
      <c r="B4062" s="3"/>
      <c r="C4062" s="3"/>
      <c r="T4062">
        <v>10000</v>
      </c>
      <c r="U4062" s="15">
        <v>285</v>
      </c>
      <c r="V4062" t="s">
        <v>8221</v>
      </c>
      <c r="W4062" s="8"/>
      <c r="X4062" s="5"/>
      <c r="Z4062" s="6"/>
    </row>
    <row r="4063" spans="2:26" x14ac:dyDescent="0.2">
      <c r="B4063" s="3"/>
      <c r="C4063" s="3"/>
      <c r="T4063">
        <v>525</v>
      </c>
      <c r="U4063" s="15">
        <v>0</v>
      </c>
      <c r="V4063" t="s">
        <v>8221</v>
      </c>
      <c r="W4063" s="8"/>
      <c r="X4063" s="5"/>
      <c r="Z4063" s="6"/>
    </row>
    <row r="4064" spans="2:26" x14ac:dyDescent="0.2">
      <c r="B4064" s="3"/>
      <c r="C4064" s="3"/>
      <c r="T4064">
        <v>20000</v>
      </c>
      <c r="U4064" s="15">
        <v>490</v>
      </c>
      <c r="V4064" t="s">
        <v>8221</v>
      </c>
      <c r="W4064" s="8"/>
      <c r="X4064" s="5"/>
      <c r="Z4064" s="6"/>
    </row>
    <row r="4065" spans="2:26" x14ac:dyDescent="0.2">
      <c r="B4065" s="3"/>
      <c r="C4065" s="3"/>
      <c r="T4065">
        <v>9500</v>
      </c>
      <c r="U4065" s="15">
        <v>135</v>
      </c>
      <c r="V4065" t="s">
        <v>8221</v>
      </c>
      <c r="W4065" s="8"/>
      <c r="X4065" s="5"/>
      <c r="Z4065" s="6"/>
    </row>
    <row r="4066" spans="2:26" x14ac:dyDescent="0.2">
      <c r="B4066" s="3"/>
      <c r="C4066" s="3"/>
      <c r="T4066">
        <v>2000</v>
      </c>
      <c r="U4066" s="15">
        <v>385</v>
      </c>
      <c r="V4066" t="s">
        <v>8221</v>
      </c>
      <c r="W4066" s="8"/>
      <c r="X4066" s="5"/>
      <c r="Z4066" s="6"/>
    </row>
    <row r="4067" spans="2:26" x14ac:dyDescent="0.2">
      <c r="B4067" s="3"/>
      <c r="C4067" s="3"/>
      <c r="T4067">
        <v>4000</v>
      </c>
      <c r="U4067" s="15">
        <v>27</v>
      </c>
      <c r="V4067" t="s">
        <v>8221</v>
      </c>
      <c r="W4067" s="8"/>
      <c r="X4067" s="5"/>
      <c r="Z4067" s="6"/>
    </row>
    <row r="4068" spans="2:26" x14ac:dyDescent="0.2">
      <c r="B4068" s="3"/>
      <c r="C4068" s="3"/>
      <c r="T4068">
        <v>15000</v>
      </c>
      <c r="U4068" s="15">
        <v>25</v>
      </c>
      <c r="V4068" t="s">
        <v>8221</v>
      </c>
      <c r="W4068" s="8"/>
      <c r="X4068" s="5"/>
      <c r="Z4068" s="6"/>
    </row>
    <row r="4069" spans="2:26" x14ac:dyDescent="0.2">
      <c r="B4069" s="3"/>
      <c r="C4069" s="3"/>
      <c r="T4069">
        <v>5000</v>
      </c>
      <c r="U4069" s="15">
        <v>3045</v>
      </c>
      <c r="V4069" t="s">
        <v>8221</v>
      </c>
      <c r="W4069" s="8"/>
      <c r="X4069" s="5"/>
      <c r="Z4069" s="6"/>
    </row>
    <row r="4070" spans="2:26" x14ac:dyDescent="0.2">
      <c r="B4070" s="3"/>
      <c r="C4070" s="3"/>
      <c r="T4070">
        <v>3495</v>
      </c>
      <c r="U4070" s="15">
        <v>34.950000000000003</v>
      </c>
      <c r="V4070" t="s">
        <v>8221</v>
      </c>
      <c r="W4070" s="8"/>
      <c r="X4070" s="5"/>
      <c r="Z4070" s="6"/>
    </row>
    <row r="4071" spans="2:26" x14ac:dyDescent="0.2">
      <c r="B4071" s="3"/>
      <c r="C4071" s="3"/>
      <c r="T4071">
        <v>1250</v>
      </c>
      <c r="U4071" s="15">
        <v>430</v>
      </c>
      <c r="V4071" t="s">
        <v>8221</v>
      </c>
      <c r="W4071" s="8"/>
      <c r="X4071" s="5"/>
      <c r="Z4071" s="6"/>
    </row>
    <row r="4072" spans="2:26" x14ac:dyDescent="0.2">
      <c r="B4072" s="3"/>
      <c r="C4072" s="3"/>
      <c r="T4072">
        <v>1000</v>
      </c>
      <c r="U4072" s="15">
        <v>165</v>
      </c>
      <c r="V4072" t="s">
        <v>8221</v>
      </c>
      <c r="W4072" s="8"/>
      <c r="X4072" s="5"/>
      <c r="Z4072" s="6"/>
    </row>
    <row r="4073" spans="2:26" x14ac:dyDescent="0.2">
      <c r="B4073" s="3"/>
      <c r="C4073" s="3"/>
      <c r="T4073">
        <v>20000</v>
      </c>
      <c r="U4073" s="15">
        <v>0</v>
      </c>
      <c r="V4073" t="s">
        <v>8221</v>
      </c>
      <c r="W4073" s="8"/>
      <c r="X4073" s="5"/>
      <c r="Z4073" s="6"/>
    </row>
    <row r="4074" spans="2:26" x14ac:dyDescent="0.2">
      <c r="B4074" s="3"/>
      <c r="C4074" s="3"/>
      <c r="T4074">
        <v>1000</v>
      </c>
      <c r="U4074" s="15">
        <v>4</v>
      </c>
      <c r="V4074" t="s">
        <v>8221</v>
      </c>
      <c r="W4074" s="8"/>
      <c r="X4074" s="5"/>
      <c r="Z4074" s="6"/>
    </row>
    <row r="4075" spans="2:26" x14ac:dyDescent="0.2">
      <c r="B4075" s="3"/>
      <c r="C4075" s="3"/>
      <c r="T4075">
        <v>3500</v>
      </c>
      <c r="U4075" s="15">
        <v>37</v>
      </c>
      <c r="V4075" t="s">
        <v>8221</v>
      </c>
      <c r="W4075" s="8"/>
      <c r="X4075" s="5"/>
      <c r="Z4075" s="6"/>
    </row>
    <row r="4076" spans="2:26" x14ac:dyDescent="0.2">
      <c r="B4076" s="3"/>
      <c r="C4076" s="3"/>
      <c r="T4076">
        <v>2750</v>
      </c>
      <c r="U4076" s="15">
        <v>735</v>
      </c>
      <c r="V4076" t="s">
        <v>8221</v>
      </c>
      <c r="W4076" s="8"/>
      <c r="X4076" s="5"/>
      <c r="Z4076" s="6"/>
    </row>
    <row r="4077" spans="2:26" x14ac:dyDescent="0.2">
      <c r="B4077" s="3"/>
      <c r="C4077" s="3"/>
      <c r="T4077">
        <v>2000</v>
      </c>
      <c r="U4077" s="15">
        <v>576</v>
      </c>
      <c r="V4077" t="s">
        <v>8221</v>
      </c>
      <c r="W4077" s="8"/>
      <c r="X4077" s="5"/>
      <c r="Z4077" s="6"/>
    </row>
    <row r="4078" spans="2:26" x14ac:dyDescent="0.2">
      <c r="B4078" s="3"/>
      <c r="C4078" s="3"/>
      <c r="T4078">
        <v>700</v>
      </c>
      <c r="U4078" s="15">
        <v>0</v>
      </c>
      <c r="V4078" t="s">
        <v>8221</v>
      </c>
      <c r="W4078" s="8"/>
      <c r="X4078" s="5"/>
      <c r="Z4078" s="6"/>
    </row>
    <row r="4079" spans="2:26" x14ac:dyDescent="0.2">
      <c r="B4079" s="3"/>
      <c r="C4079" s="3"/>
      <c r="T4079">
        <v>15000</v>
      </c>
      <c r="U4079" s="15">
        <v>1335</v>
      </c>
      <c r="V4079" t="s">
        <v>8221</v>
      </c>
      <c r="W4079" s="8"/>
      <c r="X4079" s="5"/>
      <c r="Z4079" s="6"/>
    </row>
    <row r="4080" spans="2:26" x14ac:dyDescent="0.2">
      <c r="B4080" s="3"/>
      <c r="C4080" s="3"/>
      <c r="T4080">
        <v>250</v>
      </c>
      <c r="U4080" s="15">
        <v>0</v>
      </c>
      <c r="V4080" t="s">
        <v>8221</v>
      </c>
      <c r="W4080" s="8"/>
      <c r="X4080" s="5"/>
      <c r="Z4080" s="6"/>
    </row>
    <row r="4081" spans="2:26" x14ac:dyDescent="0.2">
      <c r="B4081" s="3"/>
      <c r="C4081" s="3"/>
      <c r="T4081">
        <v>3000</v>
      </c>
      <c r="U4081" s="15">
        <v>5</v>
      </c>
      <c r="V4081" t="s">
        <v>8221</v>
      </c>
      <c r="W4081" s="8"/>
      <c r="X4081" s="5"/>
      <c r="Z4081" s="6"/>
    </row>
    <row r="4082" spans="2:26" x14ac:dyDescent="0.2">
      <c r="B4082" s="3"/>
      <c r="C4082" s="3"/>
      <c r="T4082">
        <v>3000</v>
      </c>
      <c r="U4082" s="15">
        <v>0</v>
      </c>
      <c r="V4082" t="s">
        <v>8221</v>
      </c>
      <c r="W4082" s="8"/>
      <c r="X4082" s="5"/>
      <c r="Z4082" s="6"/>
    </row>
    <row r="4083" spans="2:26" x14ac:dyDescent="0.2">
      <c r="B4083" s="3"/>
      <c r="C4083" s="3"/>
      <c r="T4083">
        <v>2224</v>
      </c>
      <c r="U4083" s="15">
        <v>350</v>
      </c>
      <c r="V4083" t="s">
        <v>8221</v>
      </c>
      <c r="W4083" s="8"/>
      <c r="X4083" s="5"/>
      <c r="Z4083" s="6"/>
    </row>
    <row r="4084" spans="2:26" x14ac:dyDescent="0.2">
      <c r="B4084" s="3"/>
      <c r="C4084" s="3"/>
      <c r="T4084">
        <v>150</v>
      </c>
      <c r="U4084" s="15">
        <v>3</v>
      </c>
      <c r="V4084" t="s">
        <v>8221</v>
      </c>
      <c r="W4084" s="8"/>
      <c r="X4084" s="5"/>
      <c r="Z4084" s="6"/>
    </row>
    <row r="4085" spans="2:26" x14ac:dyDescent="0.2">
      <c r="B4085" s="3"/>
      <c r="C4085" s="3"/>
      <c r="T4085">
        <v>3500</v>
      </c>
      <c r="U4085" s="15">
        <v>759</v>
      </c>
      <c r="V4085" t="s">
        <v>8221</v>
      </c>
      <c r="W4085" s="8"/>
      <c r="X4085" s="5"/>
      <c r="Z4085" s="6"/>
    </row>
    <row r="4086" spans="2:26" x14ac:dyDescent="0.2">
      <c r="B4086" s="3"/>
      <c r="C4086" s="3"/>
      <c r="T4086">
        <v>3000</v>
      </c>
      <c r="U4086" s="15">
        <v>10</v>
      </c>
      <c r="V4086" t="s">
        <v>8221</v>
      </c>
      <c r="W4086" s="8"/>
      <c r="X4086" s="5"/>
      <c r="Z4086" s="6"/>
    </row>
    <row r="4087" spans="2:26" x14ac:dyDescent="0.2">
      <c r="B4087" s="3"/>
      <c r="C4087" s="3"/>
      <c r="T4087">
        <v>3500</v>
      </c>
      <c r="U4087" s="15">
        <v>10</v>
      </c>
      <c r="V4087" t="s">
        <v>8221</v>
      </c>
      <c r="W4087" s="8"/>
      <c r="X4087" s="5"/>
      <c r="Z4087" s="6"/>
    </row>
    <row r="4088" spans="2:26" x14ac:dyDescent="0.2">
      <c r="B4088" s="3"/>
      <c r="C4088" s="3"/>
      <c r="T4088">
        <v>1000</v>
      </c>
      <c r="U4088" s="15">
        <v>47</v>
      </c>
      <c r="V4088" t="s">
        <v>8221</v>
      </c>
      <c r="W4088" s="8"/>
      <c r="X4088" s="5"/>
      <c r="Z4088" s="6"/>
    </row>
    <row r="4089" spans="2:26" x14ac:dyDescent="0.2">
      <c r="B4089" s="3"/>
      <c r="C4089" s="3"/>
      <c r="T4089">
        <v>9600</v>
      </c>
      <c r="U4089" s="15">
        <v>0</v>
      </c>
      <c r="V4089" t="s">
        <v>8221</v>
      </c>
      <c r="W4089" s="8"/>
      <c r="X4089" s="5"/>
      <c r="Z4089" s="6"/>
    </row>
    <row r="4090" spans="2:26" x14ac:dyDescent="0.2">
      <c r="B4090" s="3"/>
      <c r="C4090" s="3"/>
      <c r="T4090">
        <v>2000</v>
      </c>
      <c r="U4090" s="15">
        <v>216</v>
      </c>
      <c r="V4090" t="s">
        <v>8221</v>
      </c>
      <c r="W4090" s="8"/>
      <c r="X4090" s="5"/>
      <c r="Z4090" s="6"/>
    </row>
    <row r="4091" spans="2:26" x14ac:dyDescent="0.2">
      <c r="B4091" s="3"/>
      <c r="C4091" s="3"/>
      <c r="T4091">
        <v>5000</v>
      </c>
      <c r="U4091" s="15">
        <v>240</v>
      </c>
      <c r="V4091" t="s">
        <v>8221</v>
      </c>
      <c r="W4091" s="8"/>
      <c r="X4091" s="5"/>
      <c r="Z4091" s="6"/>
    </row>
    <row r="4092" spans="2:26" x14ac:dyDescent="0.2">
      <c r="B4092" s="3"/>
      <c r="C4092" s="3"/>
      <c r="T4092">
        <v>1000</v>
      </c>
      <c r="U4092" s="15">
        <v>32</v>
      </c>
      <c r="V4092" t="s">
        <v>8221</v>
      </c>
      <c r="W4092" s="8"/>
      <c r="X4092" s="5"/>
      <c r="Z4092" s="6"/>
    </row>
    <row r="4093" spans="2:26" x14ac:dyDescent="0.2">
      <c r="B4093" s="3"/>
      <c r="C4093" s="3"/>
      <c r="T4093">
        <v>1600</v>
      </c>
      <c r="U4093" s="15">
        <v>204</v>
      </c>
      <c r="V4093" t="s">
        <v>8221</v>
      </c>
      <c r="W4093" s="8"/>
      <c r="X4093" s="5"/>
      <c r="Z4093" s="6"/>
    </row>
    <row r="4094" spans="2:26" x14ac:dyDescent="0.2">
      <c r="B4094" s="3"/>
      <c r="C4094" s="3"/>
      <c r="T4094">
        <v>110000</v>
      </c>
      <c r="U4094" s="15">
        <v>20</v>
      </c>
      <c r="V4094" t="s">
        <v>8221</v>
      </c>
      <c r="W4094" s="8"/>
      <c r="X4094" s="5"/>
      <c r="Z4094" s="6"/>
    </row>
    <row r="4095" spans="2:26" x14ac:dyDescent="0.2">
      <c r="B4095" s="3"/>
      <c r="C4095" s="3"/>
      <c r="T4095">
        <v>2500</v>
      </c>
      <c r="U4095" s="15">
        <v>60</v>
      </c>
      <c r="V4095" t="s">
        <v>8221</v>
      </c>
      <c r="W4095" s="8"/>
      <c r="X4095" s="5"/>
      <c r="Z4095" s="6"/>
    </row>
    <row r="4096" spans="2:26" x14ac:dyDescent="0.2">
      <c r="B4096" s="3"/>
      <c r="C4096" s="3"/>
      <c r="T4096">
        <v>2000</v>
      </c>
      <c r="U4096" s="15">
        <v>730</v>
      </c>
      <c r="V4096" t="s">
        <v>8221</v>
      </c>
      <c r="W4096" s="8"/>
      <c r="X4096" s="5"/>
      <c r="Z4096" s="6"/>
    </row>
    <row r="4097" spans="2:26" x14ac:dyDescent="0.2">
      <c r="B4097" s="3"/>
      <c r="C4097" s="3"/>
      <c r="T4097">
        <v>30000</v>
      </c>
      <c r="U4097" s="15">
        <v>800</v>
      </c>
      <c r="V4097" t="s">
        <v>8221</v>
      </c>
      <c r="W4097" s="8"/>
      <c r="X4097" s="5"/>
      <c r="Z4097" s="6"/>
    </row>
    <row r="4098" spans="2:26" x14ac:dyDescent="0.2">
      <c r="B4098" s="3"/>
      <c r="C4098" s="3"/>
      <c r="T4098">
        <v>3500</v>
      </c>
      <c r="U4098" s="15">
        <v>400</v>
      </c>
      <c r="V4098" t="s">
        <v>8221</v>
      </c>
      <c r="W4098" s="8"/>
      <c r="X4098" s="5"/>
      <c r="Z4098" s="6"/>
    </row>
    <row r="4099" spans="2:26" x14ac:dyDescent="0.2">
      <c r="B4099" s="3"/>
      <c r="C4099" s="3"/>
      <c r="T4099">
        <v>10000</v>
      </c>
      <c r="U4099" s="15">
        <v>0</v>
      </c>
      <c r="V4099" t="s">
        <v>8221</v>
      </c>
      <c r="W4099" s="8"/>
      <c r="X4099" s="5"/>
      <c r="Z4099" s="6"/>
    </row>
    <row r="4100" spans="2:26" x14ac:dyDescent="0.2">
      <c r="B4100" s="3"/>
      <c r="C4100" s="3"/>
      <c r="T4100">
        <v>75000</v>
      </c>
      <c r="U4100" s="15">
        <v>0</v>
      </c>
      <c r="V4100" t="s">
        <v>8221</v>
      </c>
      <c r="W4100" s="8"/>
      <c r="X4100" s="5"/>
      <c r="Z4100" s="6"/>
    </row>
    <row r="4101" spans="2:26" x14ac:dyDescent="0.2">
      <c r="B4101" s="3"/>
      <c r="C4101" s="3"/>
      <c r="T4101">
        <v>4500</v>
      </c>
      <c r="U4101" s="15">
        <v>50</v>
      </c>
      <c r="V4101" t="s">
        <v>8221</v>
      </c>
      <c r="W4101" s="8"/>
      <c r="X4101" s="5"/>
      <c r="Z4101" s="6"/>
    </row>
    <row r="4102" spans="2:26" x14ac:dyDescent="0.2">
      <c r="B4102" s="3"/>
      <c r="C4102" s="3"/>
      <c r="T4102">
        <v>270</v>
      </c>
      <c r="U4102" s="15">
        <v>0</v>
      </c>
      <c r="V4102" t="s">
        <v>8221</v>
      </c>
      <c r="W4102" s="8"/>
      <c r="X4102" s="5"/>
      <c r="Z4102" s="6"/>
    </row>
    <row r="4103" spans="2:26" x14ac:dyDescent="0.2">
      <c r="B4103" s="3"/>
      <c r="C4103" s="3"/>
      <c r="T4103">
        <v>600</v>
      </c>
      <c r="U4103" s="15">
        <v>0</v>
      </c>
      <c r="V4103" t="s">
        <v>8221</v>
      </c>
      <c r="W4103" s="8"/>
      <c r="X4103" s="5"/>
      <c r="Z4103" s="6"/>
    </row>
    <row r="4104" spans="2:26" x14ac:dyDescent="0.2">
      <c r="B4104" s="3"/>
      <c r="C4104" s="3"/>
      <c r="T4104">
        <v>500</v>
      </c>
      <c r="U4104" s="15">
        <v>137</v>
      </c>
      <c r="V4104" t="s">
        <v>8221</v>
      </c>
      <c r="W4104" s="8"/>
      <c r="X4104" s="5"/>
      <c r="Z4104" s="6"/>
    </row>
    <row r="4105" spans="2:26" x14ac:dyDescent="0.2">
      <c r="B4105" s="3"/>
      <c r="C4105" s="3"/>
      <c r="T4105">
        <v>1000</v>
      </c>
      <c r="U4105" s="15">
        <v>100</v>
      </c>
      <c r="V4105" t="s">
        <v>8221</v>
      </c>
      <c r="W4105" s="8"/>
      <c r="X4105" s="5"/>
      <c r="Z4105" s="6"/>
    </row>
    <row r="4106" spans="2:26" x14ac:dyDescent="0.2">
      <c r="B4106" s="3"/>
      <c r="C4106" s="3"/>
      <c r="T4106">
        <v>3000</v>
      </c>
      <c r="U4106" s="15">
        <v>641</v>
      </c>
      <c r="V4106" t="s">
        <v>8221</v>
      </c>
      <c r="W4106" s="8"/>
      <c r="X4106" s="5"/>
      <c r="Z4106" s="6"/>
    </row>
    <row r="4107" spans="2:26" x14ac:dyDescent="0.2">
      <c r="B4107" s="3"/>
      <c r="C4107" s="3"/>
      <c r="T4107">
        <v>33000</v>
      </c>
      <c r="U4107" s="15">
        <v>2300</v>
      </c>
      <c r="V4107" t="s">
        <v>8221</v>
      </c>
      <c r="W4107" s="8"/>
      <c r="X4107" s="5"/>
      <c r="Z4107" s="6"/>
    </row>
    <row r="4108" spans="2:26" x14ac:dyDescent="0.2">
      <c r="B4108" s="3"/>
      <c r="C4108" s="3"/>
      <c r="T4108">
        <v>5000</v>
      </c>
      <c r="U4108" s="15">
        <v>3530</v>
      </c>
      <c r="V4108" t="s">
        <v>8221</v>
      </c>
      <c r="W4108" s="8"/>
      <c r="X4108" s="5"/>
      <c r="Z4108" s="6"/>
    </row>
    <row r="4109" spans="2:26" x14ac:dyDescent="0.2">
      <c r="B4109" s="3"/>
      <c r="C4109" s="3"/>
      <c r="T4109">
        <v>2000</v>
      </c>
      <c r="U4109" s="15">
        <v>41</v>
      </c>
      <c r="V4109" t="s">
        <v>8221</v>
      </c>
      <c r="W4109" s="8"/>
      <c r="X4109" s="5"/>
      <c r="Z4109" s="6"/>
    </row>
    <row r="4110" spans="2:26" x14ac:dyDescent="0.2">
      <c r="B4110" s="3"/>
      <c r="C4110" s="3"/>
      <c r="T4110">
        <v>3000</v>
      </c>
      <c r="U4110" s="15">
        <v>59</v>
      </c>
      <c r="V4110" t="s">
        <v>8221</v>
      </c>
      <c r="W4110" s="8"/>
      <c r="X4110" s="5"/>
      <c r="Z4110" s="6"/>
    </row>
    <row r="4111" spans="2:26" x14ac:dyDescent="0.2">
      <c r="B4111" s="3"/>
      <c r="C4111" s="3"/>
      <c r="T4111">
        <v>500</v>
      </c>
      <c r="U4111" s="15">
        <v>0</v>
      </c>
      <c r="V4111" t="s">
        <v>8221</v>
      </c>
      <c r="W4111" s="8"/>
      <c r="X4111" s="5"/>
      <c r="Z4111" s="6"/>
    </row>
    <row r="4112" spans="2:26" x14ac:dyDescent="0.2">
      <c r="B4112" s="3"/>
      <c r="C4112" s="3"/>
      <c r="T4112">
        <v>300</v>
      </c>
      <c r="U4112" s="15">
        <v>86</v>
      </c>
      <c r="V4112" t="s">
        <v>8221</v>
      </c>
      <c r="W4112" s="8"/>
      <c r="X4112" s="5"/>
      <c r="Z4112" s="6"/>
    </row>
    <row r="4113" spans="2:26" x14ac:dyDescent="0.2">
      <c r="B4113" s="3"/>
      <c r="C4113" s="3"/>
      <c r="T4113">
        <v>3000</v>
      </c>
      <c r="U4113" s="15">
        <v>94</v>
      </c>
      <c r="V4113" t="s">
        <v>8221</v>
      </c>
      <c r="W4113" s="8"/>
      <c r="X4113" s="5"/>
      <c r="Z4113" s="6"/>
    </row>
    <row r="4114" spans="2:26" x14ac:dyDescent="0.2">
      <c r="B4114" s="3"/>
      <c r="C4114" s="3"/>
      <c r="T4114">
        <v>2500</v>
      </c>
      <c r="U4114" s="15">
        <v>1</v>
      </c>
      <c r="V4114" t="s">
        <v>8221</v>
      </c>
      <c r="W4114" s="8"/>
      <c r="X4114" s="5"/>
      <c r="Z4114" s="6"/>
    </row>
    <row r="4115" spans="2:26" x14ac:dyDescent="0.2">
      <c r="B4115" s="3"/>
      <c r="C4115" s="3"/>
      <c r="T4115">
        <v>1500</v>
      </c>
      <c r="U4115" s="15">
        <v>3</v>
      </c>
      <c r="V4115" t="s">
        <v>8221</v>
      </c>
      <c r="W4115" s="8"/>
      <c r="X4115" s="5"/>
      <c r="Z4115" s="6"/>
    </row>
    <row r="4116" spans="2:26" x14ac:dyDescent="0.2">
      <c r="B4116" s="3"/>
      <c r="C4116" s="3"/>
    </row>
  </sheetData>
  <conditionalFormatting sqref="V1683:V1702 V2323:V2328 V2703:V2707 V3130:V3148">
    <cfRule type="containsText" dxfId="3" priority="1" operator="containsText" text="live">
      <formula>NOT(ISERROR(SEARCH("live",V1683)))</formula>
    </cfRule>
  </conditionalFormatting>
  <conditionalFormatting sqref="V1:V1048576">
    <cfRule type="containsText" dxfId="2" priority="2" operator="containsText" text="failed">
      <formula>NOT(ISERROR(SEARCH("failed",V1)))</formula>
    </cfRule>
    <cfRule type="containsText" dxfId="1" priority="3" operator="containsText" text="canceled">
      <formula>NOT(ISERROR(SEARCH("canceled",V1)))</formula>
    </cfRule>
    <cfRule type="containsText" dxfId="0" priority="4" operator="containsText" text="successful">
      <formula>NOT(ISERROR(SEARCH("successful",V1)))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2AD3-3217-2444-8245-D5333EECF7A4}">
  <sheetPr codeName="Sheet6"/>
  <dimension ref="A1:Z4115"/>
  <sheetViews>
    <sheetView tabSelected="1" zoomScale="51" zoomScaleNormal="51" workbookViewId="0">
      <selection activeCell="P21" sqref="P21"/>
    </sheetView>
  </sheetViews>
  <sheetFormatPr baseColWidth="10" defaultColWidth="10.83203125" defaultRowHeight="15" x14ac:dyDescent="0.2"/>
  <cols>
    <col min="1" max="1" width="12.1640625" bestFit="1" customWidth="1"/>
    <col min="4" max="4" width="15.6640625" bestFit="1" customWidth="1"/>
    <col min="5" max="5" width="13.1640625" bestFit="1" customWidth="1"/>
    <col min="6" max="6" width="12.33203125" customWidth="1"/>
    <col min="7" max="7" width="23" bestFit="1" customWidth="1"/>
    <col min="8" max="8" width="8.5" customWidth="1"/>
    <col min="10" max="10" width="12.33203125" bestFit="1" customWidth="1"/>
    <col min="13" max="13" width="26.33203125" bestFit="1" customWidth="1"/>
    <col min="14" max="14" width="15.83203125" bestFit="1" customWidth="1"/>
    <col min="22" max="22" width="13.1640625" bestFit="1" customWidth="1"/>
    <col min="26" max="26" width="12.33203125" bestFit="1" customWidth="1"/>
  </cols>
  <sheetData>
    <row r="1" spans="1:26" x14ac:dyDescent="0.2">
      <c r="A1" s="20" t="s">
        <v>8262</v>
      </c>
      <c r="B1" s="20" t="s">
        <v>8218</v>
      </c>
      <c r="D1" s="20" t="s">
        <v>8415</v>
      </c>
      <c r="E1" s="20" t="s">
        <v>8262</v>
      </c>
      <c r="F1" s="20" t="s">
        <v>8419</v>
      </c>
      <c r="G1" s="20" t="s">
        <v>8420</v>
      </c>
      <c r="H1" s="20"/>
      <c r="I1" s="20" t="s">
        <v>8416</v>
      </c>
      <c r="J1" s="20" t="s">
        <v>8262</v>
      </c>
      <c r="M1" s="27" t="s">
        <v>8417</v>
      </c>
      <c r="N1" s="27"/>
      <c r="P1" s="25" t="s">
        <v>8428</v>
      </c>
      <c r="Q1" s="25"/>
      <c r="R1" s="25"/>
      <c r="S1" s="9"/>
      <c r="U1" s="20" t="s">
        <v>8423</v>
      </c>
      <c r="V1" s="20" t="s">
        <v>8262</v>
      </c>
      <c r="Y1" s="20" t="s">
        <v>8424</v>
      </c>
      <c r="Z1" s="20" t="s">
        <v>8262</v>
      </c>
    </row>
    <row r="2" spans="1:26" x14ac:dyDescent="0.2">
      <c r="A2">
        <v>182</v>
      </c>
      <c r="B2" t="s">
        <v>8219</v>
      </c>
      <c r="D2" t="s">
        <v>8219</v>
      </c>
      <c r="E2">
        <v>182</v>
      </c>
      <c r="F2" s="15">
        <f>E2-$N2</f>
        <v>-12.425171624713954</v>
      </c>
      <c r="G2" s="15">
        <f>F2^2</f>
        <v>154.38488990359681</v>
      </c>
      <c r="H2" s="15"/>
      <c r="I2" t="s">
        <v>8221</v>
      </c>
      <c r="J2">
        <v>0</v>
      </c>
      <c r="M2" s="20" t="s">
        <v>8409</v>
      </c>
      <c r="N2" s="15">
        <f>AVERAGE(E2:E2186)</f>
        <v>194.42517162471395</v>
      </c>
      <c r="P2" s="25" t="s">
        <v>8425</v>
      </c>
      <c r="Q2" s="25" t="s">
        <v>8426</v>
      </c>
      <c r="R2" s="25" t="s">
        <v>8427</v>
      </c>
      <c r="S2" s="9"/>
      <c r="V2">
        <v>1</v>
      </c>
      <c r="Z2">
        <v>0</v>
      </c>
    </row>
    <row r="3" spans="1:26" x14ac:dyDescent="0.2">
      <c r="A3">
        <v>79</v>
      </c>
      <c r="B3" t="s">
        <v>8219</v>
      </c>
      <c r="D3" t="s">
        <v>8219</v>
      </c>
      <c r="E3">
        <v>79</v>
      </c>
      <c r="F3" s="15">
        <f t="shared" ref="F3:F66" si="0">E3-$N3</f>
        <v>17</v>
      </c>
      <c r="G3" s="15">
        <f t="shared" ref="G3:G66" si="1">F3^2</f>
        <v>289</v>
      </c>
      <c r="H3" s="15"/>
      <c r="I3" t="s">
        <v>8221</v>
      </c>
      <c r="J3">
        <v>1</v>
      </c>
      <c r="M3" s="26" t="s">
        <v>8410</v>
      </c>
      <c r="N3" s="25">
        <f>MEDIAN(E2:E2186)</f>
        <v>62</v>
      </c>
      <c r="P3">
        <f>QUARTILE(V2:V2187,1)</f>
        <v>29</v>
      </c>
      <c r="Q3" s="25">
        <f>QUARTILE(V2:V2187,2)</f>
        <v>62</v>
      </c>
      <c r="R3">
        <f>QUARTILE(V2:V2187,3)</f>
        <v>140.75</v>
      </c>
      <c r="V3">
        <v>1</v>
      </c>
      <c r="Z3">
        <v>0</v>
      </c>
    </row>
    <row r="4" spans="1:26" x14ac:dyDescent="0.2">
      <c r="A4">
        <v>35</v>
      </c>
      <c r="B4" t="s">
        <v>8219</v>
      </c>
      <c r="D4" t="s">
        <v>8219</v>
      </c>
      <c r="E4">
        <v>35</v>
      </c>
      <c r="F4" s="15">
        <f t="shared" si="0"/>
        <v>34</v>
      </c>
      <c r="G4" s="15">
        <f t="shared" si="1"/>
        <v>1156</v>
      </c>
      <c r="H4" s="15"/>
      <c r="I4" t="s">
        <v>8221</v>
      </c>
      <c r="J4">
        <v>10</v>
      </c>
      <c r="M4" s="20" t="s">
        <v>8411</v>
      </c>
      <c r="N4">
        <f>MIN(E2:E2186)</f>
        <v>1</v>
      </c>
      <c r="V4">
        <v>1</v>
      </c>
      <c r="Z4">
        <v>0</v>
      </c>
    </row>
    <row r="5" spans="1:26" x14ac:dyDescent="0.2">
      <c r="A5">
        <v>150</v>
      </c>
      <c r="B5" t="s">
        <v>8219</v>
      </c>
      <c r="D5" t="s">
        <v>8219</v>
      </c>
      <c r="E5">
        <v>150</v>
      </c>
      <c r="F5" s="15">
        <f t="shared" si="0"/>
        <v>-26307</v>
      </c>
      <c r="G5" s="15">
        <f t="shared" si="1"/>
        <v>692058249</v>
      </c>
      <c r="H5" s="15"/>
      <c r="I5" t="s">
        <v>8221</v>
      </c>
      <c r="J5">
        <v>0</v>
      </c>
      <c r="M5" s="20" t="s">
        <v>8412</v>
      </c>
      <c r="N5">
        <f>MAX(E2:E2186)</f>
        <v>26457</v>
      </c>
      <c r="P5" s="25" t="s">
        <v>8430</v>
      </c>
      <c r="Q5" s="25"/>
      <c r="R5" s="25"/>
      <c r="V5">
        <v>2</v>
      </c>
      <c r="Z5">
        <v>0</v>
      </c>
    </row>
    <row r="6" spans="1:26" x14ac:dyDescent="0.2">
      <c r="A6">
        <v>284</v>
      </c>
      <c r="B6" t="s">
        <v>8219</v>
      </c>
      <c r="D6" t="s">
        <v>8219</v>
      </c>
      <c r="E6">
        <v>284</v>
      </c>
      <c r="F6" s="15">
        <f t="shared" si="0"/>
        <v>-712556.9867348104</v>
      </c>
      <c r="G6" s="15">
        <f t="shared" si="1"/>
        <v>507737459344.59277</v>
      </c>
      <c r="H6" s="15"/>
      <c r="I6" t="s">
        <v>8221</v>
      </c>
      <c r="J6">
        <v>7</v>
      </c>
      <c r="M6" s="20" t="s">
        <v>8414</v>
      </c>
      <c r="N6" s="15">
        <f>VARP(E2:E2186)</f>
        <v>712840.9867348104</v>
      </c>
      <c r="P6" s="9">
        <f>(R3-P3)/2</f>
        <v>55.875</v>
      </c>
      <c r="Q6" s="9"/>
      <c r="R6" s="9"/>
      <c r="V6">
        <v>3</v>
      </c>
      <c r="Z6">
        <v>0</v>
      </c>
    </row>
    <row r="7" spans="1:26" x14ac:dyDescent="0.2">
      <c r="A7">
        <v>47</v>
      </c>
      <c r="B7" t="s">
        <v>8219</v>
      </c>
      <c r="D7" t="s">
        <v>8219</v>
      </c>
      <c r="E7">
        <v>47</v>
      </c>
      <c r="F7" s="15">
        <f t="shared" si="0"/>
        <v>-797.29910975602149</v>
      </c>
      <c r="G7" s="15">
        <f t="shared" si="1"/>
        <v>635685.87041774439</v>
      </c>
      <c r="H7" s="15"/>
      <c r="I7" t="s">
        <v>8221</v>
      </c>
      <c r="J7">
        <v>0</v>
      </c>
      <c r="M7" s="20" t="s">
        <v>8413</v>
      </c>
      <c r="N7" s="15">
        <f>SQRT(N6)</f>
        <v>844.29910975602149</v>
      </c>
      <c r="P7" s="9"/>
      <c r="Q7" s="9"/>
      <c r="R7" s="9"/>
      <c r="V7">
        <v>3</v>
      </c>
      <c r="Z7">
        <v>0</v>
      </c>
    </row>
    <row r="8" spans="1:26" x14ac:dyDescent="0.2">
      <c r="A8">
        <v>58</v>
      </c>
      <c r="B8" t="s">
        <v>8219</v>
      </c>
      <c r="D8" t="s">
        <v>8219</v>
      </c>
      <c r="E8">
        <v>58</v>
      </c>
      <c r="F8" s="15">
        <f t="shared" si="0"/>
        <v>58</v>
      </c>
      <c r="G8" s="15">
        <f t="shared" si="1"/>
        <v>3364</v>
      </c>
      <c r="H8" s="15"/>
      <c r="I8" t="s">
        <v>8221</v>
      </c>
      <c r="J8">
        <v>1</v>
      </c>
      <c r="N8" s="20"/>
      <c r="P8" s="25" t="s">
        <v>8431</v>
      </c>
      <c r="Q8" s="25"/>
      <c r="R8" s="25"/>
      <c r="S8" s="25"/>
      <c r="V8">
        <v>3</v>
      </c>
      <c r="Z8">
        <v>0</v>
      </c>
    </row>
    <row r="9" spans="1:26" x14ac:dyDescent="0.2">
      <c r="A9">
        <v>57</v>
      </c>
      <c r="B9" t="s">
        <v>8219</v>
      </c>
      <c r="D9" t="s">
        <v>8219</v>
      </c>
      <c r="E9">
        <v>57</v>
      </c>
      <c r="F9" s="15">
        <f t="shared" si="0"/>
        <v>57</v>
      </c>
      <c r="G9" s="15">
        <f t="shared" si="1"/>
        <v>3249</v>
      </c>
      <c r="H9" s="15"/>
      <c r="I9" t="s">
        <v>8221</v>
      </c>
      <c r="J9">
        <v>2</v>
      </c>
      <c r="M9" s="27" t="s">
        <v>8418</v>
      </c>
      <c r="N9" s="27"/>
      <c r="P9">
        <f>(R3-P3)/(R3+P3)</f>
        <v>0.65832106038291605</v>
      </c>
      <c r="V9">
        <v>3</v>
      </c>
      <c r="Z9">
        <v>0</v>
      </c>
    </row>
    <row r="10" spans="1:26" x14ac:dyDescent="0.2">
      <c r="A10">
        <v>12</v>
      </c>
      <c r="B10" t="s">
        <v>8219</v>
      </c>
      <c r="D10" t="s">
        <v>8219</v>
      </c>
      <c r="E10">
        <v>12</v>
      </c>
      <c r="F10" s="15">
        <f t="shared" si="0"/>
        <v>-5.7098039215686285</v>
      </c>
      <c r="G10" s="15">
        <f t="shared" si="1"/>
        <v>32.601860822760486</v>
      </c>
      <c r="H10" s="15"/>
      <c r="I10" t="s">
        <v>8221</v>
      </c>
      <c r="J10">
        <v>3</v>
      </c>
      <c r="M10" s="20" t="s">
        <v>8409</v>
      </c>
      <c r="N10" s="15">
        <f>AVERAGE(J2:J1531)</f>
        <v>17.709803921568628</v>
      </c>
      <c r="P10" s="9"/>
      <c r="Q10" s="9"/>
      <c r="R10" s="9"/>
      <c r="V10">
        <v>3</v>
      </c>
      <c r="Z10">
        <v>0</v>
      </c>
    </row>
    <row r="11" spans="1:26" x14ac:dyDescent="0.2">
      <c r="A11">
        <v>20</v>
      </c>
      <c r="B11" t="s">
        <v>8219</v>
      </c>
      <c r="D11" t="s">
        <v>8219</v>
      </c>
      <c r="E11">
        <v>20</v>
      </c>
      <c r="F11" s="15">
        <f t="shared" si="0"/>
        <v>16</v>
      </c>
      <c r="G11" s="15">
        <f t="shared" si="1"/>
        <v>256</v>
      </c>
      <c r="H11" s="15"/>
      <c r="I11" t="s">
        <v>8221</v>
      </c>
      <c r="J11">
        <v>10</v>
      </c>
      <c r="M11" s="26" t="s">
        <v>8410</v>
      </c>
      <c r="N11" s="25">
        <f>MEDIAN(J2:J1531)</f>
        <v>4</v>
      </c>
      <c r="P11" s="9"/>
      <c r="Q11" s="9"/>
      <c r="R11" s="9"/>
      <c r="V11">
        <v>3</v>
      </c>
      <c r="Z11">
        <v>0</v>
      </c>
    </row>
    <row r="12" spans="1:26" x14ac:dyDescent="0.2">
      <c r="A12">
        <v>19</v>
      </c>
      <c r="B12" t="s">
        <v>8219</v>
      </c>
      <c r="D12" t="s">
        <v>8219</v>
      </c>
      <c r="E12">
        <v>19</v>
      </c>
      <c r="F12" s="15">
        <f t="shared" si="0"/>
        <v>19</v>
      </c>
      <c r="G12" s="15">
        <f t="shared" si="1"/>
        <v>361</v>
      </c>
      <c r="H12" s="15"/>
      <c r="I12" t="s">
        <v>8221</v>
      </c>
      <c r="J12">
        <v>10</v>
      </c>
      <c r="M12" s="20" t="s">
        <v>8411</v>
      </c>
      <c r="N12">
        <f>MIN(J2:J1531)</f>
        <v>0</v>
      </c>
      <c r="P12" s="25" t="s">
        <v>8429</v>
      </c>
      <c r="Q12" s="25"/>
      <c r="R12" s="25"/>
      <c r="V12">
        <v>3</v>
      </c>
      <c r="Z12">
        <v>0</v>
      </c>
    </row>
    <row r="13" spans="1:26" x14ac:dyDescent="0.2">
      <c r="A13">
        <v>75</v>
      </c>
      <c r="B13" t="s">
        <v>8219</v>
      </c>
      <c r="D13" t="s">
        <v>8219</v>
      </c>
      <c r="E13">
        <v>75</v>
      </c>
      <c r="F13" s="15">
        <f t="shared" si="0"/>
        <v>-1218</v>
      </c>
      <c r="G13" s="15">
        <f t="shared" si="1"/>
        <v>1483524</v>
      </c>
      <c r="H13" s="15"/>
      <c r="I13" t="s">
        <v>8221</v>
      </c>
      <c r="J13">
        <v>1</v>
      </c>
      <c r="M13" s="20" t="s">
        <v>8412</v>
      </c>
      <c r="N13">
        <f>MAX(J2:J1531)</f>
        <v>1293</v>
      </c>
      <c r="P13" s="25" t="s">
        <v>8425</v>
      </c>
      <c r="Q13" s="25" t="s">
        <v>8426</v>
      </c>
      <c r="R13" s="25" t="s">
        <v>8427</v>
      </c>
      <c r="V13">
        <v>3</v>
      </c>
      <c r="Z13">
        <v>0</v>
      </c>
    </row>
    <row r="14" spans="1:26" x14ac:dyDescent="0.2">
      <c r="A14">
        <v>827</v>
      </c>
      <c r="B14" t="s">
        <v>8219</v>
      </c>
      <c r="D14" t="s">
        <v>8219</v>
      </c>
      <c r="E14">
        <v>827</v>
      </c>
      <c r="F14" s="15">
        <f t="shared" si="0"/>
        <v>-2946.2216685890044</v>
      </c>
      <c r="G14" s="15">
        <f t="shared" si="1"/>
        <v>8680222.1204633769</v>
      </c>
      <c r="H14" s="15"/>
      <c r="I14" t="s">
        <v>8221</v>
      </c>
      <c r="J14">
        <v>0</v>
      </c>
      <c r="M14" s="20" t="s">
        <v>8414</v>
      </c>
      <c r="N14" s="15">
        <f>VARP(J2:J1531)</f>
        <v>3773.2216685890044</v>
      </c>
      <c r="P14">
        <f>QUARTILE(Z2:Z1533,1)</f>
        <v>1</v>
      </c>
      <c r="Q14" s="25">
        <f>QUARTILE(Z2:Z1533,2)</f>
        <v>4</v>
      </c>
      <c r="R14">
        <f>QUARTILE(Z2:Z1533,3)</f>
        <v>12</v>
      </c>
      <c r="V14">
        <v>3</v>
      </c>
      <c r="Z14">
        <v>0</v>
      </c>
    </row>
    <row r="15" spans="1:26" x14ac:dyDescent="0.2">
      <c r="A15">
        <v>51</v>
      </c>
      <c r="B15" t="s">
        <v>8219</v>
      </c>
      <c r="D15" t="s">
        <v>8219</v>
      </c>
      <c r="E15">
        <v>51</v>
      </c>
      <c r="F15" s="15">
        <f t="shared" si="0"/>
        <v>-10.426555076684906</v>
      </c>
      <c r="G15" s="15">
        <f t="shared" si="1"/>
        <v>108.71305076714378</v>
      </c>
      <c r="H15" s="15"/>
      <c r="I15" t="s">
        <v>8221</v>
      </c>
      <c r="J15">
        <v>0</v>
      </c>
      <c r="M15" s="20" t="s">
        <v>8413</v>
      </c>
      <c r="N15" s="15">
        <f>STDEVP(J2:J1531)</f>
        <v>61.426555076684906</v>
      </c>
      <c r="V15">
        <v>3</v>
      </c>
      <c r="Z15">
        <v>0</v>
      </c>
    </row>
    <row r="16" spans="1:26" x14ac:dyDescent="0.2">
      <c r="A16">
        <v>41</v>
      </c>
      <c r="B16" t="s">
        <v>8219</v>
      </c>
      <c r="D16" t="s">
        <v>8219</v>
      </c>
      <c r="E16">
        <v>41</v>
      </c>
      <c r="F16" s="15">
        <f t="shared" si="0"/>
        <v>41</v>
      </c>
      <c r="G16" s="15">
        <f t="shared" si="1"/>
        <v>1681</v>
      </c>
      <c r="H16" s="15"/>
      <c r="I16" t="s">
        <v>8221</v>
      </c>
      <c r="J16">
        <v>0</v>
      </c>
      <c r="P16" s="25" t="s">
        <v>8432</v>
      </c>
      <c r="Q16" s="25"/>
      <c r="R16" s="25"/>
      <c r="V16">
        <v>4</v>
      </c>
      <c r="Z16">
        <v>0</v>
      </c>
    </row>
    <row r="17" spans="1:26" x14ac:dyDescent="0.2">
      <c r="A17">
        <v>98</v>
      </c>
      <c r="B17" t="s">
        <v>8219</v>
      </c>
      <c r="D17" t="s">
        <v>8219</v>
      </c>
      <c r="E17">
        <v>98</v>
      </c>
      <c r="F17" s="15">
        <f t="shared" si="0"/>
        <v>98</v>
      </c>
      <c r="G17" s="15">
        <f t="shared" si="1"/>
        <v>9604</v>
      </c>
      <c r="H17" s="15"/>
      <c r="I17" t="s">
        <v>8221</v>
      </c>
      <c r="J17">
        <v>26</v>
      </c>
      <c r="P17">
        <f>(R14-1)/2</f>
        <v>5.5</v>
      </c>
      <c r="V17">
        <v>4</v>
      </c>
      <c r="Z17">
        <v>0</v>
      </c>
    </row>
    <row r="18" spans="1:26" x14ac:dyDescent="0.2">
      <c r="A18">
        <v>70</v>
      </c>
      <c r="B18" t="s">
        <v>8219</v>
      </c>
      <c r="D18" t="s">
        <v>8219</v>
      </c>
      <c r="E18">
        <v>70</v>
      </c>
      <c r="F18" s="15">
        <f t="shared" si="0"/>
        <v>70</v>
      </c>
      <c r="G18" s="15">
        <f t="shared" si="1"/>
        <v>4900</v>
      </c>
      <c r="H18" s="15"/>
      <c r="I18" t="s">
        <v>8221</v>
      </c>
      <c r="J18">
        <v>0</v>
      </c>
      <c r="V18">
        <v>4</v>
      </c>
      <c r="Z18">
        <v>0</v>
      </c>
    </row>
    <row r="19" spans="1:26" x14ac:dyDescent="0.2">
      <c r="A19">
        <v>36</v>
      </c>
      <c r="B19" t="s">
        <v>8219</v>
      </c>
      <c r="D19" t="s">
        <v>8219</v>
      </c>
      <c r="E19">
        <v>36</v>
      </c>
      <c r="F19" s="15">
        <f t="shared" si="0"/>
        <v>36</v>
      </c>
      <c r="G19" s="15">
        <f t="shared" si="1"/>
        <v>1296</v>
      </c>
      <c r="H19" s="15"/>
      <c r="I19" t="s">
        <v>8221</v>
      </c>
      <c r="J19">
        <v>7</v>
      </c>
      <c r="P19" s="25" t="s">
        <v>8433</v>
      </c>
      <c r="Q19" s="25"/>
      <c r="R19" s="25"/>
      <c r="S19" s="25"/>
      <c r="V19">
        <v>4</v>
      </c>
      <c r="Z19">
        <v>0</v>
      </c>
    </row>
    <row r="20" spans="1:26" x14ac:dyDescent="0.2">
      <c r="A20">
        <v>342</v>
      </c>
      <c r="B20" t="s">
        <v>8219</v>
      </c>
      <c r="D20" t="s">
        <v>8219</v>
      </c>
      <c r="E20">
        <v>342</v>
      </c>
      <c r="F20" s="15">
        <f t="shared" si="0"/>
        <v>342</v>
      </c>
      <c r="G20" s="15">
        <f t="shared" si="1"/>
        <v>116964</v>
      </c>
      <c r="H20" s="15"/>
      <c r="I20" t="s">
        <v>8221</v>
      </c>
      <c r="J20">
        <v>0</v>
      </c>
      <c r="P20">
        <f>(R14-P14)/(R14+P14)</f>
        <v>0.84615384615384615</v>
      </c>
      <c r="V20">
        <v>4</v>
      </c>
      <c r="Z20">
        <v>0</v>
      </c>
    </row>
    <row r="21" spans="1:26" x14ac:dyDescent="0.2">
      <c r="A21">
        <v>22</v>
      </c>
      <c r="B21" t="s">
        <v>8219</v>
      </c>
      <c r="D21" t="s">
        <v>8219</v>
      </c>
      <c r="E21">
        <v>22</v>
      </c>
      <c r="F21" s="15">
        <f t="shared" si="0"/>
        <v>22</v>
      </c>
      <c r="G21" s="15">
        <f t="shared" si="1"/>
        <v>484</v>
      </c>
      <c r="H21" s="15"/>
      <c r="I21" t="s">
        <v>8221</v>
      </c>
      <c r="J21">
        <v>2</v>
      </c>
      <c r="V21">
        <v>5</v>
      </c>
      <c r="Z21">
        <v>0</v>
      </c>
    </row>
    <row r="22" spans="1:26" x14ac:dyDescent="0.2">
      <c r="A22">
        <v>25</v>
      </c>
      <c r="B22" t="s">
        <v>8219</v>
      </c>
      <c r="D22" t="s">
        <v>8219</v>
      </c>
      <c r="E22">
        <v>25</v>
      </c>
      <c r="F22" s="15">
        <f t="shared" si="0"/>
        <v>25</v>
      </c>
      <c r="G22" s="15">
        <f t="shared" si="1"/>
        <v>625</v>
      </c>
      <c r="H22" s="15"/>
      <c r="I22" t="s">
        <v>8221</v>
      </c>
      <c r="J22">
        <v>13</v>
      </c>
      <c r="V22">
        <v>5</v>
      </c>
      <c r="Z22">
        <v>0</v>
      </c>
    </row>
    <row r="23" spans="1:26" x14ac:dyDescent="0.2">
      <c r="A23">
        <v>101</v>
      </c>
      <c r="B23" t="s">
        <v>8219</v>
      </c>
      <c r="D23" t="s">
        <v>8219</v>
      </c>
      <c r="E23">
        <v>101</v>
      </c>
      <c r="F23" s="15">
        <f t="shared" si="0"/>
        <v>-2084</v>
      </c>
      <c r="G23" s="15">
        <f t="shared" si="1"/>
        <v>4343056</v>
      </c>
      <c r="H23" s="15"/>
      <c r="I23" t="s">
        <v>8221</v>
      </c>
      <c r="J23">
        <v>4</v>
      </c>
      <c r="M23" t="s">
        <v>8421</v>
      </c>
      <c r="N23">
        <v>2185</v>
      </c>
      <c r="V23">
        <v>5</v>
      </c>
      <c r="Z23">
        <v>0</v>
      </c>
    </row>
    <row r="24" spans="1:26" x14ac:dyDescent="0.2">
      <c r="A24">
        <v>8</v>
      </c>
      <c r="B24" t="s">
        <v>8219</v>
      </c>
      <c r="D24" t="s">
        <v>8219</v>
      </c>
      <c r="E24">
        <v>8</v>
      </c>
      <c r="F24" s="15">
        <f t="shared" si="0"/>
        <v>-1522</v>
      </c>
      <c r="G24" s="15">
        <f t="shared" si="1"/>
        <v>2316484</v>
      </c>
      <c r="H24" s="15"/>
      <c r="I24" t="s">
        <v>8221</v>
      </c>
      <c r="J24">
        <v>0</v>
      </c>
      <c r="M24" t="s">
        <v>8422</v>
      </c>
      <c r="N24">
        <v>1530</v>
      </c>
      <c r="V24">
        <v>6</v>
      </c>
      <c r="Z24">
        <v>0</v>
      </c>
    </row>
    <row r="25" spans="1:26" x14ac:dyDescent="0.2">
      <c r="A25">
        <v>23</v>
      </c>
      <c r="B25" t="s">
        <v>8219</v>
      </c>
      <c r="D25" t="s">
        <v>8219</v>
      </c>
      <c r="E25">
        <v>23</v>
      </c>
      <c r="F25" s="15">
        <f t="shared" si="0"/>
        <v>23</v>
      </c>
      <c r="G25" s="15">
        <f t="shared" si="1"/>
        <v>529</v>
      </c>
      <c r="H25" s="15"/>
      <c r="I25" t="s">
        <v>8221</v>
      </c>
      <c r="J25">
        <v>12</v>
      </c>
      <c r="V25">
        <v>6</v>
      </c>
      <c r="Z25">
        <v>0</v>
      </c>
    </row>
    <row r="26" spans="1:26" x14ac:dyDescent="0.2">
      <c r="A26">
        <v>574</v>
      </c>
      <c r="B26" t="s">
        <v>8219</v>
      </c>
      <c r="D26" t="s">
        <v>8219</v>
      </c>
      <c r="E26">
        <v>574</v>
      </c>
      <c r="F26" s="15">
        <f t="shared" si="0"/>
        <v>574</v>
      </c>
      <c r="G26" s="15">
        <f t="shared" si="1"/>
        <v>329476</v>
      </c>
      <c r="H26" s="15"/>
      <c r="I26" t="s">
        <v>8221</v>
      </c>
      <c r="J26">
        <v>2</v>
      </c>
      <c r="V26">
        <v>6</v>
      </c>
      <c r="Z26">
        <v>0</v>
      </c>
    </row>
    <row r="27" spans="1:26" x14ac:dyDescent="0.2">
      <c r="A27">
        <v>14</v>
      </c>
      <c r="B27" t="s">
        <v>8219</v>
      </c>
      <c r="D27" t="s">
        <v>8219</v>
      </c>
      <c r="E27">
        <v>14</v>
      </c>
      <c r="F27" s="15">
        <f t="shared" si="0"/>
        <v>14</v>
      </c>
      <c r="G27" s="15">
        <f t="shared" si="1"/>
        <v>196</v>
      </c>
      <c r="H27" s="15"/>
      <c r="I27" t="s">
        <v>8221</v>
      </c>
      <c r="J27">
        <v>10</v>
      </c>
      <c r="V27">
        <v>6</v>
      </c>
      <c r="Z27">
        <v>0</v>
      </c>
    </row>
    <row r="28" spans="1:26" x14ac:dyDescent="0.2">
      <c r="A28">
        <v>19</v>
      </c>
      <c r="B28" t="s">
        <v>8219</v>
      </c>
      <c r="D28" t="s">
        <v>8219</v>
      </c>
      <c r="E28">
        <v>19</v>
      </c>
      <c r="F28" s="15">
        <f t="shared" si="0"/>
        <v>19</v>
      </c>
      <c r="G28" s="15">
        <f t="shared" si="1"/>
        <v>361</v>
      </c>
      <c r="H28" s="15"/>
      <c r="I28" t="s">
        <v>8221</v>
      </c>
      <c r="J28">
        <v>0</v>
      </c>
      <c r="V28">
        <v>6</v>
      </c>
      <c r="Z28">
        <v>0</v>
      </c>
    </row>
    <row r="29" spans="1:26" x14ac:dyDescent="0.2">
      <c r="A29">
        <v>150</v>
      </c>
      <c r="B29" t="s">
        <v>8219</v>
      </c>
      <c r="D29" t="s">
        <v>8219</v>
      </c>
      <c r="E29">
        <v>150</v>
      </c>
      <c r="F29" s="15">
        <f t="shared" si="0"/>
        <v>150</v>
      </c>
      <c r="G29" s="15">
        <f t="shared" si="1"/>
        <v>22500</v>
      </c>
      <c r="H29" s="15"/>
      <c r="I29" t="s">
        <v>8221</v>
      </c>
      <c r="J29">
        <v>5</v>
      </c>
      <c r="V29">
        <v>7</v>
      </c>
      <c r="Z29">
        <v>0</v>
      </c>
    </row>
    <row r="30" spans="1:26" x14ac:dyDescent="0.2">
      <c r="A30">
        <v>71</v>
      </c>
      <c r="B30" t="s">
        <v>8219</v>
      </c>
      <c r="D30" t="s">
        <v>8219</v>
      </c>
      <c r="E30">
        <v>71</v>
      </c>
      <c r="F30" s="15">
        <f t="shared" si="0"/>
        <v>71</v>
      </c>
      <c r="G30" s="15">
        <f t="shared" si="1"/>
        <v>5041</v>
      </c>
      <c r="H30" s="15"/>
      <c r="I30" t="s">
        <v>8221</v>
      </c>
      <c r="J30">
        <v>0</v>
      </c>
      <c r="V30">
        <v>7</v>
      </c>
      <c r="Z30">
        <v>0</v>
      </c>
    </row>
    <row r="31" spans="1:26" x14ac:dyDescent="0.2">
      <c r="A31">
        <v>117</v>
      </c>
      <c r="B31" t="s">
        <v>8219</v>
      </c>
      <c r="D31" t="s">
        <v>8219</v>
      </c>
      <c r="E31">
        <v>117</v>
      </c>
      <c r="F31" s="15">
        <f t="shared" si="0"/>
        <v>117</v>
      </c>
      <c r="G31" s="15">
        <f t="shared" si="1"/>
        <v>13689</v>
      </c>
      <c r="H31" s="15"/>
      <c r="I31" t="s">
        <v>8221</v>
      </c>
      <c r="J31">
        <v>5</v>
      </c>
      <c r="V31">
        <v>7</v>
      </c>
      <c r="Z31">
        <v>0</v>
      </c>
    </row>
    <row r="32" spans="1:26" x14ac:dyDescent="0.2">
      <c r="A32">
        <v>53</v>
      </c>
      <c r="B32" t="s">
        <v>8219</v>
      </c>
      <c r="D32" t="s">
        <v>8219</v>
      </c>
      <c r="E32">
        <v>53</v>
      </c>
      <c r="F32" s="15">
        <f t="shared" si="0"/>
        <v>53</v>
      </c>
      <c r="G32" s="15">
        <f t="shared" si="1"/>
        <v>2809</v>
      </c>
      <c r="H32" s="15"/>
      <c r="I32" t="s">
        <v>8221</v>
      </c>
      <c r="J32">
        <v>1</v>
      </c>
      <c r="V32">
        <v>7</v>
      </c>
      <c r="Z32">
        <v>0</v>
      </c>
    </row>
    <row r="33" spans="1:26" x14ac:dyDescent="0.2">
      <c r="A33">
        <v>1</v>
      </c>
      <c r="B33" t="s">
        <v>8219</v>
      </c>
      <c r="D33" t="s">
        <v>8219</v>
      </c>
      <c r="E33">
        <v>1</v>
      </c>
      <c r="F33" s="15">
        <f t="shared" si="0"/>
        <v>1</v>
      </c>
      <c r="G33" s="15">
        <f t="shared" si="1"/>
        <v>1</v>
      </c>
      <c r="H33" s="15"/>
      <c r="I33" t="s">
        <v>8221</v>
      </c>
      <c r="J33">
        <v>3</v>
      </c>
      <c r="V33">
        <v>7</v>
      </c>
      <c r="Z33">
        <v>0</v>
      </c>
    </row>
    <row r="34" spans="1:26" x14ac:dyDescent="0.2">
      <c r="A34">
        <v>89</v>
      </c>
      <c r="B34" t="s">
        <v>8219</v>
      </c>
      <c r="D34" t="s">
        <v>8219</v>
      </c>
      <c r="E34">
        <v>89</v>
      </c>
      <c r="F34" s="15">
        <f t="shared" si="0"/>
        <v>89</v>
      </c>
      <c r="G34" s="15">
        <f t="shared" si="1"/>
        <v>7921</v>
      </c>
      <c r="H34" s="15"/>
      <c r="I34" t="s">
        <v>8221</v>
      </c>
      <c r="J34">
        <v>3</v>
      </c>
      <c r="V34">
        <v>7</v>
      </c>
      <c r="Z34">
        <v>0</v>
      </c>
    </row>
    <row r="35" spans="1:26" x14ac:dyDescent="0.2">
      <c r="A35">
        <v>64</v>
      </c>
      <c r="B35" t="s">
        <v>8219</v>
      </c>
      <c r="D35" t="s">
        <v>8219</v>
      </c>
      <c r="E35">
        <v>64</v>
      </c>
      <c r="F35" s="15">
        <f t="shared" si="0"/>
        <v>64</v>
      </c>
      <c r="G35" s="15">
        <f t="shared" si="1"/>
        <v>4096</v>
      </c>
      <c r="H35" s="15"/>
      <c r="I35" t="s">
        <v>8221</v>
      </c>
      <c r="J35">
        <v>0</v>
      </c>
      <c r="V35">
        <v>7</v>
      </c>
      <c r="Z35">
        <v>0</v>
      </c>
    </row>
    <row r="36" spans="1:26" x14ac:dyDescent="0.2">
      <c r="A36">
        <v>68</v>
      </c>
      <c r="B36" t="s">
        <v>8219</v>
      </c>
      <c r="D36" t="s">
        <v>8219</v>
      </c>
      <c r="E36">
        <v>68</v>
      </c>
      <c r="F36" s="15">
        <f t="shared" si="0"/>
        <v>68</v>
      </c>
      <c r="G36" s="15">
        <f t="shared" si="1"/>
        <v>4624</v>
      </c>
      <c r="H36" s="15"/>
      <c r="I36" t="s">
        <v>8221</v>
      </c>
      <c r="J36">
        <v>3</v>
      </c>
      <c r="V36">
        <v>7</v>
      </c>
      <c r="Z36">
        <v>0</v>
      </c>
    </row>
    <row r="37" spans="1:26" x14ac:dyDescent="0.2">
      <c r="A37">
        <v>28</v>
      </c>
      <c r="B37" t="s">
        <v>8219</v>
      </c>
      <c r="D37" t="s">
        <v>8219</v>
      </c>
      <c r="E37">
        <v>28</v>
      </c>
      <c r="F37" s="15">
        <f t="shared" si="0"/>
        <v>28</v>
      </c>
      <c r="G37" s="15">
        <f t="shared" si="1"/>
        <v>784</v>
      </c>
      <c r="H37" s="15"/>
      <c r="I37" t="s">
        <v>8221</v>
      </c>
      <c r="J37">
        <v>0</v>
      </c>
      <c r="V37">
        <v>7</v>
      </c>
      <c r="Z37">
        <v>0</v>
      </c>
    </row>
    <row r="38" spans="1:26" x14ac:dyDescent="0.2">
      <c r="A38">
        <v>44</v>
      </c>
      <c r="B38" t="s">
        <v>8219</v>
      </c>
      <c r="D38" t="s">
        <v>8219</v>
      </c>
      <c r="E38">
        <v>44</v>
      </c>
      <c r="F38" s="15">
        <f t="shared" si="0"/>
        <v>44</v>
      </c>
      <c r="G38" s="15">
        <f t="shared" si="1"/>
        <v>1936</v>
      </c>
      <c r="H38" s="15"/>
      <c r="I38" t="s">
        <v>8221</v>
      </c>
      <c r="J38">
        <v>19</v>
      </c>
      <c r="V38">
        <v>7</v>
      </c>
      <c r="Z38">
        <v>0</v>
      </c>
    </row>
    <row r="39" spans="1:26" x14ac:dyDescent="0.2">
      <c r="A39">
        <v>253</v>
      </c>
      <c r="B39" t="s">
        <v>8219</v>
      </c>
      <c r="D39" t="s">
        <v>8219</v>
      </c>
      <c r="E39">
        <v>253</v>
      </c>
      <c r="F39" s="15">
        <f t="shared" si="0"/>
        <v>253</v>
      </c>
      <c r="G39" s="15">
        <f t="shared" si="1"/>
        <v>64009</v>
      </c>
      <c r="H39" s="15"/>
      <c r="I39" t="s">
        <v>8221</v>
      </c>
      <c r="J39">
        <v>8</v>
      </c>
      <c r="V39">
        <v>8</v>
      </c>
      <c r="Z39">
        <v>0</v>
      </c>
    </row>
    <row r="40" spans="1:26" x14ac:dyDescent="0.2">
      <c r="A40">
        <v>66</v>
      </c>
      <c r="B40" t="s">
        <v>8219</v>
      </c>
      <c r="D40" t="s">
        <v>8219</v>
      </c>
      <c r="E40">
        <v>66</v>
      </c>
      <c r="F40" s="15">
        <f t="shared" si="0"/>
        <v>66</v>
      </c>
      <c r="G40" s="15">
        <f t="shared" si="1"/>
        <v>4356</v>
      </c>
      <c r="H40" s="15"/>
      <c r="I40" t="s">
        <v>8221</v>
      </c>
      <c r="J40">
        <v>6</v>
      </c>
      <c r="V40">
        <v>8</v>
      </c>
      <c r="Z40">
        <v>0</v>
      </c>
    </row>
    <row r="41" spans="1:26" x14ac:dyDescent="0.2">
      <c r="A41">
        <v>217</v>
      </c>
      <c r="B41" t="s">
        <v>8219</v>
      </c>
      <c r="D41" t="s">
        <v>8219</v>
      </c>
      <c r="E41">
        <v>217</v>
      </c>
      <c r="F41" s="15">
        <f t="shared" si="0"/>
        <v>217</v>
      </c>
      <c r="G41" s="15">
        <f t="shared" si="1"/>
        <v>47089</v>
      </c>
      <c r="H41" s="15"/>
      <c r="I41" t="s">
        <v>8221</v>
      </c>
      <c r="J41">
        <v>0</v>
      </c>
      <c r="V41">
        <v>8</v>
      </c>
      <c r="Z41">
        <v>0</v>
      </c>
    </row>
    <row r="42" spans="1:26" x14ac:dyDescent="0.2">
      <c r="A42">
        <v>16</v>
      </c>
      <c r="B42" t="s">
        <v>8219</v>
      </c>
      <c r="D42" t="s">
        <v>8219</v>
      </c>
      <c r="E42">
        <v>16</v>
      </c>
      <c r="F42" s="15">
        <f t="shared" si="0"/>
        <v>16</v>
      </c>
      <c r="G42" s="15">
        <f t="shared" si="1"/>
        <v>256</v>
      </c>
      <c r="H42" s="15"/>
      <c r="I42" t="s">
        <v>8221</v>
      </c>
      <c r="J42">
        <v>18</v>
      </c>
      <c r="V42">
        <v>8</v>
      </c>
      <c r="Z42">
        <v>0</v>
      </c>
    </row>
    <row r="43" spans="1:26" x14ac:dyDescent="0.2">
      <c r="A43">
        <v>19</v>
      </c>
      <c r="B43" t="s">
        <v>8219</v>
      </c>
      <c r="D43" t="s">
        <v>8219</v>
      </c>
      <c r="E43">
        <v>19</v>
      </c>
      <c r="F43" s="15">
        <f t="shared" si="0"/>
        <v>19</v>
      </c>
      <c r="G43" s="15">
        <f t="shared" si="1"/>
        <v>361</v>
      </c>
      <c r="H43" s="15"/>
      <c r="I43" t="s">
        <v>8221</v>
      </c>
      <c r="J43">
        <v>7</v>
      </c>
      <c r="V43">
        <v>8</v>
      </c>
      <c r="Z43">
        <v>0</v>
      </c>
    </row>
    <row r="44" spans="1:26" x14ac:dyDescent="0.2">
      <c r="A44">
        <v>169</v>
      </c>
      <c r="B44" t="s">
        <v>8219</v>
      </c>
      <c r="D44" t="s">
        <v>8219</v>
      </c>
      <c r="E44">
        <v>169</v>
      </c>
      <c r="F44" s="15">
        <f t="shared" si="0"/>
        <v>169</v>
      </c>
      <c r="G44" s="15">
        <f t="shared" si="1"/>
        <v>28561</v>
      </c>
      <c r="H44" s="15"/>
      <c r="I44" t="s">
        <v>8221</v>
      </c>
      <c r="J44">
        <v>0</v>
      </c>
      <c r="V44">
        <v>8</v>
      </c>
      <c r="Z44">
        <v>0</v>
      </c>
    </row>
    <row r="45" spans="1:26" x14ac:dyDescent="0.2">
      <c r="A45">
        <v>263</v>
      </c>
      <c r="B45" t="s">
        <v>8219</v>
      </c>
      <c r="D45" t="s">
        <v>8219</v>
      </c>
      <c r="E45">
        <v>263</v>
      </c>
      <c r="F45" s="15">
        <f t="shared" si="0"/>
        <v>263</v>
      </c>
      <c r="G45" s="15">
        <f t="shared" si="1"/>
        <v>69169</v>
      </c>
      <c r="H45" s="15"/>
      <c r="I45" t="s">
        <v>8221</v>
      </c>
      <c r="J45">
        <v>8</v>
      </c>
      <c r="V45">
        <v>8</v>
      </c>
      <c r="Z45">
        <v>0</v>
      </c>
    </row>
    <row r="46" spans="1:26" x14ac:dyDescent="0.2">
      <c r="A46">
        <v>15</v>
      </c>
      <c r="B46" t="s">
        <v>8219</v>
      </c>
      <c r="D46" t="s">
        <v>8219</v>
      </c>
      <c r="E46">
        <v>15</v>
      </c>
      <c r="F46" s="15">
        <f t="shared" si="0"/>
        <v>15</v>
      </c>
      <c r="G46" s="15">
        <f t="shared" si="1"/>
        <v>225</v>
      </c>
      <c r="H46" s="15"/>
      <c r="I46" t="s">
        <v>8221</v>
      </c>
      <c r="J46">
        <v>1293</v>
      </c>
      <c r="V46">
        <v>8</v>
      </c>
      <c r="Z46">
        <v>0</v>
      </c>
    </row>
    <row r="47" spans="1:26" x14ac:dyDescent="0.2">
      <c r="A47">
        <v>61</v>
      </c>
      <c r="B47" t="s">
        <v>8219</v>
      </c>
      <c r="D47" t="s">
        <v>8219</v>
      </c>
      <c r="E47">
        <v>61</v>
      </c>
      <c r="F47" s="15">
        <f t="shared" si="0"/>
        <v>61</v>
      </c>
      <c r="G47" s="15">
        <f t="shared" si="1"/>
        <v>3721</v>
      </c>
      <c r="H47" s="15"/>
      <c r="I47" t="s">
        <v>8221</v>
      </c>
      <c r="J47">
        <v>17</v>
      </c>
      <c r="V47">
        <v>8</v>
      </c>
      <c r="Z47">
        <v>0</v>
      </c>
    </row>
    <row r="48" spans="1:26" x14ac:dyDescent="0.2">
      <c r="A48">
        <v>45</v>
      </c>
      <c r="B48" t="s">
        <v>8219</v>
      </c>
      <c r="D48" t="s">
        <v>8219</v>
      </c>
      <c r="E48">
        <v>45</v>
      </c>
      <c r="F48" s="15">
        <f t="shared" si="0"/>
        <v>45</v>
      </c>
      <c r="G48" s="15">
        <f t="shared" si="1"/>
        <v>2025</v>
      </c>
      <c r="H48" s="15"/>
      <c r="I48" t="s">
        <v>8221</v>
      </c>
      <c r="J48">
        <v>0</v>
      </c>
      <c r="V48">
        <v>8</v>
      </c>
      <c r="Z48">
        <v>0</v>
      </c>
    </row>
    <row r="49" spans="1:26" x14ac:dyDescent="0.2">
      <c r="A49">
        <v>70</v>
      </c>
      <c r="B49" t="s">
        <v>8219</v>
      </c>
      <c r="D49" t="s">
        <v>8219</v>
      </c>
      <c r="E49">
        <v>70</v>
      </c>
      <c r="F49" s="15">
        <f t="shared" si="0"/>
        <v>70</v>
      </c>
      <c r="G49" s="15">
        <f t="shared" si="1"/>
        <v>4900</v>
      </c>
      <c r="H49" s="15"/>
      <c r="I49" t="s">
        <v>8221</v>
      </c>
      <c r="J49">
        <v>13</v>
      </c>
      <c r="V49">
        <v>8</v>
      </c>
      <c r="Z49">
        <v>0</v>
      </c>
    </row>
    <row r="50" spans="1:26" x14ac:dyDescent="0.2">
      <c r="A50">
        <v>38</v>
      </c>
      <c r="B50" t="s">
        <v>8219</v>
      </c>
      <c r="D50" t="s">
        <v>8219</v>
      </c>
      <c r="E50">
        <v>38</v>
      </c>
      <c r="F50" s="15">
        <f t="shared" si="0"/>
        <v>38</v>
      </c>
      <c r="G50" s="15">
        <f t="shared" si="1"/>
        <v>1444</v>
      </c>
      <c r="H50" s="15"/>
      <c r="I50" t="s">
        <v>8221</v>
      </c>
      <c r="J50">
        <v>0</v>
      </c>
      <c r="V50">
        <v>8</v>
      </c>
      <c r="Z50">
        <v>0</v>
      </c>
    </row>
    <row r="51" spans="1:26" x14ac:dyDescent="0.2">
      <c r="A51">
        <v>87</v>
      </c>
      <c r="B51" t="s">
        <v>8219</v>
      </c>
      <c r="D51" t="s">
        <v>8219</v>
      </c>
      <c r="E51">
        <v>87</v>
      </c>
      <c r="F51" s="15">
        <f t="shared" si="0"/>
        <v>87</v>
      </c>
      <c r="G51" s="15">
        <f t="shared" si="1"/>
        <v>7569</v>
      </c>
      <c r="H51" s="15"/>
      <c r="I51" t="s">
        <v>8221</v>
      </c>
      <c r="J51">
        <v>0</v>
      </c>
      <c r="V51">
        <v>8</v>
      </c>
      <c r="Z51">
        <v>0</v>
      </c>
    </row>
    <row r="52" spans="1:26" x14ac:dyDescent="0.2">
      <c r="A52">
        <v>22</v>
      </c>
      <c r="B52" t="s">
        <v>8219</v>
      </c>
      <c r="D52" t="s">
        <v>8219</v>
      </c>
      <c r="E52">
        <v>22</v>
      </c>
      <c r="F52" s="15">
        <f t="shared" si="0"/>
        <v>22</v>
      </c>
      <c r="G52" s="15">
        <f t="shared" si="1"/>
        <v>484</v>
      </c>
      <c r="H52" s="15"/>
      <c r="I52" t="s">
        <v>8221</v>
      </c>
      <c r="J52">
        <v>33</v>
      </c>
      <c r="V52">
        <v>8</v>
      </c>
      <c r="Z52">
        <v>0</v>
      </c>
    </row>
    <row r="53" spans="1:26" x14ac:dyDescent="0.2">
      <c r="A53">
        <v>119</v>
      </c>
      <c r="B53" t="s">
        <v>8219</v>
      </c>
      <c r="D53" t="s">
        <v>8219</v>
      </c>
      <c r="E53">
        <v>119</v>
      </c>
      <c r="F53" s="15">
        <f t="shared" si="0"/>
        <v>119</v>
      </c>
      <c r="G53" s="15">
        <f t="shared" si="1"/>
        <v>14161</v>
      </c>
      <c r="H53" s="15"/>
      <c r="I53" t="s">
        <v>8221</v>
      </c>
      <c r="J53">
        <v>12</v>
      </c>
      <c r="V53">
        <v>8</v>
      </c>
      <c r="Z53">
        <v>0</v>
      </c>
    </row>
    <row r="54" spans="1:26" x14ac:dyDescent="0.2">
      <c r="A54">
        <v>52</v>
      </c>
      <c r="B54" t="s">
        <v>8219</v>
      </c>
      <c r="D54" t="s">
        <v>8219</v>
      </c>
      <c r="E54">
        <v>52</v>
      </c>
      <c r="F54" s="15">
        <f t="shared" si="0"/>
        <v>52</v>
      </c>
      <c r="G54" s="15">
        <f t="shared" si="1"/>
        <v>2704</v>
      </c>
      <c r="H54" s="15"/>
      <c r="I54" t="s">
        <v>8221</v>
      </c>
      <c r="J54">
        <v>1</v>
      </c>
      <c r="V54">
        <v>9</v>
      </c>
      <c r="Z54">
        <v>0</v>
      </c>
    </row>
    <row r="55" spans="1:26" x14ac:dyDescent="0.2">
      <c r="A55">
        <v>117</v>
      </c>
      <c r="B55" t="s">
        <v>8219</v>
      </c>
      <c r="D55" t="s">
        <v>8219</v>
      </c>
      <c r="E55">
        <v>117</v>
      </c>
      <c r="F55" s="15">
        <f t="shared" si="0"/>
        <v>117</v>
      </c>
      <c r="G55" s="15">
        <f t="shared" si="1"/>
        <v>13689</v>
      </c>
      <c r="H55" s="15"/>
      <c r="I55" t="s">
        <v>8221</v>
      </c>
      <c r="J55">
        <v>1</v>
      </c>
      <c r="V55">
        <v>9</v>
      </c>
      <c r="Z55">
        <v>0</v>
      </c>
    </row>
    <row r="56" spans="1:26" x14ac:dyDescent="0.2">
      <c r="A56">
        <v>52</v>
      </c>
      <c r="B56" t="s">
        <v>8219</v>
      </c>
      <c r="D56" t="s">
        <v>8219</v>
      </c>
      <c r="E56">
        <v>52</v>
      </c>
      <c r="F56" s="15">
        <f t="shared" si="0"/>
        <v>52</v>
      </c>
      <c r="G56" s="15">
        <f t="shared" si="1"/>
        <v>2704</v>
      </c>
      <c r="H56" s="15"/>
      <c r="I56" t="s">
        <v>8221</v>
      </c>
      <c r="J56">
        <v>1</v>
      </c>
      <c r="V56">
        <v>9</v>
      </c>
      <c r="Z56">
        <v>0</v>
      </c>
    </row>
    <row r="57" spans="1:26" x14ac:dyDescent="0.2">
      <c r="A57">
        <v>86</v>
      </c>
      <c r="B57" t="s">
        <v>8219</v>
      </c>
      <c r="D57" t="s">
        <v>8219</v>
      </c>
      <c r="E57">
        <v>86</v>
      </c>
      <c r="F57" s="15">
        <f t="shared" si="0"/>
        <v>86</v>
      </c>
      <c r="G57" s="15">
        <f t="shared" si="1"/>
        <v>7396</v>
      </c>
      <c r="H57" s="15"/>
      <c r="I57" t="s">
        <v>8221</v>
      </c>
      <c r="J57">
        <v>1</v>
      </c>
      <c r="V57">
        <v>9</v>
      </c>
      <c r="Z57">
        <v>0</v>
      </c>
    </row>
    <row r="58" spans="1:26" x14ac:dyDescent="0.2">
      <c r="A58">
        <v>174</v>
      </c>
      <c r="B58" t="s">
        <v>8219</v>
      </c>
      <c r="D58" t="s">
        <v>8219</v>
      </c>
      <c r="E58">
        <v>174</v>
      </c>
      <c r="F58" s="15">
        <f t="shared" si="0"/>
        <v>174</v>
      </c>
      <c r="G58" s="15">
        <f t="shared" si="1"/>
        <v>30276</v>
      </c>
      <c r="H58" s="15"/>
      <c r="I58" t="s">
        <v>8221</v>
      </c>
      <c r="J58">
        <v>84</v>
      </c>
      <c r="V58">
        <v>9</v>
      </c>
      <c r="Z58">
        <v>0</v>
      </c>
    </row>
    <row r="59" spans="1:26" x14ac:dyDescent="0.2">
      <c r="A59">
        <v>69</v>
      </c>
      <c r="B59" t="s">
        <v>8219</v>
      </c>
      <c r="D59" t="s">
        <v>8219</v>
      </c>
      <c r="E59">
        <v>69</v>
      </c>
      <c r="F59" s="15">
        <f t="shared" si="0"/>
        <v>69</v>
      </c>
      <c r="G59" s="15">
        <f t="shared" si="1"/>
        <v>4761</v>
      </c>
      <c r="H59" s="15"/>
      <c r="I59" t="s">
        <v>8221</v>
      </c>
      <c r="J59">
        <v>38</v>
      </c>
      <c r="V59">
        <v>9</v>
      </c>
      <c r="Z59">
        <v>0</v>
      </c>
    </row>
    <row r="60" spans="1:26" x14ac:dyDescent="0.2">
      <c r="A60">
        <v>75</v>
      </c>
      <c r="B60" t="s">
        <v>8219</v>
      </c>
      <c r="D60" t="s">
        <v>8219</v>
      </c>
      <c r="E60">
        <v>75</v>
      </c>
      <c r="F60" s="15">
        <f t="shared" si="0"/>
        <v>75</v>
      </c>
      <c r="G60" s="15">
        <f t="shared" si="1"/>
        <v>5625</v>
      </c>
      <c r="H60" s="15"/>
      <c r="I60" t="s">
        <v>8221</v>
      </c>
      <c r="J60">
        <v>1</v>
      </c>
      <c r="V60">
        <v>9</v>
      </c>
      <c r="Z60">
        <v>0</v>
      </c>
    </row>
    <row r="61" spans="1:26" x14ac:dyDescent="0.2">
      <c r="A61">
        <v>33</v>
      </c>
      <c r="B61" t="s">
        <v>8219</v>
      </c>
      <c r="D61" t="s">
        <v>8219</v>
      </c>
      <c r="E61">
        <v>33</v>
      </c>
      <c r="F61" s="15">
        <f t="shared" si="0"/>
        <v>33</v>
      </c>
      <c r="G61" s="15">
        <f t="shared" si="1"/>
        <v>1089</v>
      </c>
      <c r="H61" s="15"/>
      <c r="I61" t="s">
        <v>8221</v>
      </c>
      <c r="J61">
        <v>76</v>
      </c>
      <c r="V61">
        <v>9</v>
      </c>
      <c r="Z61">
        <v>0</v>
      </c>
    </row>
    <row r="62" spans="1:26" x14ac:dyDescent="0.2">
      <c r="A62">
        <v>108</v>
      </c>
      <c r="B62" t="s">
        <v>8219</v>
      </c>
      <c r="D62" t="s">
        <v>8219</v>
      </c>
      <c r="E62">
        <v>108</v>
      </c>
      <c r="F62" s="15">
        <f t="shared" si="0"/>
        <v>108</v>
      </c>
      <c r="G62" s="15">
        <f t="shared" si="1"/>
        <v>11664</v>
      </c>
      <c r="H62" s="15"/>
      <c r="I62" t="s">
        <v>8221</v>
      </c>
      <c r="J62">
        <v>3</v>
      </c>
      <c r="V62">
        <v>9</v>
      </c>
      <c r="Z62">
        <v>0</v>
      </c>
    </row>
    <row r="63" spans="1:26" x14ac:dyDescent="0.2">
      <c r="A63">
        <v>23</v>
      </c>
      <c r="B63" t="s">
        <v>8219</v>
      </c>
      <c r="D63" t="s">
        <v>8219</v>
      </c>
      <c r="E63">
        <v>23</v>
      </c>
      <c r="F63" s="15">
        <f t="shared" si="0"/>
        <v>23</v>
      </c>
      <c r="G63" s="15">
        <f t="shared" si="1"/>
        <v>529</v>
      </c>
      <c r="H63" s="15"/>
      <c r="I63" t="s">
        <v>8221</v>
      </c>
      <c r="J63">
        <v>0</v>
      </c>
      <c r="V63">
        <v>9</v>
      </c>
      <c r="Z63">
        <v>0</v>
      </c>
    </row>
    <row r="64" spans="1:26" x14ac:dyDescent="0.2">
      <c r="A64">
        <v>48</v>
      </c>
      <c r="B64" t="s">
        <v>8219</v>
      </c>
      <c r="D64" t="s">
        <v>8219</v>
      </c>
      <c r="E64">
        <v>48</v>
      </c>
      <c r="F64" s="15">
        <f t="shared" si="0"/>
        <v>48</v>
      </c>
      <c r="G64" s="15">
        <f t="shared" si="1"/>
        <v>2304</v>
      </c>
      <c r="H64" s="15"/>
      <c r="I64" t="s">
        <v>8221</v>
      </c>
      <c r="J64">
        <v>2</v>
      </c>
      <c r="V64">
        <v>9</v>
      </c>
      <c r="Z64">
        <v>0</v>
      </c>
    </row>
    <row r="65" spans="1:26" x14ac:dyDescent="0.2">
      <c r="A65">
        <v>64</v>
      </c>
      <c r="B65" t="s">
        <v>8219</v>
      </c>
      <c r="D65" t="s">
        <v>8219</v>
      </c>
      <c r="E65">
        <v>64</v>
      </c>
      <c r="F65" s="15">
        <f t="shared" si="0"/>
        <v>64</v>
      </c>
      <c r="G65" s="15">
        <f t="shared" si="1"/>
        <v>4096</v>
      </c>
      <c r="H65" s="15"/>
      <c r="I65" t="s">
        <v>8221</v>
      </c>
      <c r="J65">
        <v>0</v>
      </c>
      <c r="V65">
        <v>9</v>
      </c>
      <c r="Z65">
        <v>0</v>
      </c>
    </row>
    <row r="66" spans="1:26" x14ac:dyDescent="0.2">
      <c r="A66">
        <v>24</v>
      </c>
      <c r="B66" t="s">
        <v>8219</v>
      </c>
      <c r="D66" t="s">
        <v>8219</v>
      </c>
      <c r="E66">
        <v>24</v>
      </c>
      <c r="F66" s="15">
        <f t="shared" si="0"/>
        <v>24</v>
      </c>
      <c r="G66" s="15">
        <f t="shared" si="1"/>
        <v>576</v>
      </c>
      <c r="H66" s="15"/>
      <c r="I66" t="s">
        <v>8221</v>
      </c>
      <c r="J66">
        <v>0</v>
      </c>
      <c r="V66">
        <v>9</v>
      </c>
      <c r="Z66">
        <v>0</v>
      </c>
    </row>
    <row r="67" spans="1:26" x14ac:dyDescent="0.2">
      <c r="A67">
        <v>57</v>
      </c>
      <c r="B67" t="s">
        <v>8219</v>
      </c>
      <c r="D67" t="s">
        <v>8219</v>
      </c>
      <c r="E67">
        <v>57</v>
      </c>
      <c r="F67" s="15">
        <f t="shared" ref="F67:F130" si="2">E67-$N67</f>
        <v>57</v>
      </c>
      <c r="G67" s="15">
        <f t="shared" ref="G67:G130" si="3">F67^2</f>
        <v>3249</v>
      </c>
      <c r="H67" s="15"/>
      <c r="I67" t="s">
        <v>8221</v>
      </c>
      <c r="J67">
        <v>0</v>
      </c>
      <c r="V67">
        <v>9</v>
      </c>
      <c r="Z67">
        <v>0</v>
      </c>
    </row>
    <row r="68" spans="1:26" x14ac:dyDescent="0.2">
      <c r="A68">
        <v>26</v>
      </c>
      <c r="B68" t="s">
        <v>8219</v>
      </c>
      <c r="D68" t="s">
        <v>8219</v>
      </c>
      <c r="E68">
        <v>26</v>
      </c>
      <c r="F68" s="15">
        <f t="shared" si="2"/>
        <v>26</v>
      </c>
      <c r="G68" s="15">
        <f t="shared" si="3"/>
        <v>676</v>
      </c>
      <c r="H68" s="15"/>
      <c r="I68" t="s">
        <v>8221</v>
      </c>
      <c r="J68">
        <v>2</v>
      </c>
      <c r="V68">
        <v>9</v>
      </c>
      <c r="Z68">
        <v>0</v>
      </c>
    </row>
    <row r="69" spans="1:26" x14ac:dyDescent="0.2">
      <c r="A69">
        <v>20</v>
      </c>
      <c r="B69" t="s">
        <v>8219</v>
      </c>
      <c r="D69" t="s">
        <v>8219</v>
      </c>
      <c r="E69">
        <v>20</v>
      </c>
      <c r="F69" s="15">
        <f t="shared" si="2"/>
        <v>20</v>
      </c>
      <c r="G69" s="15">
        <f t="shared" si="3"/>
        <v>400</v>
      </c>
      <c r="H69" s="15"/>
      <c r="I69" t="s">
        <v>8221</v>
      </c>
      <c r="J69">
        <v>0</v>
      </c>
      <c r="V69">
        <v>9</v>
      </c>
      <c r="Z69">
        <v>0</v>
      </c>
    </row>
    <row r="70" spans="1:26" x14ac:dyDescent="0.2">
      <c r="A70">
        <v>36</v>
      </c>
      <c r="B70" t="s">
        <v>8219</v>
      </c>
      <c r="D70" t="s">
        <v>8219</v>
      </c>
      <c r="E70">
        <v>36</v>
      </c>
      <c r="F70" s="15">
        <f t="shared" si="2"/>
        <v>36</v>
      </c>
      <c r="G70" s="15">
        <f t="shared" si="3"/>
        <v>1296</v>
      </c>
      <c r="H70" s="15"/>
      <c r="I70" t="s">
        <v>8221</v>
      </c>
      <c r="J70">
        <v>0</v>
      </c>
      <c r="V70">
        <v>10</v>
      </c>
      <c r="Z70">
        <v>0</v>
      </c>
    </row>
    <row r="71" spans="1:26" x14ac:dyDescent="0.2">
      <c r="A71">
        <v>178</v>
      </c>
      <c r="B71" t="s">
        <v>8219</v>
      </c>
      <c r="D71" t="s">
        <v>8219</v>
      </c>
      <c r="E71">
        <v>178</v>
      </c>
      <c r="F71" s="15">
        <f t="shared" si="2"/>
        <v>178</v>
      </c>
      <c r="G71" s="15">
        <f t="shared" si="3"/>
        <v>31684</v>
      </c>
      <c r="H71" s="15"/>
      <c r="I71" t="s">
        <v>8221</v>
      </c>
      <c r="J71">
        <v>0</v>
      </c>
      <c r="V71">
        <v>10</v>
      </c>
      <c r="Z71">
        <v>0</v>
      </c>
    </row>
    <row r="72" spans="1:26" x14ac:dyDescent="0.2">
      <c r="A72">
        <v>17</v>
      </c>
      <c r="B72" t="s">
        <v>8219</v>
      </c>
      <c r="D72" t="s">
        <v>8219</v>
      </c>
      <c r="E72">
        <v>17</v>
      </c>
      <c r="F72" s="15">
        <f t="shared" si="2"/>
        <v>17</v>
      </c>
      <c r="G72" s="15">
        <f t="shared" si="3"/>
        <v>289</v>
      </c>
      <c r="H72" s="15"/>
      <c r="I72" t="s">
        <v>8221</v>
      </c>
      <c r="J72">
        <v>2</v>
      </c>
      <c r="V72">
        <v>10</v>
      </c>
      <c r="Z72">
        <v>0</v>
      </c>
    </row>
    <row r="73" spans="1:26" x14ac:dyDescent="0.2">
      <c r="A73">
        <v>32</v>
      </c>
      <c r="B73" t="s">
        <v>8219</v>
      </c>
      <c r="D73" t="s">
        <v>8219</v>
      </c>
      <c r="E73">
        <v>32</v>
      </c>
      <c r="F73" s="15">
        <f t="shared" si="2"/>
        <v>32</v>
      </c>
      <c r="G73" s="15">
        <f t="shared" si="3"/>
        <v>1024</v>
      </c>
      <c r="H73" s="15"/>
      <c r="I73" t="s">
        <v>8221</v>
      </c>
      <c r="J73">
        <v>0</v>
      </c>
      <c r="V73">
        <v>10</v>
      </c>
      <c r="Z73">
        <v>0</v>
      </c>
    </row>
    <row r="74" spans="1:26" x14ac:dyDescent="0.2">
      <c r="A74">
        <v>41</v>
      </c>
      <c r="B74" t="s">
        <v>8219</v>
      </c>
      <c r="D74" t="s">
        <v>8219</v>
      </c>
      <c r="E74">
        <v>41</v>
      </c>
      <c r="F74" s="15">
        <f t="shared" si="2"/>
        <v>41</v>
      </c>
      <c r="G74" s="15">
        <f t="shared" si="3"/>
        <v>1681</v>
      </c>
      <c r="H74" s="15"/>
      <c r="I74" t="s">
        <v>8221</v>
      </c>
      <c r="J74">
        <v>7</v>
      </c>
      <c r="V74">
        <v>10</v>
      </c>
      <c r="Z74">
        <v>0</v>
      </c>
    </row>
    <row r="75" spans="1:26" x14ac:dyDescent="0.2">
      <c r="A75">
        <v>18</v>
      </c>
      <c r="B75" t="s">
        <v>8219</v>
      </c>
      <c r="D75" t="s">
        <v>8219</v>
      </c>
      <c r="E75">
        <v>18</v>
      </c>
      <c r="F75" s="15">
        <f t="shared" si="2"/>
        <v>18</v>
      </c>
      <c r="G75" s="15">
        <f t="shared" si="3"/>
        <v>324</v>
      </c>
      <c r="H75" s="15"/>
      <c r="I75" t="s">
        <v>8221</v>
      </c>
      <c r="J75">
        <v>0</v>
      </c>
      <c r="V75">
        <v>10</v>
      </c>
      <c r="Z75">
        <v>0</v>
      </c>
    </row>
    <row r="76" spans="1:26" x14ac:dyDescent="0.2">
      <c r="A76">
        <v>29</v>
      </c>
      <c r="B76" t="s">
        <v>8219</v>
      </c>
      <c r="D76" t="s">
        <v>8219</v>
      </c>
      <c r="E76">
        <v>29</v>
      </c>
      <c r="F76" s="15">
        <f t="shared" si="2"/>
        <v>29</v>
      </c>
      <c r="G76" s="15">
        <f t="shared" si="3"/>
        <v>841</v>
      </c>
      <c r="H76" s="15"/>
      <c r="I76" t="s">
        <v>8221</v>
      </c>
      <c r="J76">
        <v>5</v>
      </c>
      <c r="V76">
        <v>10</v>
      </c>
      <c r="Z76">
        <v>0</v>
      </c>
    </row>
    <row r="77" spans="1:26" x14ac:dyDescent="0.2">
      <c r="A77">
        <v>47</v>
      </c>
      <c r="B77" t="s">
        <v>8219</v>
      </c>
      <c r="D77" t="s">
        <v>8219</v>
      </c>
      <c r="E77">
        <v>47</v>
      </c>
      <c r="F77" s="15">
        <f t="shared" si="2"/>
        <v>47</v>
      </c>
      <c r="G77" s="15">
        <f t="shared" si="3"/>
        <v>2209</v>
      </c>
      <c r="H77" s="15"/>
      <c r="I77" t="s">
        <v>8221</v>
      </c>
      <c r="J77">
        <v>0</v>
      </c>
      <c r="V77">
        <v>10</v>
      </c>
      <c r="Z77">
        <v>0</v>
      </c>
    </row>
    <row r="78" spans="1:26" x14ac:dyDescent="0.2">
      <c r="A78">
        <v>15</v>
      </c>
      <c r="B78" t="s">
        <v>8219</v>
      </c>
      <c r="D78" t="s">
        <v>8219</v>
      </c>
      <c r="E78">
        <v>15</v>
      </c>
      <c r="F78" s="15">
        <f t="shared" si="2"/>
        <v>15</v>
      </c>
      <c r="G78" s="15">
        <f t="shared" si="3"/>
        <v>225</v>
      </c>
      <c r="H78" s="15"/>
      <c r="I78" t="s">
        <v>8221</v>
      </c>
      <c r="J78">
        <v>0</v>
      </c>
      <c r="V78">
        <v>10</v>
      </c>
      <c r="Z78">
        <v>0</v>
      </c>
    </row>
    <row r="79" spans="1:26" x14ac:dyDescent="0.2">
      <c r="A79">
        <v>26</v>
      </c>
      <c r="B79" t="s">
        <v>8219</v>
      </c>
      <c r="D79" t="s">
        <v>8219</v>
      </c>
      <c r="E79">
        <v>26</v>
      </c>
      <c r="F79" s="15">
        <f t="shared" si="2"/>
        <v>26</v>
      </c>
      <c r="G79" s="15">
        <f t="shared" si="3"/>
        <v>676</v>
      </c>
      <c r="H79" s="15"/>
      <c r="I79" t="s">
        <v>8221</v>
      </c>
      <c r="J79">
        <v>1</v>
      </c>
      <c r="V79">
        <v>10</v>
      </c>
      <c r="Z79">
        <v>0</v>
      </c>
    </row>
    <row r="80" spans="1:26" x14ac:dyDescent="0.2">
      <c r="A80">
        <v>35</v>
      </c>
      <c r="B80" t="s">
        <v>8219</v>
      </c>
      <c r="D80" t="s">
        <v>8219</v>
      </c>
      <c r="E80">
        <v>35</v>
      </c>
      <c r="F80" s="15">
        <f t="shared" si="2"/>
        <v>35</v>
      </c>
      <c r="G80" s="15">
        <f t="shared" si="3"/>
        <v>1225</v>
      </c>
      <c r="H80" s="15"/>
      <c r="I80" t="s">
        <v>8221</v>
      </c>
      <c r="J80">
        <v>0</v>
      </c>
      <c r="V80">
        <v>10</v>
      </c>
      <c r="Z80">
        <v>0</v>
      </c>
    </row>
    <row r="81" spans="1:26" x14ac:dyDescent="0.2">
      <c r="A81">
        <v>41</v>
      </c>
      <c r="B81" t="s">
        <v>8219</v>
      </c>
      <c r="D81" t="s">
        <v>8219</v>
      </c>
      <c r="E81">
        <v>41</v>
      </c>
      <c r="F81" s="15">
        <f t="shared" si="2"/>
        <v>41</v>
      </c>
      <c r="G81" s="15">
        <f t="shared" si="3"/>
        <v>1681</v>
      </c>
      <c r="H81" s="15"/>
      <c r="I81" t="s">
        <v>8221</v>
      </c>
      <c r="J81">
        <v>5</v>
      </c>
      <c r="V81">
        <v>10</v>
      </c>
      <c r="Z81">
        <v>0</v>
      </c>
    </row>
    <row r="82" spans="1:26" x14ac:dyDescent="0.2">
      <c r="A82">
        <v>47</v>
      </c>
      <c r="B82" t="s">
        <v>8219</v>
      </c>
      <c r="D82" t="s">
        <v>8219</v>
      </c>
      <c r="E82">
        <v>47</v>
      </c>
      <c r="F82" s="15">
        <f t="shared" si="2"/>
        <v>47</v>
      </c>
      <c r="G82" s="15">
        <f t="shared" si="3"/>
        <v>2209</v>
      </c>
      <c r="H82" s="15"/>
      <c r="I82" t="s">
        <v>8221</v>
      </c>
      <c r="J82">
        <v>3</v>
      </c>
      <c r="V82">
        <v>10</v>
      </c>
      <c r="Z82">
        <v>0</v>
      </c>
    </row>
    <row r="83" spans="1:26" x14ac:dyDescent="0.2">
      <c r="A83">
        <v>28</v>
      </c>
      <c r="B83" t="s">
        <v>8219</v>
      </c>
      <c r="D83" t="s">
        <v>8219</v>
      </c>
      <c r="E83">
        <v>28</v>
      </c>
      <c r="F83" s="15">
        <f t="shared" si="2"/>
        <v>28</v>
      </c>
      <c r="G83" s="15">
        <f t="shared" si="3"/>
        <v>784</v>
      </c>
      <c r="H83" s="15"/>
      <c r="I83" t="s">
        <v>8221</v>
      </c>
      <c r="J83">
        <v>6</v>
      </c>
      <c r="V83">
        <v>10</v>
      </c>
      <c r="Z83">
        <v>0</v>
      </c>
    </row>
    <row r="84" spans="1:26" x14ac:dyDescent="0.2">
      <c r="A84">
        <v>100</v>
      </c>
      <c r="B84" t="s">
        <v>8219</v>
      </c>
      <c r="D84" t="s">
        <v>8219</v>
      </c>
      <c r="E84">
        <v>100</v>
      </c>
      <c r="F84" s="15">
        <f t="shared" si="2"/>
        <v>100</v>
      </c>
      <c r="G84" s="15">
        <f t="shared" si="3"/>
        <v>10000</v>
      </c>
      <c r="H84" s="15"/>
      <c r="I84" t="s">
        <v>8221</v>
      </c>
      <c r="J84">
        <v>12</v>
      </c>
      <c r="V84">
        <v>10</v>
      </c>
      <c r="Z84">
        <v>0</v>
      </c>
    </row>
    <row r="85" spans="1:26" x14ac:dyDescent="0.2">
      <c r="A85">
        <v>13</v>
      </c>
      <c r="B85" t="s">
        <v>8219</v>
      </c>
      <c r="D85" t="s">
        <v>8219</v>
      </c>
      <c r="E85">
        <v>13</v>
      </c>
      <c r="F85" s="15">
        <f t="shared" si="2"/>
        <v>13</v>
      </c>
      <c r="G85" s="15">
        <f t="shared" si="3"/>
        <v>169</v>
      </c>
      <c r="H85" s="15"/>
      <c r="I85" t="s">
        <v>8221</v>
      </c>
      <c r="J85">
        <v>13</v>
      </c>
      <c r="V85">
        <v>11</v>
      </c>
      <c r="Z85">
        <v>0</v>
      </c>
    </row>
    <row r="86" spans="1:26" x14ac:dyDescent="0.2">
      <c r="A86">
        <v>7</v>
      </c>
      <c r="B86" t="s">
        <v>8219</v>
      </c>
      <c r="D86" t="s">
        <v>8219</v>
      </c>
      <c r="E86">
        <v>7</v>
      </c>
      <c r="F86" s="15">
        <f t="shared" si="2"/>
        <v>7</v>
      </c>
      <c r="G86" s="15">
        <f t="shared" si="3"/>
        <v>49</v>
      </c>
      <c r="H86" s="15"/>
      <c r="I86" t="s">
        <v>8221</v>
      </c>
      <c r="J86">
        <v>5</v>
      </c>
      <c r="V86">
        <v>11</v>
      </c>
      <c r="Z86">
        <v>0</v>
      </c>
    </row>
    <row r="87" spans="1:26" x14ac:dyDescent="0.2">
      <c r="A87">
        <v>21</v>
      </c>
      <c r="B87" t="s">
        <v>8219</v>
      </c>
      <c r="D87" t="s">
        <v>8219</v>
      </c>
      <c r="E87">
        <v>21</v>
      </c>
      <c r="F87" s="15">
        <f t="shared" si="2"/>
        <v>21</v>
      </c>
      <c r="G87" s="15">
        <f t="shared" si="3"/>
        <v>441</v>
      </c>
      <c r="H87" s="15"/>
      <c r="I87" t="s">
        <v>8221</v>
      </c>
      <c r="J87">
        <v>2</v>
      </c>
      <c r="V87">
        <v>11</v>
      </c>
      <c r="Z87">
        <v>0</v>
      </c>
    </row>
    <row r="88" spans="1:26" x14ac:dyDescent="0.2">
      <c r="A88">
        <v>17</v>
      </c>
      <c r="B88" t="s">
        <v>8219</v>
      </c>
      <c r="D88" t="s">
        <v>8219</v>
      </c>
      <c r="E88">
        <v>17</v>
      </c>
      <c r="F88" s="15">
        <f t="shared" si="2"/>
        <v>17</v>
      </c>
      <c r="G88" s="15">
        <f t="shared" si="3"/>
        <v>289</v>
      </c>
      <c r="H88" s="15"/>
      <c r="I88" t="s">
        <v>8221</v>
      </c>
      <c r="J88">
        <v>8</v>
      </c>
      <c r="V88">
        <v>11</v>
      </c>
      <c r="Z88">
        <v>0</v>
      </c>
    </row>
    <row r="89" spans="1:26" x14ac:dyDescent="0.2">
      <c r="A89">
        <v>25</v>
      </c>
      <c r="B89" t="s">
        <v>8219</v>
      </c>
      <c r="D89" t="s">
        <v>8219</v>
      </c>
      <c r="E89">
        <v>25</v>
      </c>
      <c r="F89" s="15">
        <f t="shared" si="2"/>
        <v>25</v>
      </c>
      <c r="G89" s="15">
        <f t="shared" si="3"/>
        <v>625</v>
      </c>
      <c r="H89" s="15"/>
      <c r="I89" t="s">
        <v>8221</v>
      </c>
      <c r="J89">
        <v>0</v>
      </c>
      <c r="V89">
        <v>11</v>
      </c>
      <c r="Z89">
        <v>0</v>
      </c>
    </row>
    <row r="90" spans="1:26" x14ac:dyDescent="0.2">
      <c r="A90">
        <v>60</v>
      </c>
      <c r="B90" t="s">
        <v>8219</v>
      </c>
      <c r="D90" t="s">
        <v>8219</v>
      </c>
      <c r="E90">
        <v>60</v>
      </c>
      <c r="F90" s="15">
        <f t="shared" si="2"/>
        <v>60</v>
      </c>
      <c r="G90" s="15">
        <f t="shared" si="3"/>
        <v>3600</v>
      </c>
      <c r="H90" s="15"/>
      <c r="I90" t="s">
        <v>8221</v>
      </c>
      <c r="J90">
        <v>13</v>
      </c>
      <c r="V90">
        <v>11</v>
      </c>
      <c r="Z90">
        <v>0</v>
      </c>
    </row>
    <row r="91" spans="1:26" x14ac:dyDescent="0.2">
      <c r="A91">
        <v>56</v>
      </c>
      <c r="B91" t="s">
        <v>8219</v>
      </c>
      <c r="D91" t="s">
        <v>8219</v>
      </c>
      <c r="E91">
        <v>56</v>
      </c>
      <c r="F91" s="15">
        <f t="shared" si="2"/>
        <v>56</v>
      </c>
      <c r="G91" s="15">
        <f t="shared" si="3"/>
        <v>3136</v>
      </c>
      <c r="H91" s="15"/>
      <c r="I91" t="s">
        <v>8221</v>
      </c>
      <c r="J91">
        <v>0</v>
      </c>
      <c r="V91">
        <v>11</v>
      </c>
      <c r="Z91">
        <v>0</v>
      </c>
    </row>
    <row r="92" spans="1:26" x14ac:dyDescent="0.2">
      <c r="A92">
        <v>16</v>
      </c>
      <c r="B92" t="s">
        <v>8219</v>
      </c>
      <c r="D92" t="s">
        <v>8219</v>
      </c>
      <c r="E92">
        <v>16</v>
      </c>
      <c r="F92" s="15">
        <f t="shared" si="2"/>
        <v>16</v>
      </c>
      <c r="G92" s="15">
        <f t="shared" si="3"/>
        <v>256</v>
      </c>
      <c r="H92" s="15"/>
      <c r="I92" t="s">
        <v>8221</v>
      </c>
      <c r="J92">
        <v>5</v>
      </c>
      <c r="V92">
        <v>11</v>
      </c>
      <c r="Z92">
        <v>0</v>
      </c>
    </row>
    <row r="93" spans="1:26" x14ac:dyDescent="0.2">
      <c r="A93">
        <v>46</v>
      </c>
      <c r="B93" t="s">
        <v>8219</v>
      </c>
      <c r="D93" t="s">
        <v>8219</v>
      </c>
      <c r="E93">
        <v>46</v>
      </c>
      <c r="F93" s="15">
        <f t="shared" si="2"/>
        <v>46</v>
      </c>
      <c r="G93" s="15">
        <f t="shared" si="3"/>
        <v>2116</v>
      </c>
      <c r="H93" s="15"/>
      <c r="I93" t="s">
        <v>8221</v>
      </c>
      <c r="J93">
        <v>8</v>
      </c>
      <c r="V93">
        <v>11</v>
      </c>
      <c r="Z93">
        <v>0</v>
      </c>
    </row>
    <row r="94" spans="1:26" x14ac:dyDescent="0.2">
      <c r="A94">
        <v>43</v>
      </c>
      <c r="B94" t="s">
        <v>8219</v>
      </c>
      <c r="D94" t="s">
        <v>8219</v>
      </c>
      <c r="E94">
        <v>43</v>
      </c>
      <c r="F94" s="15">
        <f t="shared" si="2"/>
        <v>43</v>
      </c>
      <c r="G94" s="15">
        <f t="shared" si="3"/>
        <v>1849</v>
      </c>
      <c r="H94" s="15"/>
      <c r="I94" t="s">
        <v>8221</v>
      </c>
      <c r="J94">
        <v>8</v>
      </c>
      <c r="V94">
        <v>11</v>
      </c>
      <c r="Z94">
        <v>0</v>
      </c>
    </row>
    <row r="95" spans="1:26" x14ac:dyDescent="0.2">
      <c r="A95">
        <v>15</v>
      </c>
      <c r="B95" t="s">
        <v>8219</v>
      </c>
      <c r="D95" t="s">
        <v>8219</v>
      </c>
      <c r="E95">
        <v>15</v>
      </c>
      <c r="F95" s="15">
        <f t="shared" si="2"/>
        <v>15</v>
      </c>
      <c r="G95" s="15">
        <f t="shared" si="3"/>
        <v>225</v>
      </c>
      <c r="H95" s="15"/>
      <c r="I95" t="s">
        <v>8221</v>
      </c>
      <c r="J95">
        <v>0</v>
      </c>
      <c r="V95">
        <v>11</v>
      </c>
      <c r="Z95">
        <v>0</v>
      </c>
    </row>
    <row r="96" spans="1:26" x14ac:dyDescent="0.2">
      <c r="A96">
        <v>12</v>
      </c>
      <c r="B96" t="s">
        <v>8219</v>
      </c>
      <c r="D96" t="s">
        <v>8219</v>
      </c>
      <c r="E96">
        <v>12</v>
      </c>
      <c r="F96" s="15">
        <f t="shared" si="2"/>
        <v>12</v>
      </c>
      <c r="G96" s="15">
        <f t="shared" si="3"/>
        <v>144</v>
      </c>
      <c r="H96" s="15"/>
      <c r="I96" t="s">
        <v>8221</v>
      </c>
      <c r="J96">
        <v>2</v>
      </c>
      <c r="V96">
        <v>11</v>
      </c>
      <c r="Z96">
        <v>0</v>
      </c>
    </row>
    <row r="97" spans="1:26" x14ac:dyDescent="0.2">
      <c r="A97">
        <v>21</v>
      </c>
      <c r="B97" t="s">
        <v>8219</v>
      </c>
      <c r="D97" t="s">
        <v>8219</v>
      </c>
      <c r="E97">
        <v>21</v>
      </c>
      <c r="F97" s="15">
        <f t="shared" si="2"/>
        <v>21</v>
      </c>
      <c r="G97" s="15">
        <f t="shared" si="3"/>
        <v>441</v>
      </c>
      <c r="H97" s="15"/>
      <c r="I97" t="s">
        <v>8221</v>
      </c>
      <c r="J97">
        <v>3</v>
      </c>
      <c r="V97">
        <v>11</v>
      </c>
      <c r="Z97">
        <v>0</v>
      </c>
    </row>
    <row r="98" spans="1:26" x14ac:dyDescent="0.2">
      <c r="A98">
        <v>34</v>
      </c>
      <c r="B98" t="s">
        <v>8219</v>
      </c>
      <c r="D98" t="s">
        <v>8219</v>
      </c>
      <c r="E98">
        <v>34</v>
      </c>
      <c r="F98" s="15">
        <f t="shared" si="2"/>
        <v>34</v>
      </c>
      <c r="G98" s="15">
        <f t="shared" si="3"/>
        <v>1156</v>
      </c>
      <c r="H98" s="15"/>
      <c r="I98" t="s">
        <v>8221</v>
      </c>
      <c r="J98">
        <v>0</v>
      </c>
      <c r="V98">
        <v>11</v>
      </c>
      <c r="Z98">
        <v>0</v>
      </c>
    </row>
    <row r="99" spans="1:26" x14ac:dyDescent="0.2">
      <c r="A99">
        <v>8</v>
      </c>
      <c r="B99" t="s">
        <v>8219</v>
      </c>
      <c r="D99" t="s">
        <v>8219</v>
      </c>
      <c r="E99">
        <v>8</v>
      </c>
      <c r="F99" s="15">
        <f t="shared" si="2"/>
        <v>8</v>
      </c>
      <c r="G99" s="15">
        <f t="shared" si="3"/>
        <v>64</v>
      </c>
      <c r="H99" s="15"/>
      <c r="I99" t="s">
        <v>8221</v>
      </c>
      <c r="J99">
        <v>0</v>
      </c>
      <c r="V99">
        <v>11</v>
      </c>
      <c r="Z99">
        <v>0</v>
      </c>
    </row>
    <row r="100" spans="1:26" x14ac:dyDescent="0.2">
      <c r="A100">
        <v>60</v>
      </c>
      <c r="B100" t="s">
        <v>8219</v>
      </c>
      <c r="D100" t="s">
        <v>8219</v>
      </c>
      <c r="E100">
        <v>60</v>
      </c>
      <c r="F100" s="15">
        <f t="shared" si="2"/>
        <v>60</v>
      </c>
      <c r="G100" s="15">
        <f t="shared" si="3"/>
        <v>3600</v>
      </c>
      <c r="H100" s="15"/>
      <c r="I100" t="s">
        <v>8221</v>
      </c>
      <c r="J100">
        <v>11</v>
      </c>
      <c r="V100">
        <v>12</v>
      </c>
      <c r="Z100">
        <v>0</v>
      </c>
    </row>
    <row r="101" spans="1:26" x14ac:dyDescent="0.2">
      <c r="A101">
        <v>39</v>
      </c>
      <c r="B101" t="s">
        <v>8219</v>
      </c>
      <c r="D101" t="s">
        <v>8219</v>
      </c>
      <c r="E101">
        <v>39</v>
      </c>
      <c r="F101" s="15">
        <f t="shared" si="2"/>
        <v>39</v>
      </c>
      <c r="G101" s="15">
        <f t="shared" si="3"/>
        <v>1521</v>
      </c>
      <c r="H101" s="15"/>
      <c r="I101" t="s">
        <v>8221</v>
      </c>
      <c r="J101">
        <v>0</v>
      </c>
      <c r="V101">
        <v>12</v>
      </c>
      <c r="Z101">
        <v>0</v>
      </c>
    </row>
    <row r="102" spans="1:26" x14ac:dyDescent="0.2">
      <c r="A102">
        <v>26</v>
      </c>
      <c r="B102" t="s">
        <v>8219</v>
      </c>
      <c r="D102" t="s">
        <v>8219</v>
      </c>
      <c r="E102">
        <v>26</v>
      </c>
      <c r="F102" s="15">
        <f t="shared" si="2"/>
        <v>26</v>
      </c>
      <c r="G102" s="15">
        <f t="shared" si="3"/>
        <v>676</v>
      </c>
      <c r="H102" s="15"/>
      <c r="I102" t="s">
        <v>8221</v>
      </c>
      <c r="J102">
        <v>1</v>
      </c>
      <c r="V102">
        <v>12</v>
      </c>
      <c r="Z102">
        <v>0</v>
      </c>
    </row>
    <row r="103" spans="1:26" x14ac:dyDescent="0.2">
      <c r="A103">
        <v>35</v>
      </c>
      <c r="B103" t="s">
        <v>8219</v>
      </c>
      <c r="D103" t="s">
        <v>8219</v>
      </c>
      <c r="E103">
        <v>35</v>
      </c>
      <c r="F103" s="15">
        <f t="shared" si="2"/>
        <v>35</v>
      </c>
      <c r="G103" s="15">
        <f t="shared" si="3"/>
        <v>1225</v>
      </c>
      <c r="H103" s="15"/>
      <c r="I103" t="s">
        <v>8221</v>
      </c>
      <c r="J103">
        <v>0</v>
      </c>
      <c r="V103">
        <v>12</v>
      </c>
      <c r="Z103">
        <v>0</v>
      </c>
    </row>
    <row r="104" spans="1:26" x14ac:dyDescent="0.2">
      <c r="A104">
        <v>65</v>
      </c>
      <c r="B104" t="s">
        <v>8219</v>
      </c>
      <c r="D104" t="s">
        <v>8219</v>
      </c>
      <c r="E104">
        <v>65</v>
      </c>
      <c r="F104" s="15">
        <f t="shared" si="2"/>
        <v>65</v>
      </c>
      <c r="G104" s="15">
        <f t="shared" si="3"/>
        <v>4225</v>
      </c>
      <c r="H104" s="15"/>
      <c r="I104" t="s">
        <v>8221</v>
      </c>
      <c r="J104">
        <v>17</v>
      </c>
      <c r="V104">
        <v>12</v>
      </c>
      <c r="Z104">
        <v>0</v>
      </c>
    </row>
    <row r="105" spans="1:26" x14ac:dyDescent="0.2">
      <c r="A105">
        <v>49</v>
      </c>
      <c r="B105" t="s">
        <v>8219</v>
      </c>
      <c r="D105" t="s">
        <v>8219</v>
      </c>
      <c r="E105">
        <v>49</v>
      </c>
      <c r="F105" s="15">
        <f t="shared" si="2"/>
        <v>49</v>
      </c>
      <c r="G105" s="15">
        <f t="shared" si="3"/>
        <v>2401</v>
      </c>
      <c r="H105" s="15"/>
      <c r="I105" t="s">
        <v>8221</v>
      </c>
      <c r="J105">
        <v>2</v>
      </c>
      <c r="V105">
        <v>12</v>
      </c>
      <c r="Z105">
        <v>0</v>
      </c>
    </row>
    <row r="106" spans="1:26" x14ac:dyDescent="0.2">
      <c r="A106">
        <v>10</v>
      </c>
      <c r="B106" t="s">
        <v>8219</v>
      </c>
      <c r="D106" t="s">
        <v>8219</v>
      </c>
      <c r="E106">
        <v>10</v>
      </c>
      <c r="F106" s="15">
        <f t="shared" si="2"/>
        <v>10</v>
      </c>
      <c r="G106" s="15">
        <f t="shared" si="3"/>
        <v>100</v>
      </c>
      <c r="H106" s="15"/>
      <c r="I106" t="s">
        <v>8221</v>
      </c>
      <c r="J106">
        <v>1</v>
      </c>
      <c r="V106">
        <v>12</v>
      </c>
      <c r="Z106">
        <v>0</v>
      </c>
    </row>
    <row r="107" spans="1:26" x14ac:dyDescent="0.2">
      <c r="A107">
        <v>60</v>
      </c>
      <c r="B107" t="s">
        <v>8219</v>
      </c>
      <c r="D107" t="s">
        <v>8219</v>
      </c>
      <c r="E107">
        <v>60</v>
      </c>
      <c r="F107" s="15">
        <f t="shared" si="2"/>
        <v>60</v>
      </c>
      <c r="G107" s="15">
        <f t="shared" si="3"/>
        <v>3600</v>
      </c>
      <c r="H107" s="15"/>
      <c r="I107" t="s">
        <v>8221</v>
      </c>
      <c r="J107">
        <v>2</v>
      </c>
      <c r="V107">
        <v>12</v>
      </c>
      <c r="Z107">
        <v>0</v>
      </c>
    </row>
    <row r="108" spans="1:26" x14ac:dyDescent="0.2">
      <c r="A108">
        <v>27</v>
      </c>
      <c r="B108" t="s">
        <v>8219</v>
      </c>
      <c r="D108" t="s">
        <v>8219</v>
      </c>
      <c r="E108">
        <v>27</v>
      </c>
      <c r="F108" s="15">
        <f t="shared" si="2"/>
        <v>27</v>
      </c>
      <c r="G108" s="15">
        <f t="shared" si="3"/>
        <v>729</v>
      </c>
      <c r="H108" s="15"/>
      <c r="I108" t="s">
        <v>8221</v>
      </c>
      <c r="J108">
        <v>16</v>
      </c>
      <c r="V108">
        <v>12</v>
      </c>
      <c r="Z108">
        <v>0</v>
      </c>
    </row>
    <row r="109" spans="1:26" x14ac:dyDescent="0.2">
      <c r="A109">
        <v>69</v>
      </c>
      <c r="B109" t="s">
        <v>8219</v>
      </c>
      <c r="D109" t="s">
        <v>8219</v>
      </c>
      <c r="E109">
        <v>69</v>
      </c>
      <c r="F109" s="15">
        <f t="shared" si="2"/>
        <v>69</v>
      </c>
      <c r="G109" s="15">
        <f t="shared" si="3"/>
        <v>4761</v>
      </c>
      <c r="H109" s="15"/>
      <c r="I109" t="s">
        <v>8221</v>
      </c>
      <c r="J109">
        <v>1</v>
      </c>
      <c r="V109">
        <v>12</v>
      </c>
      <c r="Z109">
        <v>0</v>
      </c>
    </row>
    <row r="110" spans="1:26" x14ac:dyDescent="0.2">
      <c r="A110">
        <v>47</v>
      </c>
      <c r="B110" t="s">
        <v>8219</v>
      </c>
      <c r="D110" t="s">
        <v>8219</v>
      </c>
      <c r="E110">
        <v>47</v>
      </c>
      <c r="F110" s="15">
        <f t="shared" si="2"/>
        <v>47</v>
      </c>
      <c r="G110" s="15">
        <f t="shared" si="3"/>
        <v>2209</v>
      </c>
      <c r="H110" s="15"/>
      <c r="I110" t="s">
        <v>8221</v>
      </c>
      <c r="J110">
        <v>4</v>
      </c>
      <c r="V110">
        <v>12</v>
      </c>
      <c r="Z110">
        <v>0</v>
      </c>
    </row>
    <row r="111" spans="1:26" x14ac:dyDescent="0.2">
      <c r="A111">
        <v>47</v>
      </c>
      <c r="B111" t="s">
        <v>8219</v>
      </c>
      <c r="D111" t="s">
        <v>8219</v>
      </c>
      <c r="E111">
        <v>47</v>
      </c>
      <c r="F111" s="15">
        <f t="shared" si="2"/>
        <v>47</v>
      </c>
      <c r="G111" s="15">
        <f t="shared" si="3"/>
        <v>2209</v>
      </c>
      <c r="H111" s="15"/>
      <c r="I111" t="s">
        <v>8221</v>
      </c>
      <c r="J111">
        <v>5</v>
      </c>
      <c r="V111">
        <v>13</v>
      </c>
      <c r="Z111">
        <v>0</v>
      </c>
    </row>
    <row r="112" spans="1:26" x14ac:dyDescent="0.2">
      <c r="A112">
        <v>26</v>
      </c>
      <c r="B112" t="s">
        <v>8219</v>
      </c>
      <c r="D112" t="s">
        <v>8219</v>
      </c>
      <c r="E112">
        <v>26</v>
      </c>
      <c r="F112" s="15">
        <f t="shared" si="2"/>
        <v>26</v>
      </c>
      <c r="G112" s="15">
        <f t="shared" si="3"/>
        <v>676</v>
      </c>
      <c r="H112" s="15"/>
      <c r="I112" t="s">
        <v>8221</v>
      </c>
      <c r="J112">
        <v>7</v>
      </c>
      <c r="V112">
        <v>13</v>
      </c>
      <c r="Z112">
        <v>0</v>
      </c>
    </row>
    <row r="113" spans="1:26" x14ac:dyDescent="0.2">
      <c r="A113">
        <v>53</v>
      </c>
      <c r="B113" t="s">
        <v>8219</v>
      </c>
      <c r="D113" t="s">
        <v>8219</v>
      </c>
      <c r="E113">
        <v>53</v>
      </c>
      <c r="F113" s="15">
        <f t="shared" si="2"/>
        <v>53</v>
      </c>
      <c r="G113" s="15">
        <f t="shared" si="3"/>
        <v>2809</v>
      </c>
      <c r="H113" s="15"/>
      <c r="I113" t="s">
        <v>8221</v>
      </c>
      <c r="J113">
        <v>0</v>
      </c>
      <c r="V113">
        <v>13</v>
      </c>
      <c r="Z113">
        <v>0</v>
      </c>
    </row>
    <row r="114" spans="1:26" x14ac:dyDescent="0.2">
      <c r="A114">
        <v>81</v>
      </c>
      <c r="B114" t="s">
        <v>8219</v>
      </c>
      <c r="D114" t="s">
        <v>8219</v>
      </c>
      <c r="E114">
        <v>81</v>
      </c>
      <c r="F114" s="15">
        <f t="shared" si="2"/>
        <v>81</v>
      </c>
      <c r="G114" s="15">
        <f t="shared" si="3"/>
        <v>6561</v>
      </c>
      <c r="H114" s="15"/>
      <c r="I114" t="s">
        <v>8221</v>
      </c>
      <c r="J114">
        <v>12</v>
      </c>
      <c r="V114">
        <v>13</v>
      </c>
      <c r="Z114">
        <v>0</v>
      </c>
    </row>
    <row r="115" spans="1:26" x14ac:dyDescent="0.2">
      <c r="A115">
        <v>78</v>
      </c>
      <c r="B115" t="s">
        <v>8219</v>
      </c>
      <c r="D115" t="s">
        <v>8219</v>
      </c>
      <c r="E115">
        <v>78</v>
      </c>
      <c r="F115" s="15">
        <f t="shared" si="2"/>
        <v>78</v>
      </c>
      <c r="G115" s="15">
        <f t="shared" si="3"/>
        <v>6084</v>
      </c>
      <c r="H115" s="15"/>
      <c r="I115" t="s">
        <v>8221</v>
      </c>
      <c r="J115">
        <v>2</v>
      </c>
      <c r="V115">
        <v>13</v>
      </c>
      <c r="Z115">
        <v>0</v>
      </c>
    </row>
    <row r="116" spans="1:26" x14ac:dyDescent="0.2">
      <c r="A116">
        <v>35</v>
      </c>
      <c r="B116" t="s">
        <v>8219</v>
      </c>
      <c r="D116" t="s">
        <v>8219</v>
      </c>
      <c r="E116">
        <v>35</v>
      </c>
      <c r="F116" s="15">
        <f t="shared" si="2"/>
        <v>35</v>
      </c>
      <c r="G116" s="15">
        <f t="shared" si="3"/>
        <v>1225</v>
      </c>
      <c r="H116" s="15"/>
      <c r="I116" t="s">
        <v>8221</v>
      </c>
      <c r="J116">
        <v>5</v>
      </c>
      <c r="V116">
        <v>13</v>
      </c>
      <c r="Z116">
        <v>0</v>
      </c>
    </row>
    <row r="117" spans="1:26" x14ac:dyDescent="0.2">
      <c r="A117">
        <v>22</v>
      </c>
      <c r="B117" t="s">
        <v>8219</v>
      </c>
      <c r="D117" t="s">
        <v>8219</v>
      </c>
      <c r="E117">
        <v>22</v>
      </c>
      <c r="F117" s="15">
        <f t="shared" si="2"/>
        <v>22</v>
      </c>
      <c r="G117" s="15">
        <f t="shared" si="3"/>
        <v>484</v>
      </c>
      <c r="H117" s="15"/>
      <c r="I117" t="s">
        <v>8221</v>
      </c>
      <c r="J117">
        <v>2</v>
      </c>
      <c r="V117">
        <v>13</v>
      </c>
      <c r="Z117">
        <v>0</v>
      </c>
    </row>
    <row r="118" spans="1:26" x14ac:dyDescent="0.2">
      <c r="A118">
        <v>57</v>
      </c>
      <c r="B118" t="s">
        <v>8219</v>
      </c>
      <c r="D118" t="s">
        <v>8219</v>
      </c>
      <c r="E118">
        <v>57</v>
      </c>
      <c r="F118" s="15">
        <f t="shared" si="2"/>
        <v>57</v>
      </c>
      <c r="G118" s="15">
        <f t="shared" si="3"/>
        <v>3249</v>
      </c>
      <c r="H118" s="15"/>
      <c r="I118" t="s">
        <v>8221</v>
      </c>
      <c r="J118">
        <v>3</v>
      </c>
      <c r="V118">
        <v>13</v>
      </c>
      <c r="Z118">
        <v>0</v>
      </c>
    </row>
    <row r="119" spans="1:26" x14ac:dyDescent="0.2">
      <c r="A119">
        <v>27</v>
      </c>
      <c r="B119" t="s">
        <v>8219</v>
      </c>
      <c r="D119" t="s">
        <v>8219</v>
      </c>
      <c r="E119">
        <v>27</v>
      </c>
      <c r="F119" s="15">
        <f t="shared" si="2"/>
        <v>27</v>
      </c>
      <c r="G119" s="15">
        <f t="shared" si="3"/>
        <v>729</v>
      </c>
      <c r="H119" s="15"/>
      <c r="I119" t="s">
        <v>8221</v>
      </c>
      <c r="J119">
        <v>0</v>
      </c>
      <c r="V119">
        <v>13</v>
      </c>
      <c r="Z119">
        <v>0</v>
      </c>
    </row>
    <row r="120" spans="1:26" x14ac:dyDescent="0.2">
      <c r="A120">
        <v>39</v>
      </c>
      <c r="B120" t="s">
        <v>8219</v>
      </c>
      <c r="D120" t="s">
        <v>8219</v>
      </c>
      <c r="E120">
        <v>39</v>
      </c>
      <c r="F120" s="15">
        <f t="shared" si="2"/>
        <v>39</v>
      </c>
      <c r="G120" s="15">
        <f t="shared" si="3"/>
        <v>1521</v>
      </c>
      <c r="H120" s="15"/>
      <c r="I120" t="s">
        <v>8221</v>
      </c>
      <c r="J120">
        <v>49</v>
      </c>
      <c r="V120">
        <v>13</v>
      </c>
      <c r="Z120">
        <v>0</v>
      </c>
    </row>
    <row r="121" spans="1:26" x14ac:dyDescent="0.2">
      <c r="A121">
        <v>37</v>
      </c>
      <c r="B121" t="s">
        <v>8219</v>
      </c>
      <c r="D121" t="s">
        <v>8219</v>
      </c>
      <c r="E121">
        <v>37</v>
      </c>
      <c r="F121" s="15">
        <f t="shared" si="2"/>
        <v>37</v>
      </c>
      <c r="G121" s="15">
        <f t="shared" si="3"/>
        <v>1369</v>
      </c>
      <c r="H121" s="15"/>
      <c r="I121" t="s">
        <v>8221</v>
      </c>
      <c r="J121">
        <v>1</v>
      </c>
      <c r="V121">
        <v>13</v>
      </c>
      <c r="Z121">
        <v>0</v>
      </c>
    </row>
    <row r="122" spans="1:26" x14ac:dyDescent="0.2">
      <c r="A122">
        <v>1</v>
      </c>
      <c r="B122" t="s">
        <v>8220</v>
      </c>
      <c r="D122" t="s">
        <v>8219</v>
      </c>
      <c r="E122">
        <v>137</v>
      </c>
      <c r="F122" s="15">
        <f t="shared" si="2"/>
        <v>137</v>
      </c>
      <c r="G122" s="15">
        <f t="shared" si="3"/>
        <v>18769</v>
      </c>
      <c r="H122" s="15"/>
      <c r="I122" t="s">
        <v>8221</v>
      </c>
      <c r="J122">
        <v>2</v>
      </c>
      <c r="V122">
        <v>13</v>
      </c>
      <c r="Z122">
        <v>0</v>
      </c>
    </row>
    <row r="123" spans="1:26" x14ac:dyDescent="0.2">
      <c r="A123">
        <v>1</v>
      </c>
      <c r="B123" t="s">
        <v>8220</v>
      </c>
      <c r="D123" t="s">
        <v>8219</v>
      </c>
      <c r="E123">
        <v>376</v>
      </c>
      <c r="F123" s="15">
        <f t="shared" si="2"/>
        <v>376</v>
      </c>
      <c r="G123" s="15">
        <f t="shared" si="3"/>
        <v>141376</v>
      </c>
      <c r="H123" s="15"/>
      <c r="I123" t="s">
        <v>8221</v>
      </c>
      <c r="J123">
        <v>0</v>
      </c>
      <c r="V123">
        <v>13</v>
      </c>
      <c r="Z123">
        <v>0</v>
      </c>
    </row>
    <row r="124" spans="1:26" x14ac:dyDescent="0.2">
      <c r="A124">
        <v>0</v>
      </c>
      <c r="B124" t="s">
        <v>8220</v>
      </c>
      <c r="D124" t="s">
        <v>8219</v>
      </c>
      <c r="E124">
        <v>202</v>
      </c>
      <c r="F124" s="15">
        <f t="shared" si="2"/>
        <v>202</v>
      </c>
      <c r="G124" s="15">
        <f t="shared" si="3"/>
        <v>40804</v>
      </c>
      <c r="H124" s="15"/>
      <c r="I124" t="s">
        <v>8221</v>
      </c>
      <c r="J124">
        <v>0</v>
      </c>
      <c r="V124">
        <v>13</v>
      </c>
      <c r="Z124">
        <v>0</v>
      </c>
    </row>
    <row r="125" spans="1:26" x14ac:dyDescent="0.2">
      <c r="A125">
        <v>6</v>
      </c>
      <c r="B125" t="s">
        <v>8220</v>
      </c>
      <c r="D125" t="s">
        <v>8219</v>
      </c>
      <c r="E125">
        <v>328</v>
      </c>
      <c r="F125" s="15">
        <f t="shared" si="2"/>
        <v>328</v>
      </c>
      <c r="G125" s="15">
        <f t="shared" si="3"/>
        <v>107584</v>
      </c>
      <c r="H125" s="15"/>
      <c r="I125" t="s">
        <v>8221</v>
      </c>
      <c r="J125">
        <v>11</v>
      </c>
      <c r="V125">
        <v>13</v>
      </c>
      <c r="Z125">
        <v>0</v>
      </c>
    </row>
    <row r="126" spans="1:26" x14ac:dyDescent="0.2">
      <c r="A126">
        <v>0</v>
      </c>
      <c r="B126" t="s">
        <v>8220</v>
      </c>
      <c r="D126" t="s">
        <v>8219</v>
      </c>
      <c r="E126">
        <v>84</v>
      </c>
      <c r="F126" s="15">
        <f t="shared" si="2"/>
        <v>84</v>
      </c>
      <c r="G126" s="15">
        <f t="shared" si="3"/>
        <v>7056</v>
      </c>
      <c r="H126" s="15"/>
      <c r="I126" t="s">
        <v>8221</v>
      </c>
      <c r="J126">
        <v>1</v>
      </c>
      <c r="V126">
        <v>13</v>
      </c>
      <c r="Z126">
        <v>0</v>
      </c>
    </row>
    <row r="127" spans="1:26" x14ac:dyDescent="0.2">
      <c r="A127">
        <v>6</v>
      </c>
      <c r="B127" t="s">
        <v>8220</v>
      </c>
      <c r="D127" t="s">
        <v>8219</v>
      </c>
      <c r="E127">
        <v>96</v>
      </c>
      <c r="F127" s="15">
        <f t="shared" si="2"/>
        <v>96</v>
      </c>
      <c r="G127" s="15">
        <f t="shared" si="3"/>
        <v>9216</v>
      </c>
      <c r="H127" s="15"/>
      <c r="I127" t="s">
        <v>8221</v>
      </c>
      <c r="J127">
        <v>8</v>
      </c>
      <c r="V127">
        <v>13</v>
      </c>
      <c r="Z127">
        <v>0</v>
      </c>
    </row>
    <row r="128" spans="1:26" x14ac:dyDescent="0.2">
      <c r="A128">
        <v>13</v>
      </c>
      <c r="B128" t="s">
        <v>8220</v>
      </c>
      <c r="D128" t="s">
        <v>8219</v>
      </c>
      <c r="E128">
        <v>223</v>
      </c>
      <c r="F128" s="15">
        <f t="shared" si="2"/>
        <v>223</v>
      </c>
      <c r="G128" s="15">
        <f t="shared" si="3"/>
        <v>49729</v>
      </c>
      <c r="H128" s="15"/>
      <c r="I128" t="s">
        <v>8221</v>
      </c>
      <c r="J128">
        <v>5</v>
      </c>
      <c r="V128">
        <v>13</v>
      </c>
      <c r="Z128">
        <v>0</v>
      </c>
    </row>
    <row r="129" spans="1:26" x14ac:dyDescent="0.2">
      <c r="A129">
        <v>4</v>
      </c>
      <c r="B129" t="s">
        <v>8220</v>
      </c>
      <c r="D129" t="s">
        <v>8219</v>
      </c>
      <c r="E129">
        <v>62</v>
      </c>
      <c r="F129" s="15">
        <f t="shared" si="2"/>
        <v>62</v>
      </c>
      <c r="G129" s="15">
        <f t="shared" si="3"/>
        <v>3844</v>
      </c>
      <c r="H129" s="15"/>
      <c r="I129" t="s">
        <v>8221</v>
      </c>
      <c r="J129">
        <v>39</v>
      </c>
      <c r="V129">
        <v>13</v>
      </c>
      <c r="Z129">
        <v>0</v>
      </c>
    </row>
    <row r="130" spans="1:26" x14ac:dyDescent="0.2">
      <c r="A130">
        <v>6</v>
      </c>
      <c r="B130" t="s">
        <v>8220</v>
      </c>
      <c r="D130" t="s">
        <v>8219</v>
      </c>
      <c r="E130">
        <v>146</v>
      </c>
      <c r="F130" s="15">
        <f t="shared" si="2"/>
        <v>146</v>
      </c>
      <c r="G130" s="15">
        <f t="shared" si="3"/>
        <v>21316</v>
      </c>
      <c r="H130" s="15"/>
      <c r="I130" t="s">
        <v>8221</v>
      </c>
      <c r="J130">
        <v>0</v>
      </c>
      <c r="V130">
        <v>13</v>
      </c>
      <c r="Z130">
        <v>0</v>
      </c>
    </row>
    <row r="131" spans="1:26" x14ac:dyDescent="0.2">
      <c r="A131">
        <v>0</v>
      </c>
      <c r="B131" t="s">
        <v>8220</v>
      </c>
      <c r="D131" t="s">
        <v>8219</v>
      </c>
      <c r="E131">
        <v>235</v>
      </c>
      <c r="F131" s="15">
        <f t="shared" ref="F131:F194" si="4">E131-$N131</f>
        <v>235</v>
      </c>
      <c r="G131" s="15">
        <f t="shared" ref="G131:G194" si="5">F131^2</f>
        <v>55225</v>
      </c>
      <c r="H131" s="15"/>
      <c r="I131" t="s">
        <v>8221</v>
      </c>
      <c r="J131">
        <v>0</v>
      </c>
      <c r="V131">
        <v>13</v>
      </c>
      <c r="Z131">
        <v>0</v>
      </c>
    </row>
    <row r="132" spans="1:26" x14ac:dyDescent="0.2">
      <c r="A132">
        <v>0</v>
      </c>
      <c r="B132" t="s">
        <v>8220</v>
      </c>
      <c r="D132" t="s">
        <v>8219</v>
      </c>
      <c r="E132">
        <v>437</v>
      </c>
      <c r="F132" s="15">
        <f t="shared" si="4"/>
        <v>437</v>
      </c>
      <c r="G132" s="15">
        <f t="shared" si="5"/>
        <v>190969</v>
      </c>
      <c r="H132" s="15"/>
      <c r="I132" t="s">
        <v>8221</v>
      </c>
      <c r="J132">
        <v>2</v>
      </c>
      <c r="V132">
        <v>13</v>
      </c>
      <c r="Z132">
        <v>0</v>
      </c>
    </row>
    <row r="133" spans="1:26" x14ac:dyDescent="0.2">
      <c r="A133">
        <v>0</v>
      </c>
      <c r="B133" t="s">
        <v>8220</v>
      </c>
      <c r="D133" t="s">
        <v>8219</v>
      </c>
      <c r="E133">
        <v>77</v>
      </c>
      <c r="F133" s="15">
        <f t="shared" si="4"/>
        <v>77</v>
      </c>
      <c r="G133" s="15">
        <f t="shared" si="5"/>
        <v>5929</v>
      </c>
      <c r="H133" s="15"/>
      <c r="I133" t="s">
        <v>8221</v>
      </c>
      <c r="J133">
        <v>170</v>
      </c>
      <c r="V133">
        <v>13</v>
      </c>
      <c r="Z133">
        <v>0</v>
      </c>
    </row>
    <row r="134" spans="1:26" x14ac:dyDescent="0.2">
      <c r="A134">
        <v>81</v>
      </c>
      <c r="B134" t="s">
        <v>8220</v>
      </c>
      <c r="D134" t="s">
        <v>8219</v>
      </c>
      <c r="E134">
        <v>108</v>
      </c>
      <c r="F134" s="15">
        <f t="shared" si="4"/>
        <v>108</v>
      </c>
      <c r="G134" s="15">
        <f t="shared" si="5"/>
        <v>11664</v>
      </c>
      <c r="H134" s="15"/>
      <c r="I134" t="s">
        <v>8221</v>
      </c>
      <c r="J134">
        <v>5</v>
      </c>
      <c r="V134">
        <v>14</v>
      </c>
      <c r="Z134">
        <v>0</v>
      </c>
    </row>
    <row r="135" spans="1:26" x14ac:dyDescent="0.2">
      <c r="A135">
        <v>0</v>
      </c>
      <c r="B135" t="s">
        <v>8220</v>
      </c>
      <c r="D135" t="s">
        <v>8219</v>
      </c>
      <c r="E135">
        <v>7</v>
      </c>
      <c r="F135" s="15">
        <f t="shared" si="4"/>
        <v>7</v>
      </c>
      <c r="G135" s="15">
        <f t="shared" si="5"/>
        <v>49</v>
      </c>
      <c r="H135" s="15"/>
      <c r="I135" t="s">
        <v>8221</v>
      </c>
      <c r="J135">
        <v>14</v>
      </c>
      <c r="V135">
        <v>14</v>
      </c>
      <c r="Z135">
        <v>0</v>
      </c>
    </row>
    <row r="136" spans="1:26" x14ac:dyDescent="0.2">
      <c r="A136">
        <v>0</v>
      </c>
      <c r="B136" t="s">
        <v>8220</v>
      </c>
      <c r="D136" t="s">
        <v>8219</v>
      </c>
      <c r="E136">
        <v>314</v>
      </c>
      <c r="F136" s="15">
        <f t="shared" si="4"/>
        <v>314</v>
      </c>
      <c r="G136" s="15">
        <f t="shared" si="5"/>
        <v>98596</v>
      </c>
      <c r="H136" s="15"/>
      <c r="I136" t="s">
        <v>8221</v>
      </c>
      <c r="J136">
        <v>1</v>
      </c>
      <c r="V136">
        <v>14</v>
      </c>
      <c r="Z136">
        <v>0</v>
      </c>
    </row>
    <row r="137" spans="1:26" x14ac:dyDescent="0.2">
      <c r="A137">
        <v>5</v>
      </c>
      <c r="B137" t="s">
        <v>8220</v>
      </c>
      <c r="D137" t="s">
        <v>8219</v>
      </c>
      <c r="E137">
        <v>188</v>
      </c>
      <c r="F137" s="15">
        <f t="shared" si="4"/>
        <v>188</v>
      </c>
      <c r="G137" s="15">
        <f t="shared" si="5"/>
        <v>35344</v>
      </c>
      <c r="H137" s="15"/>
      <c r="I137" t="s">
        <v>8221</v>
      </c>
      <c r="J137">
        <v>0</v>
      </c>
      <c r="V137">
        <v>14</v>
      </c>
      <c r="Z137">
        <v>0</v>
      </c>
    </row>
    <row r="138" spans="1:26" x14ac:dyDescent="0.2">
      <c r="A138">
        <v>0</v>
      </c>
      <c r="B138" t="s">
        <v>8220</v>
      </c>
      <c r="D138" t="s">
        <v>8219</v>
      </c>
      <c r="E138">
        <v>275</v>
      </c>
      <c r="F138" s="15">
        <f t="shared" si="4"/>
        <v>275</v>
      </c>
      <c r="G138" s="15">
        <f t="shared" si="5"/>
        <v>75625</v>
      </c>
      <c r="H138" s="15"/>
      <c r="I138" t="s">
        <v>8221</v>
      </c>
      <c r="J138">
        <v>124</v>
      </c>
      <c r="V138">
        <v>14</v>
      </c>
      <c r="Z138">
        <v>0</v>
      </c>
    </row>
    <row r="139" spans="1:26" x14ac:dyDescent="0.2">
      <c r="A139">
        <v>0</v>
      </c>
      <c r="B139" t="s">
        <v>8220</v>
      </c>
      <c r="D139" t="s">
        <v>8219</v>
      </c>
      <c r="E139">
        <v>560</v>
      </c>
      <c r="F139" s="15">
        <f t="shared" si="4"/>
        <v>560</v>
      </c>
      <c r="G139" s="15">
        <f t="shared" si="5"/>
        <v>313600</v>
      </c>
      <c r="H139" s="15"/>
      <c r="I139" t="s">
        <v>8221</v>
      </c>
      <c r="J139">
        <v>0</v>
      </c>
      <c r="V139">
        <v>14</v>
      </c>
      <c r="Z139">
        <v>0</v>
      </c>
    </row>
    <row r="140" spans="1:26" x14ac:dyDescent="0.2">
      <c r="A140">
        <v>58</v>
      </c>
      <c r="B140" t="s">
        <v>8220</v>
      </c>
      <c r="D140" t="s">
        <v>8219</v>
      </c>
      <c r="E140">
        <v>688</v>
      </c>
      <c r="F140" s="15">
        <f t="shared" si="4"/>
        <v>688</v>
      </c>
      <c r="G140" s="15">
        <f t="shared" si="5"/>
        <v>473344</v>
      </c>
      <c r="H140" s="15"/>
      <c r="I140" t="s">
        <v>8221</v>
      </c>
      <c r="J140">
        <v>0</v>
      </c>
      <c r="V140">
        <v>14</v>
      </c>
      <c r="Z140">
        <v>0</v>
      </c>
    </row>
    <row r="141" spans="1:26" x14ac:dyDescent="0.2">
      <c r="A141">
        <v>1</v>
      </c>
      <c r="B141" t="s">
        <v>8220</v>
      </c>
      <c r="D141" t="s">
        <v>8219</v>
      </c>
      <c r="E141">
        <v>942</v>
      </c>
      <c r="F141" s="15">
        <f t="shared" si="4"/>
        <v>942</v>
      </c>
      <c r="G141" s="15">
        <f t="shared" si="5"/>
        <v>887364</v>
      </c>
      <c r="H141" s="15"/>
      <c r="I141" t="s">
        <v>8221</v>
      </c>
      <c r="J141">
        <v>55</v>
      </c>
      <c r="V141">
        <v>14</v>
      </c>
      <c r="Z141">
        <v>0</v>
      </c>
    </row>
    <row r="142" spans="1:26" x14ac:dyDescent="0.2">
      <c r="A142">
        <v>0</v>
      </c>
      <c r="B142" t="s">
        <v>8220</v>
      </c>
      <c r="D142" t="s">
        <v>8219</v>
      </c>
      <c r="E142">
        <v>88</v>
      </c>
      <c r="F142" s="15">
        <f t="shared" si="4"/>
        <v>88</v>
      </c>
      <c r="G142" s="15">
        <f t="shared" si="5"/>
        <v>7744</v>
      </c>
      <c r="H142" s="15"/>
      <c r="I142" t="s">
        <v>8221</v>
      </c>
      <c r="J142">
        <v>140</v>
      </c>
      <c r="V142">
        <v>14</v>
      </c>
      <c r="Z142">
        <v>0</v>
      </c>
    </row>
    <row r="143" spans="1:26" x14ac:dyDescent="0.2">
      <c r="A143">
        <v>28</v>
      </c>
      <c r="B143" t="s">
        <v>8220</v>
      </c>
      <c r="D143" t="s">
        <v>8219</v>
      </c>
      <c r="E143">
        <v>220</v>
      </c>
      <c r="F143" s="15">
        <f t="shared" si="4"/>
        <v>220</v>
      </c>
      <c r="G143" s="15">
        <f t="shared" si="5"/>
        <v>48400</v>
      </c>
      <c r="H143" s="15"/>
      <c r="I143" t="s">
        <v>8221</v>
      </c>
      <c r="J143">
        <v>21</v>
      </c>
      <c r="V143">
        <v>14</v>
      </c>
      <c r="Z143">
        <v>0</v>
      </c>
    </row>
    <row r="144" spans="1:26" x14ac:dyDescent="0.2">
      <c r="A144">
        <v>1</v>
      </c>
      <c r="B144" t="s">
        <v>8220</v>
      </c>
      <c r="D144" t="s">
        <v>8219</v>
      </c>
      <c r="E144">
        <v>145</v>
      </c>
      <c r="F144" s="15">
        <f t="shared" si="4"/>
        <v>145</v>
      </c>
      <c r="G144" s="15">
        <f t="shared" si="5"/>
        <v>21025</v>
      </c>
      <c r="H144" s="15"/>
      <c r="I144" t="s">
        <v>8221</v>
      </c>
      <c r="J144">
        <v>1</v>
      </c>
      <c r="V144">
        <v>14</v>
      </c>
      <c r="Z144">
        <v>0</v>
      </c>
    </row>
    <row r="145" spans="1:26" x14ac:dyDescent="0.2">
      <c r="A145">
        <v>0</v>
      </c>
      <c r="B145" t="s">
        <v>8220</v>
      </c>
      <c r="D145" t="s">
        <v>8219</v>
      </c>
      <c r="E145">
        <v>963</v>
      </c>
      <c r="F145" s="15">
        <f t="shared" si="4"/>
        <v>963</v>
      </c>
      <c r="G145" s="15">
        <f t="shared" si="5"/>
        <v>927369</v>
      </c>
      <c r="H145" s="15"/>
      <c r="I145" t="s">
        <v>8221</v>
      </c>
      <c r="J145">
        <v>147</v>
      </c>
      <c r="V145">
        <v>14</v>
      </c>
      <c r="Z145">
        <v>0</v>
      </c>
    </row>
    <row r="146" spans="1:26" x14ac:dyDescent="0.2">
      <c r="A146">
        <v>37</v>
      </c>
      <c r="B146" t="s">
        <v>8220</v>
      </c>
      <c r="D146" t="s">
        <v>8219</v>
      </c>
      <c r="E146">
        <v>91</v>
      </c>
      <c r="F146" s="15">
        <f t="shared" si="4"/>
        <v>91</v>
      </c>
      <c r="G146" s="15">
        <f t="shared" si="5"/>
        <v>8281</v>
      </c>
      <c r="H146" s="15"/>
      <c r="I146" t="s">
        <v>8221</v>
      </c>
      <c r="J146">
        <v>11</v>
      </c>
      <c r="V146">
        <v>14</v>
      </c>
      <c r="Z146">
        <v>0</v>
      </c>
    </row>
    <row r="147" spans="1:26" x14ac:dyDescent="0.2">
      <c r="A147">
        <v>9</v>
      </c>
      <c r="B147" t="s">
        <v>8220</v>
      </c>
      <c r="D147" t="s">
        <v>8219</v>
      </c>
      <c r="E147">
        <v>58</v>
      </c>
      <c r="F147" s="15">
        <f t="shared" si="4"/>
        <v>58</v>
      </c>
      <c r="G147" s="15">
        <f t="shared" si="5"/>
        <v>3364</v>
      </c>
      <c r="H147" s="15"/>
      <c r="I147" t="s">
        <v>8221</v>
      </c>
      <c r="J147">
        <v>125</v>
      </c>
      <c r="V147">
        <v>14</v>
      </c>
      <c r="Z147">
        <v>0</v>
      </c>
    </row>
    <row r="148" spans="1:26" x14ac:dyDescent="0.2">
      <c r="A148">
        <v>3</v>
      </c>
      <c r="B148" t="s">
        <v>8220</v>
      </c>
      <c r="D148" t="s">
        <v>8219</v>
      </c>
      <c r="E148">
        <v>36</v>
      </c>
      <c r="F148" s="15">
        <f t="shared" si="4"/>
        <v>36</v>
      </c>
      <c r="G148" s="15">
        <f t="shared" si="5"/>
        <v>1296</v>
      </c>
      <c r="H148" s="15"/>
      <c r="I148" t="s">
        <v>8221</v>
      </c>
      <c r="J148">
        <v>1</v>
      </c>
      <c r="V148">
        <v>14</v>
      </c>
      <c r="Z148">
        <v>0</v>
      </c>
    </row>
    <row r="149" spans="1:26" x14ac:dyDescent="0.2">
      <c r="A149">
        <v>0</v>
      </c>
      <c r="B149" t="s">
        <v>8220</v>
      </c>
      <c r="D149" t="s">
        <v>8219</v>
      </c>
      <c r="E149">
        <v>165</v>
      </c>
      <c r="F149" s="15">
        <f t="shared" si="4"/>
        <v>165</v>
      </c>
      <c r="G149" s="15">
        <f t="shared" si="5"/>
        <v>27225</v>
      </c>
      <c r="H149" s="15"/>
      <c r="I149" t="s">
        <v>8221</v>
      </c>
      <c r="J149">
        <v>0</v>
      </c>
      <c r="V149">
        <v>14</v>
      </c>
      <c r="Z149">
        <v>0</v>
      </c>
    </row>
    <row r="150" spans="1:26" x14ac:dyDescent="0.2">
      <c r="A150">
        <v>2</v>
      </c>
      <c r="B150" t="s">
        <v>8220</v>
      </c>
      <c r="D150" t="s">
        <v>8219</v>
      </c>
      <c r="E150">
        <v>111</v>
      </c>
      <c r="F150" s="15">
        <f t="shared" si="4"/>
        <v>111</v>
      </c>
      <c r="G150" s="15">
        <f t="shared" si="5"/>
        <v>12321</v>
      </c>
      <c r="H150" s="15"/>
      <c r="I150" t="s">
        <v>8221</v>
      </c>
      <c r="J150">
        <v>0</v>
      </c>
      <c r="V150">
        <v>14</v>
      </c>
      <c r="Z150">
        <v>0</v>
      </c>
    </row>
    <row r="151" spans="1:26" x14ac:dyDescent="0.2">
      <c r="A151">
        <v>6</v>
      </c>
      <c r="B151" t="s">
        <v>8220</v>
      </c>
      <c r="D151" t="s">
        <v>8219</v>
      </c>
      <c r="E151">
        <v>1596</v>
      </c>
      <c r="F151" s="15">
        <f t="shared" si="4"/>
        <v>1596</v>
      </c>
      <c r="G151" s="15">
        <f t="shared" si="5"/>
        <v>2547216</v>
      </c>
      <c r="H151" s="15"/>
      <c r="I151" t="s">
        <v>8221</v>
      </c>
      <c r="J151">
        <v>3</v>
      </c>
      <c r="V151">
        <v>14</v>
      </c>
      <c r="Z151">
        <v>0</v>
      </c>
    </row>
    <row r="152" spans="1:26" x14ac:dyDescent="0.2">
      <c r="A152">
        <v>67</v>
      </c>
      <c r="B152" t="s">
        <v>8220</v>
      </c>
      <c r="D152" t="s">
        <v>8219</v>
      </c>
      <c r="E152">
        <v>61</v>
      </c>
      <c r="F152" s="15">
        <f t="shared" si="4"/>
        <v>61</v>
      </c>
      <c r="G152" s="15">
        <f t="shared" si="5"/>
        <v>3721</v>
      </c>
      <c r="H152" s="15"/>
      <c r="I152" t="s">
        <v>8221</v>
      </c>
      <c r="J152">
        <v>0</v>
      </c>
      <c r="V152">
        <v>14</v>
      </c>
      <c r="Z152">
        <v>0</v>
      </c>
    </row>
    <row r="153" spans="1:26" x14ac:dyDescent="0.2">
      <c r="A153">
        <v>5</v>
      </c>
      <c r="B153" t="s">
        <v>8220</v>
      </c>
      <c r="D153" t="s">
        <v>8219</v>
      </c>
      <c r="E153">
        <v>287</v>
      </c>
      <c r="F153" s="15">
        <f t="shared" si="4"/>
        <v>287</v>
      </c>
      <c r="G153" s="15">
        <f t="shared" si="5"/>
        <v>82369</v>
      </c>
      <c r="H153" s="15"/>
      <c r="I153" t="s">
        <v>8221</v>
      </c>
      <c r="J153">
        <v>0</v>
      </c>
      <c r="V153">
        <v>14</v>
      </c>
      <c r="Z153">
        <v>0</v>
      </c>
    </row>
    <row r="154" spans="1:26" x14ac:dyDescent="0.2">
      <c r="A154">
        <v>2</v>
      </c>
      <c r="B154" t="s">
        <v>8220</v>
      </c>
      <c r="D154" t="s">
        <v>8219</v>
      </c>
      <c r="E154">
        <v>65</v>
      </c>
      <c r="F154" s="15">
        <f t="shared" si="4"/>
        <v>65</v>
      </c>
      <c r="G154" s="15">
        <f t="shared" si="5"/>
        <v>4225</v>
      </c>
      <c r="H154" s="15"/>
      <c r="I154" t="s">
        <v>8221</v>
      </c>
      <c r="J154">
        <v>0</v>
      </c>
      <c r="V154">
        <v>14</v>
      </c>
      <c r="Z154">
        <v>0</v>
      </c>
    </row>
    <row r="155" spans="1:26" x14ac:dyDescent="0.2">
      <c r="A155">
        <v>10</v>
      </c>
      <c r="B155" t="s">
        <v>8220</v>
      </c>
      <c r="D155" t="s">
        <v>8219</v>
      </c>
      <c r="E155">
        <v>118</v>
      </c>
      <c r="F155" s="15">
        <f t="shared" si="4"/>
        <v>118</v>
      </c>
      <c r="G155" s="15">
        <f t="shared" si="5"/>
        <v>13924</v>
      </c>
      <c r="H155" s="15"/>
      <c r="I155" t="s">
        <v>8221</v>
      </c>
      <c r="J155">
        <v>0</v>
      </c>
      <c r="V155">
        <v>14</v>
      </c>
      <c r="Z155">
        <v>0</v>
      </c>
    </row>
    <row r="156" spans="1:26" x14ac:dyDescent="0.2">
      <c r="A156">
        <v>3</v>
      </c>
      <c r="B156" t="s">
        <v>8220</v>
      </c>
      <c r="D156" t="s">
        <v>8219</v>
      </c>
      <c r="E156">
        <v>113</v>
      </c>
      <c r="F156" s="15">
        <f t="shared" si="4"/>
        <v>113</v>
      </c>
      <c r="G156" s="15">
        <f t="shared" si="5"/>
        <v>12769</v>
      </c>
      <c r="H156" s="15"/>
      <c r="I156" t="s">
        <v>8221</v>
      </c>
      <c r="J156">
        <v>3</v>
      </c>
      <c r="V156">
        <v>14</v>
      </c>
      <c r="Z156">
        <v>0</v>
      </c>
    </row>
    <row r="157" spans="1:26" x14ac:dyDescent="0.2">
      <c r="A157">
        <v>4</v>
      </c>
      <c r="B157" t="s">
        <v>8220</v>
      </c>
      <c r="D157" t="s">
        <v>8219</v>
      </c>
      <c r="E157">
        <v>332</v>
      </c>
      <c r="F157" s="15">
        <f t="shared" si="4"/>
        <v>332</v>
      </c>
      <c r="G157" s="15">
        <f t="shared" si="5"/>
        <v>110224</v>
      </c>
      <c r="H157" s="15"/>
      <c r="I157" t="s">
        <v>8221</v>
      </c>
      <c r="J157">
        <v>0</v>
      </c>
      <c r="V157">
        <v>14</v>
      </c>
      <c r="Z157">
        <v>0</v>
      </c>
    </row>
    <row r="158" spans="1:26" x14ac:dyDescent="0.2">
      <c r="A158">
        <v>15</v>
      </c>
      <c r="B158" t="s">
        <v>8220</v>
      </c>
      <c r="D158" t="s">
        <v>8219</v>
      </c>
      <c r="E158">
        <v>62</v>
      </c>
      <c r="F158" s="15">
        <f t="shared" si="4"/>
        <v>62</v>
      </c>
      <c r="G158" s="15">
        <f t="shared" si="5"/>
        <v>3844</v>
      </c>
      <c r="H158" s="15"/>
      <c r="I158" t="s">
        <v>8221</v>
      </c>
      <c r="J158">
        <v>1</v>
      </c>
      <c r="V158">
        <v>14</v>
      </c>
      <c r="Z158">
        <v>0</v>
      </c>
    </row>
    <row r="159" spans="1:26" x14ac:dyDescent="0.2">
      <c r="A159">
        <v>2</v>
      </c>
      <c r="B159" t="s">
        <v>8220</v>
      </c>
      <c r="D159" t="s">
        <v>8219</v>
      </c>
      <c r="E159">
        <v>951</v>
      </c>
      <c r="F159" s="15">
        <f t="shared" si="4"/>
        <v>951</v>
      </c>
      <c r="G159" s="15">
        <f t="shared" si="5"/>
        <v>904401</v>
      </c>
      <c r="H159" s="15"/>
      <c r="I159" t="s">
        <v>8221</v>
      </c>
      <c r="J159">
        <v>3</v>
      </c>
      <c r="V159">
        <v>14</v>
      </c>
      <c r="Z159">
        <v>0</v>
      </c>
    </row>
    <row r="160" spans="1:26" x14ac:dyDescent="0.2">
      <c r="A160">
        <v>0</v>
      </c>
      <c r="B160" t="s">
        <v>8220</v>
      </c>
      <c r="D160" t="s">
        <v>8219</v>
      </c>
      <c r="E160">
        <v>415</v>
      </c>
      <c r="F160" s="15">
        <f t="shared" si="4"/>
        <v>415</v>
      </c>
      <c r="G160" s="15">
        <f t="shared" si="5"/>
        <v>172225</v>
      </c>
      <c r="H160" s="15"/>
      <c r="I160" t="s">
        <v>8221</v>
      </c>
      <c r="J160">
        <v>22</v>
      </c>
      <c r="V160">
        <v>14</v>
      </c>
      <c r="Z160">
        <v>0</v>
      </c>
    </row>
    <row r="161" spans="1:26" x14ac:dyDescent="0.2">
      <c r="A161">
        <v>1</v>
      </c>
      <c r="B161" t="s">
        <v>8220</v>
      </c>
      <c r="D161" t="s">
        <v>8219</v>
      </c>
      <c r="E161">
        <v>305</v>
      </c>
      <c r="F161" s="15">
        <f t="shared" si="4"/>
        <v>305</v>
      </c>
      <c r="G161" s="15">
        <f t="shared" si="5"/>
        <v>93025</v>
      </c>
      <c r="H161" s="15"/>
      <c r="I161" t="s">
        <v>8221</v>
      </c>
      <c r="J161">
        <v>26</v>
      </c>
      <c r="V161">
        <v>14</v>
      </c>
      <c r="Z161">
        <v>0</v>
      </c>
    </row>
    <row r="162" spans="1:26" x14ac:dyDescent="0.2">
      <c r="A162">
        <v>0</v>
      </c>
      <c r="B162" t="s">
        <v>8221</v>
      </c>
      <c r="D162" t="s">
        <v>8219</v>
      </c>
      <c r="E162">
        <v>2139</v>
      </c>
      <c r="F162" s="15">
        <f t="shared" si="4"/>
        <v>2139</v>
      </c>
      <c r="G162" s="15">
        <f t="shared" si="5"/>
        <v>4575321</v>
      </c>
      <c r="H162" s="15"/>
      <c r="I162" t="s">
        <v>8221</v>
      </c>
      <c r="J162">
        <v>4</v>
      </c>
      <c r="V162">
        <v>14</v>
      </c>
      <c r="Z162">
        <v>0</v>
      </c>
    </row>
    <row r="163" spans="1:26" x14ac:dyDescent="0.2">
      <c r="A163">
        <v>1</v>
      </c>
      <c r="B163" t="s">
        <v>8221</v>
      </c>
      <c r="D163" t="s">
        <v>8219</v>
      </c>
      <c r="E163">
        <v>79</v>
      </c>
      <c r="F163" s="15">
        <f t="shared" si="4"/>
        <v>79</v>
      </c>
      <c r="G163" s="15">
        <f t="shared" si="5"/>
        <v>6241</v>
      </c>
      <c r="H163" s="15"/>
      <c r="I163" t="s">
        <v>8221</v>
      </c>
      <c r="J163">
        <v>0</v>
      </c>
      <c r="V163">
        <v>14</v>
      </c>
      <c r="Z163">
        <v>0</v>
      </c>
    </row>
    <row r="164" spans="1:26" x14ac:dyDescent="0.2">
      <c r="A164">
        <v>10</v>
      </c>
      <c r="B164" t="s">
        <v>8221</v>
      </c>
      <c r="D164" t="s">
        <v>8219</v>
      </c>
      <c r="E164">
        <v>179</v>
      </c>
      <c r="F164" s="15">
        <f t="shared" si="4"/>
        <v>179</v>
      </c>
      <c r="G164" s="15">
        <f t="shared" si="5"/>
        <v>32041</v>
      </c>
      <c r="H164" s="15"/>
      <c r="I164" t="s">
        <v>8221</v>
      </c>
      <c r="J164">
        <v>4</v>
      </c>
      <c r="V164">
        <v>14</v>
      </c>
      <c r="Z164">
        <v>0</v>
      </c>
    </row>
    <row r="165" spans="1:26" x14ac:dyDescent="0.2">
      <c r="A165">
        <v>0</v>
      </c>
      <c r="B165" t="s">
        <v>8221</v>
      </c>
      <c r="D165" t="s">
        <v>8219</v>
      </c>
      <c r="E165">
        <v>202</v>
      </c>
      <c r="F165" s="15">
        <f t="shared" si="4"/>
        <v>202</v>
      </c>
      <c r="G165" s="15">
        <f t="shared" si="5"/>
        <v>40804</v>
      </c>
      <c r="H165" s="15"/>
      <c r="I165" t="s">
        <v>8221</v>
      </c>
      <c r="J165">
        <v>9</v>
      </c>
      <c r="V165">
        <v>15</v>
      </c>
      <c r="Z165">
        <v>0</v>
      </c>
    </row>
    <row r="166" spans="1:26" x14ac:dyDescent="0.2">
      <c r="A166">
        <v>7</v>
      </c>
      <c r="B166" t="s">
        <v>8221</v>
      </c>
      <c r="D166" t="s">
        <v>8219</v>
      </c>
      <c r="E166">
        <v>760</v>
      </c>
      <c r="F166" s="15">
        <f t="shared" si="4"/>
        <v>760</v>
      </c>
      <c r="G166" s="15">
        <f t="shared" si="5"/>
        <v>577600</v>
      </c>
      <c r="H166" s="15"/>
      <c r="I166" t="s">
        <v>8221</v>
      </c>
      <c r="J166">
        <v>5</v>
      </c>
      <c r="V166">
        <v>15</v>
      </c>
      <c r="Z166">
        <v>0</v>
      </c>
    </row>
    <row r="167" spans="1:26" x14ac:dyDescent="0.2">
      <c r="A167">
        <v>0</v>
      </c>
      <c r="B167" t="s">
        <v>8221</v>
      </c>
      <c r="D167" t="s">
        <v>8219</v>
      </c>
      <c r="E167">
        <v>563</v>
      </c>
      <c r="F167" s="15">
        <f t="shared" si="4"/>
        <v>563</v>
      </c>
      <c r="G167" s="15">
        <f t="shared" si="5"/>
        <v>316969</v>
      </c>
      <c r="H167" s="15"/>
      <c r="I167" t="s">
        <v>8221</v>
      </c>
      <c r="J167">
        <v>14</v>
      </c>
      <c r="V167">
        <v>15</v>
      </c>
      <c r="Z167">
        <v>0</v>
      </c>
    </row>
    <row r="168" spans="1:26" x14ac:dyDescent="0.2">
      <c r="A168">
        <v>1</v>
      </c>
      <c r="B168" t="s">
        <v>8221</v>
      </c>
      <c r="D168" t="s">
        <v>8219</v>
      </c>
      <c r="E168">
        <v>135</v>
      </c>
      <c r="F168" s="15">
        <f t="shared" si="4"/>
        <v>135</v>
      </c>
      <c r="G168" s="15">
        <f t="shared" si="5"/>
        <v>18225</v>
      </c>
      <c r="H168" s="15"/>
      <c r="I168" t="s">
        <v>8221</v>
      </c>
      <c r="J168">
        <v>1</v>
      </c>
      <c r="V168">
        <v>15</v>
      </c>
      <c r="Z168">
        <v>0</v>
      </c>
    </row>
    <row r="169" spans="1:26" x14ac:dyDescent="0.2">
      <c r="A169">
        <v>2</v>
      </c>
      <c r="B169" t="s">
        <v>8221</v>
      </c>
      <c r="D169" t="s">
        <v>8219</v>
      </c>
      <c r="E169">
        <v>290</v>
      </c>
      <c r="F169" s="15">
        <f t="shared" si="4"/>
        <v>290</v>
      </c>
      <c r="G169" s="15">
        <f t="shared" si="5"/>
        <v>84100</v>
      </c>
      <c r="H169" s="15"/>
      <c r="I169" t="s">
        <v>8221</v>
      </c>
      <c r="J169">
        <v>10</v>
      </c>
      <c r="V169">
        <v>15</v>
      </c>
      <c r="Z169">
        <v>0</v>
      </c>
    </row>
    <row r="170" spans="1:26" x14ac:dyDescent="0.2">
      <c r="A170">
        <v>3</v>
      </c>
      <c r="B170" t="s">
        <v>8221</v>
      </c>
      <c r="D170" t="s">
        <v>8219</v>
      </c>
      <c r="E170">
        <v>447</v>
      </c>
      <c r="F170" s="15">
        <f t="shared" si="4"/>
        <v>447</v>
      </c>
      <c r="G170" s="15">
        <f t="shared" si="5"/>
        <v>199809</v>
      </c>
      <c r="H170" s="15"/>
      <c r="I170" t="s">
        <v>8221</v>
      </c>
      <c r="J170">
        <v>3</v>
      </c>
      <c r="V170">
        <v>15</v>
      </c>
      <c r="Z170">
        <v>0</v>
      </c>
    </row>
    <row r="171" spans="1:26" x14ac:dyDescent="0.2">
      <c r="A171">
        <v>10</v>
      </c>
      <c r="B171" t="s">
        <v>8221</v>
      </c>
      <c r="D171" t="s">
        <v>8219</v>
      </c>
      <c r="E171">
        <v>232</v>
      </c>
      <c r="F171" s="15">
        <f t="shared" si="4"/>
        <v>232</v>
      </c>
      <c r="G171" s="15">
        <f t="shared" si="5"/>
        <v>53824</v>
      </c>
      <c r="H171" s="15"/>
      <c r="I171" t="s">
        <v>8221</v>
      </c>
      <c r="J171">
        <v>1</v>
      </c>
      <c r="V171">
        <v>15</v>
      </c>
      <c r="Z171">
        <v>0</v>
      </c>
    </row>
    <row r="172" spans="1:26" x14ac:dyDescent="0.2">
      <c r="A172">
        <v>10</v>
      </c>
      <c r="B172" t="s">
        <v>8221</v>
      </c>
      <c r="D172" t="s">
        <v>8219</v>
      </c>
      <c r="E172">
        <v>168</v>
      </c>
      <c r="F172" s="15">
        <f t="shared" si="4"/>
        <v>168</v>
      </c>
      <c r="G172" s="15">
        <f t="shared" si="5"/>
        <v>28224</v>
      </c>
      <c r="H172" s="15"/>
      <c r="I172" t="s">
        <v>8221</v>
      </c>
      <c r="J172">
        <v>0</v>
      </c>
      <c r="V172">
        <v>15</v>
      </c>
      <c r="Z172">
        <v>0</v>
      </c>
    </row>
    <row r="173" spans="1:26" x14ac:dyDescent="0.2">
      <c r="A173">
        <v>1</v>
      </c>
      <c r="B173" t="s">
        <v>8221</v>
      </c>
      <c r="D173" t="s">
        <v>8219</v>
      </c>
      <c r="E173">
        <v>128</v>
      </c>
      <c r="F173" s="15">
        <f t="shared" si="4"/>
        <v>128</v>
      </c>
      <c r="G173" s="15">
        <f t="shared" si="5"/>
        <v>16384</v>
      </c>
      <c r="H173" s="15"/>
      <c r="I173" t="s">
        <v>8221</v>
      </c>
      <c r="J173">
        <v>5</v>
      </c>
      <c r="V173">
        <v>15</v>
      </c>
      <c r="Z173">
        <v>0</v>
      </c>
    </row>
    <row r="174" spans="1:26" x14ac:dyDescent="0.2">
      <c r="A174">
        <v>0</v>
      </c>
      <c r="B174" t="s">
        <v>8221</v>
      </c>
      <c r="D174" t="s">
        <v>8219</v>
      </c>
      <c r="E174">
        <v>493</v>
      </c>
      <c r="F174" s="15">
        <f t="shared" si="4"/>
        <v>493</v>
      </c>
      <c r="G174" s="15">
        <f t="shared" si="5"/>
        <v>243049</v>
      </c>
      <c r="H174" s="15"/>
      <c r="I174" t="s">
        <v>8221</v>
      </c>
      <c r="J174">
        <v>2</v>
      </c>
      <c r="V174">
        <v>15</v>
      </c>
      <c r="Z174">
        <v>0</v>
      </c>
    </row>
    <row r="175" spans="1:26" x14ac:dyDescent="0.2">
      <c r="A175">
        <v>0</v>
      </c>
      <c r="B175" t="s">
        <v>8221</v>
      </c>
      <c r="D175" t="s">
        <v>8219</v>
      </c>
      <c r="E175">
        <v>131</v>
      </c>
      <c r="F175" s="15">
        <f t="shared" si="4"/>
        <v>131</v>
      </c>
      <c r="G175" s="15">
        <f t="shared" si="5"/>
        <v>17161</v>
      </c>
      <c r="H175" s="15"/>
      <c r="I175" t="s">
        <v>8221</v>
      </c>
      <c r="J175">
        <v>68</v>
      </c>
      <c r="V175">
        <v>15</v>
      </c>
      <c r="Z175">
        <v>0</v>
      </c>
    </row>
    <row r="176" spans="1:26" x14ac:dyDescent="0.2">
      <c r="A176">
        <v>0</v>
      </c>
      <c r="B176" t="s">
        <v>8221</v>
      </c>
      <c r="D176" t="s">
        <v>8219</v>
      </c>
      <c r="E176">
        <v>50</v>
      </c>
      <c r="F176" s="15">
        <f t="shared" si="4"/>
        <v>50</v>
      </c>
      <c r="G176" s="15">
        <f t="shared" si="5"/>
        <v>2500</v>
      </c>
      <c r="H176" s="15"/>
      <c r="I176" t="s">
        <v>8221</v>
      </c>
      <c r="J176">
        <v>3</v>
      </c>
      <c r="V176">
        <v>15</v>
      </c>
      <c r="Z176">
        <v>0</v>
      </c>
    </row>
    <row r="177" spans="1:26" x14ac:dyDescent="0.2">
      <c r="A177">
        <v>26</v>
      </c>
      <c r="B177" t="s">
        <v>8221</v>
      </c>
      <c r="D177" t="s">
        <v>8219</v>
      </c>
      <c r="E177">
        <v>665</v>
      </c>
      <c r="F177" s="15">
        <f t="shared" si="4"/>
        <v>665</v>
      </c>
      <c r="G177" s="15">
        <f t="shared" si="5"/>
        <v>442225</v>
      </c>
      <c r="H177" s="15"/>
      <c r="I177" t="s">
        <v>8221</v>
      </c>
      <c r="J177">
        <v>34</v>
      </c>
      <c r="V177">
        <v>15</v>
      </c>
      <c r="Z177">
        <v>0</v>
      </c>
    </row>
    <row r="178" spans="1:26" x14ac:dyDescent="0.2">
      <c r="A178">
        <v>0</v>
      </c>
      <c r="B178" t="s">
        <v>8221</v>
      </c>
      <c r="D178" t="s">
        <v>8219</v>
      </c>
      <c r="E178">
        <v>129</v>
      </c>
      <c r="F178" s="15">
        <f t="shared" si="4"/>
        <v>129</v>
      </c>
      <c r="G178" s="15">
        <f t="shared" si="5"/>
        <v>16641</v>
      </c>
      <c r="H178" s="15"/>
      <c r="I178" t="s">
        <v>8221</v>
      </c>
      <c r="J178">
        <v>0</v>
      </c>
      <c r="V178">
        <v>15</v>
      </c>
      <c r="Z178">
        <v>0</v>
      </c>
    </row>
    <row r="179" spans="1:26" x14ac:dyDescent="0.2">
      <c r="A179">
        <v>7</v>
      </c>
      <c r="B179" t="s">
        <v>8221</v>
      </c>
      <c r="D179" t="s">
        <v>8219</v>
      </c>
      <c r="E179">
        <v>142</v>
      </c>
      <c r="F179" s="15">
        <f t="shared" si="4"/>
        <v>142</v>
      </c>
      <c r="G179" s="15">
        <f t="shared" si="5"/>
        <v>20164</v>
      </c>
      <c r="H179" s="15"/>
      <c r="I179" t="s">
        <v>8221</v>
      </c>
      <c r="J179">
        <v>3</v>
      </c>
      <c r="V179">
        <v>15</v>
      </c>
      <c r="Z179">
        <v>0</v>
      </c>
    </row>
    <row r="180" spans="1:26" x14ac:dyDescent="0.2">
      <c r="A180">
        <v>0</v>
      </c>
      <c r="B180" t="s">
        <v>8221</v>
      </c>
      <c r="D180" t="s">
        <v>8219</v>
      </c>
      <c r="E180">
        <v>2436</v>
      </c>
      <c r="F180" s="15">
        <f t="shared" si="4"/>
        <v>2436</v>
      </c>
      <c r="G180" s="15">
        <f t="shared" si="5"/>
        <v>5934096</v>
      </c>
      <c r="H180" s="15"/>
      <c r="I180" t="s">
        <v>8221</v>
      </c>
      <c r="J180">
        <v>0</v>
      </c>
      <c r="V180">
        <v>15</v>
      </c>
      <c r="Z180">
        <v>0</v>
      </c>
    </row>
    <row r="181" spans="1:26" x14ac:dyDescent="0.2">
      <c r="A181">
        <v>2</v>
      </c>
      <c r="B181" t="s">
        <v>8221</v>
      </c>
      <c r="D181" t="s">
        <v>8219</v>
      </c>
      <c r="E181">
        <v>244</v>
      </c>
      <c r="F181" s="15">
        <f t="shared" si="4"/>
        <v>244</v>
      </c>
      <c r="G181" s="15">
        <f t="shared" si="5"/>
        <v>59536</v>
      </c>
      <c r="H181" s="15"/>
      <c r="I181" t="s">
        <v>8221</v>
      </c>
      <c r="J181">
        <v>70</v>
      </c>
      <c r="V181">
        <v>15</v>
      </c>
      <c r="Z181">
        <v>0</v>
      </c>
    </row>
    <row r="182" spans="1:26" x14ac:dyDescent="0.2">
      <c r="A182">
        <v>13</v>
      </c>
      <c r="B182" t="s">
        <v>8221</v>
      </c>
      <c r="D182" t="s">
        <v>8219</v>
      </c>
      <c r="E182">
        <v>298</v>
      </c>
      <c r="F182" s="15">
        <f t="shared" si="4"/>
        <v>298</v>
      </c>
      <c r="G182" s="15">
        <f t="shared" si="5"/>
        <v>88804</v>
      </c>
      <c r="H182" s="15"/>
      <c r="I182" t="s">
        <v>8221</v>
      </c>
      <c r="J182">
        <v>1</v>
      </c>
      <c r="V182">
        <v>15</v>
      </c>
      <c r="Z182">
        <v>0</v>
      </c>
    </row>
    <row r="183" spans="1:26" x14ac:dyDescent="0.2">
      <c r="A183">
        <v>4</v>
      </c>
      <c r="B183" t="s">
        <v>8221</v>
      </c>
      <c r="D183" t="s">
        <v>8219</v>
      </c>
      <c r="E183">
        <v>251</v>
      </c>
      <c r="F183" s="15">
        <f t="shared" si="4"/>
        <v>251</v>
      </c>
      <c r="G183" s="15">
        <f t="shared" si="5"/>
        <v>63001</v>
      </c>
      <c r="H183" s="15"/>
      <c r="I183" t="s">
        <v>8221</v>
      </c>
      <c r="J183">
        <v>1</v>
      </c>
      <c r="V183">
        <v>15</v>
      </c>
      <c r="Z183">
        <v>0</v>
      </c>
    </row>
    <row r="184" spans="1:26" x14ac:dyDescent="0.2">
      <c r="A184">
        <v>0</v>
      </c>
      <c r="B184" t="s">
        <v>8221</v>
      </c>
      <c r="D184" t="s">
        <v>8219</v>
      </c>
      <c r="E184">
        <v>108</v>
      </c>
      <c r="F184" s="15">
        <f t="shared" si="4"/>
        <v>108</v>
      </c>
      <c r="G184" s="15">
        <f t="shared" si="5"/>
        <v>11664</v>
      </c>
      <c r="H184" s="15"/>
      <c r="I184" t="s">
        <v>8221</v>
      </c>
      <c r="J184">
        <v>1</v>
      </c>
      <c r="V184">
        <v>15</v>
      </c>
      <c r="Z184">
        <v>0</v>
      </c>
    </row>
    <row r="185" spans="1:26" x14ac:dyDescent="0.2">
      <c r="A185">
        <v>12</v>
      </c>
      <c r="B185" t="s">
        <v>8221</v>
      </c>
      <c r="D185" t="s">
        <v>8219</v>
      </c>
      <c r="E185">
        <v>82</v>
      </c>
      <c r="F185" s="15">
        <f t="shared" si="4"/>
        <v>82</v>
      </c>
      <c r="G185" s="15">
        <f t="shared" si="5"/>
        <v>6724</v>
      </c>
      <c r="H185" s="15"/>
      <c r="I185" t="s">
        <v>8221</v>
      </c>
      <c r="J185">
        <v>2</v>
      </c>
      <c r="V185">
        <v>15</v>
      </c>
      <c r="Z185">
        <v>0</v>
      </c>
    </row>
    <row r="186" spans="1:26" x14ac:dyDescent="0.2">
      <c r="A186">
        <v>2</v>
      </c>
      <c r="B186" t="s">
        <v>8221</v>
      </c>
      <c r="D186" t="s">
        <v>8219</v>
      </c>
      <c r="E186">
        <v>74</v>
      </c>
      <c r="F186" s="15">
        <f t="shared" si="4"/>
        <v>74</v>
      </c>
      <c r="G186" s="15">
        <f t="shared" si="5"/>
        <v>5476</v>
      </c>
      <c r="H186" s="15"/>
      <c r="I186" t="s">
        <v>8221</v>
      </c>
      <c r="J186">
        <v>2</v>
      </c>
      <c r="V186">
        <v>15</v>
      </c>
      <c r="Z186">
        <v>0</v>
      </c>
    </row>
    <row r="187" spans="1:26" x14ac:dyDescent="0.2">
      <c r="A187">
        <v>10</v>
      </c>
      <c r="B187" t="s">
        <v>8221</v>
      </c>
      <c r="D187" t="s">
        <v>8219</v>
      </c>
      <c r="E187">
        <v>189</v>
      </c>
      <c r="F187" s="15">
        <f t="shared" si="4"/>
        <v>189</v>
      </c>
      <c r="G187" s="15">
        <f t="shared" si="5"/>
        <v>35721</v>
      </c>
      <c r="H187" s="15"/>
      <c r="I187" t="s">
        <v>8221</v>
      </c>
      <c r="J187">
        <v>34</v>
      </c>
      <c r="V187">
        <v>15</v>
      </c>
      <c r="Z187">
        <v>0</v>
      </c>
    </row>
    <row r="188" spans="1:26" x14ac:dyDescent="0.2">
      <c r="A188">
        <v>0</v>
      </c>
      <c r="B188" t="s">
        <v>8221</v>
      </c>
      <c r="D188" t="s">
        <v>8219</v>
      </c>
      <c r="E188">
        <v>80</v>
      </c>
      <c r="F188" s="15">
        <f t="shared" si="4"/>
        <v>80</v>
      </c>
      <c r="G188" s="15">
        <f t="shared" si="5"/>
        <v>6400</v>
      </c>
      <c r="H188" s="15"/>
      <c r="I188" t="s">
        <v>8221</v>
      </c>
      <c r="J188">
        <v>2</v>
      </c>
      <c r="V188">
        <v>15</v>
      </c>
      <c r="Z188">
        <v>0</v>
      </c>
    </row>
    <row r="189" spans="1:26" x14ac:dyDescent="0.2">
      <c r="A189">
        <v>5</v>
      </c>
      <c r="B189" t="s">
        <v>8221</v>
      </c>
      <c r="D189" t="s">
        <v>8219</v>
      </c>
      <c r="E189">
        <v>576</v>
      </c>
      <c r="F189" s="15">
        <f t="shared" si="4"/>
        <v>576</v>
      </c>
      <c r="G189" s="15">
        <f t="shared" si="5"/>
        <v>331776</v>
      </c>
      <c r="H189" s="15"/>
      <c r="I189" t="s">
        <v>8221</v>
      </c>
      <c r="J189">
        <v>0</v>
      </c>
      <c r="V189">
        <v>15</v>
      </c>
      <c r="Z189">
        <v>0</v>
      </c>
    </row>
    <row r="190" spans="1:26" x14ac:dyDescent="0.2">
      <c r="A190">
        <v>0</v>
      </c>
      <c r="B190" t="s">
        <v>8221</v>
      </c>
      <c r="D190" t="s">
        <v>8219</v>
      </c>
      <c r="E190">
        <v>202</v>
      </c>
      <c r="F190" s="15">
        <f t="shared" si="4"/>
        <v>202</v>
      </c>
      <c r="G190" s="15">
        <f t="shared" si="5"/>
        <v>40804</v>
      </c>
      <c r="H190" s="15"/>
      <c r="I190" t="s">
        <v>8221</v>
      </c>
      <c r="J190">
        <v>1</v>
      </c>
      <c r="V190">
        <v>15</v>
      </c>
      <c r="Z190">
        <v>0</v>
      </c>
    </row>
    <row r="191" spans="1:26" x14ac:dyDescent="0.2">
      <c r="A191">
        <v>5</v>
      </c>
      <c r="B191" t="s">
        <v>8221</v>
      </c>
      <c r="D191" t="s">
        <v>8219</v>
      </c>
      <c r="E191">
        <v>238</v>
      </c>
      <c r="F191" s="15">
        <f t="shared" si="4"/>
        <v>238</v>
      </c>
      <c r="G191" s="15">
        <f t="shared" si="5"/>
        <v>56644</v>
      </c>
      <c r="H191" s="15"/>
      <c r="I191" t="s">
        <v>8221</v>
      </c>
      <c r="J191">
        <v>8</v>
      </c>
      <c r="V191">
        <v>16</v>
      </c>
      <c r="Z191">
        <v>0</v>
      </c>
    </row>
    <row r="192" spans="1:26" x14ac:dyDescent="0.2">
      <c r="A192">
        <v>1</v>
      </c>
      <c r="B192" t="s">
        <v>8221</v>
      </c>
      <c r="D192" t="s">
        <v>8219</v>
      </c>
      <c r="E192">
        <v>36</v>
      </c>
      <c r="F192" s="15">
        <f t="shared" si="4"/>
        <v>36</v>
      </c>
      <c r="G192" s="15">
        <f t="shared" si="5"/>
        <v>1296</v>
      </c>
      <c r="H192" s="15"/>
      <c r="I192" t="s">
        <v>8221</v>
      </c>
      <c r="J192">
        <v>4</v>
      </c>
      <c r="V192">
        <v>16</v>
      </c>
      <c r="Z192">
        <v>0</v>
      </c>
    </row>
    <row r="193" spans="1:26" x14ac:dyDescent="0.2">
      <c r="A193">
        <v>3</v>
      </c>
      <c r="B193" t="s">
        <v>8221</v>
      </c>
      <c r="D193" t="s">
        <v>8219</v>
      </c>
      <c r="E193">
        <v>150</v>
      </c>
      <c r="F193" s="15">
        <f t="shared" si="4"/>
        <v>150</v>
      </c>
      <c r="G193" s="15">
        <f t="shared" si="5"/>
        <v>22500</v>
      </c>
      <c r="H193" s="15"/>
      <c r="I193" t="s">
        <v>8221</v>
      </c>
      <c r="J193">
        <v>28</v>
      </c>
      <c r="V193">
        <v>16</v>
      </c>
      <c r="Z193">
        <v>0</v>
      </c>
    </row>
    <row r="194" spans="1:26" x14ac:dyDescent="0.2">
      <c r="A194">
        <v>3</v>
      </c>
      <c r="B194" t="s">
        <v>8221</v>
      </c>
      <c r="D194" t="s">
        <v>8219</v>
      </c>
      <c r="E194">
        <v>146</v>
      </c>
      <c r="F194" s="15">
        <f t="shared" si="4"/>
        <v>146</v>
      </c>
      <c r="G194" s="15">
        <f t="shared" si="5"/>
        <v>21316</v>
      </c>
      <c r="H194" s="15"/>
      <c r="I194" t="s">
        <v>8221</v>
      </c>
      <c r="J194">
        <v>0</v>
      </c>
      <c r="V194">
        <v>16</v>
      </c>
      <c r="Z194">
        <v>0</v>
      </c>
    </row>
    <row r="195" spans="1:26" x14ac:dyDescent="0.2">
      <c r="A195">
        <v>0</v>
      </c>
      <c r="B195" t="s">
        <v>8221</v>
      </c>
      <c r="D195" t="s">
        <v>8219</v>
      </c>
      <c r="E195">
        <v>222</v>
      </c>
      <c r="F195" s="15">
        <f t="shared" ref="F195:F258" si="6">E195-$N195</f>
        <v>222</v>
      </c>
      <c r="G195" s="15">
        <f t="shared" ref="G195:G258" si="7">F195^2</f>
        <v>49284</v>
      </c>
      <c r="H195" s="15"/>
      <c r="I195" t="s">
        <v>8221</v>
      </c>
      <c r="J195">
        <v>6</v>
      </c>
      <c r="V195">
        <v>16</v>
      </c>
      <c r="Z195">
        <v>0</v>
      </c>
    </row>
    <row r="196" spans="1:26" x14ac:dyDescent="0.2">
      <c r="A196">
        <v>3</v>
      </c>
      <c r="B196" t="s">
        <v>8221</v>
      </c>
      <c r="D196" t="s">
        <v>8219</v>
      </c>
      <c r="E196">
        <v>120</v>
      </c>
      <c r="F196" s="15">
        <f t="shared" si="6"/>
        <v>120</v>
      </c>
      <c r="G196" s="15">
        <f t="shared" si="7"/>
        <v>14400</v>
      </c>
      <c r="H196" s="15"/>
      <c r="I196" t="s">
        <v>8221</v>
      </c>
      <c r="J196">
        <v>22</v>
      </c>
      <c r="V196">
        <v>16</v>
      </c>
      <c r="Z196">
        <v>0</v>
      </c>
    </row>
    <row r="197" spans="1:26" x14ac:dyDescent="0.2">
      <c r="A197">
        <v>0</v>
      </c>
      <c r="B197" t="s">
        <v>8221</v>
      </c>
      <c r="D197" t="s">
        <v>8219</v>
      </c>
      <c r="E197">
        <v>126</v>
      </c>
      <c r="F197" s="15">
        <f t="shared" si="6"/>
        <v>126</v>
      </c>
      <c r="G197" s="15">
        <f t="shared" si="7"/>
        <v>15876</v>
      </c>
      <c r="H197" s="15"/>
      <c r="I197" t="s">
        <v>8221</v>
      </c>
      <c r="J197">
        <v>0</v>
      </c>
      <c r="V197">
        <v>16</v>
      </c>
      <c r="Z197">
        <v>0</v>
      </c>
    </row>
    <row r="198" spans="1:26" x14ac:dyDescent="0.2">
      <c r="A198">
        <v>19</v>
      </c>
      <c r="B198" t="s">
        <v>8221</v>
      </c>
      <c r="D198" t="s">
        <v>8219</v>
      </c>
      <c r="E198">
        <v>158</v>
      </c>
      <c r="F198" s="15">
        <f t="shared" si="6"/>
        <v>158</v>
      </c>
      <c r="G198" s="15">
        <f t="shared" si="7"/>
        <v>24964</v>
      </c>
      <c r="H198" s="15"/>
      <c r="I198" t="s">
        <v>8221</v>
      </c>
      <c r="J198">
        <v>1</v>
      </c>
      <c r="V198">
        <v>16</v>
      </c>
      <c r="Z198">
        <v>0</v>
      </c>
    </row>
    <row r="199" spans="1:26" x14ac:dyDescent="0.2">
      <c r="A199">
        <v>8</v>
      </c>
      <c r="B199" t="s">
        <v>8221</v>
      </c>
      <c r="D199" t="s">
        <v>8219</v>
      </c>
      <c r="E199">
        <v>316</v>
      </c>
      <c r="F199" s="15">
        <f t="shared" si="6"/>
        <v>316</v>
      </c>
      <c r="G199" s="15">
        <f t="shared" si="7"/>
        <v>99856</v>
      </c>
      <c r="H199" s="15"/>
      <c r="I199" t="s">
        <v>8221</v>
      </c>
      <c r="J199">
        <v>20</v>
      </c>
      <c r="V199">
        <v>16</v>
      </c>
      <c r="Z199">
        <v>0</v>
      </c>
    </row>
    <row r="200" spans="1:26" x14ac:dyDescent="0.2">
      <c r="A200">
        <v>6</v>
      </c>
      <c r="B200" t="s">
        <v>8221</v>
      </c>
      <c r="D200" t="s">
        <v>8219</v>
      </c>
      <c r="E200">
        <v>284</v>
      </c>
      <c r="F200" s="15">
        <f t="shared" si="6"/>
        <v>284</v>
      </c>
      <c r="G200" s="15">
        <f t="shared" si="7"/>
        <v>80656</v>
      </c>
      <c r="H200" s="15"/>
      <c r="I200" t="s">
        <v>8221</v>
      </c>
      <c r="J200">
        <v>0</v>
      </c>
      <c r="V200">
        <v>16</v>
      </c>
      <c r="Z200">
        <v>0</v>
      </c>
    </row>
    <row r="201" spans="1:26" x14ac:dyDescent="0.2">
      <c r="A201">
        <v>0</v>
      </c>
      <c r="B201" t="s">
        <v>8221</v>
      </c>
      <c r="D201" t="s">
        <v>8219</v>
      </c>
      <c r="E201">
        <v>51</v>
      </c>
      <c r="F201" s="15">
        <f t="shared" si="6"/>
        <v>51</v>
      </c>
      <c r="G201" s="15">
        <f t="shared" si="7"/>
        <v>2601</v>
      </c>
      <c r="H201" s="15"/>
      <c r="I201" t="s">
        <v>8221</v>
      </c>
      <c r="J201">
        <v>1</v>
      </c>
      <c r="V201">
        <v>16</v>
      </c>
      <c r="Z201">
        <v>0</v>
      </c>
    </row>
    <row r="202" spans="1:26" x14ac:dyDescent="0.2">
      <c r="A202">
        <v>18</v>
      </c>
      <c r="B202" t="s">
        <v>8221</v>
      </c>
      <c r="D202" t="s">
        <v>8219</v>
      </c>
      <c r="E202">
        <v>158</v>
      </c>
      <c r="F202" s="15">
        <f t="shared" si="6"/>
        <v>158</v>
      </c>
      <c r="G202" s="15">
        <f t="shared" si="7"/>
        <v>24964</v>
      </c>
      <c r="H202" s="15"/>
      <c r="I202" t="s">
        <v>8221</v>
      </c>
      <c r="J202">
        <v>3</v>
      </c>
      <c r="V202">
        <v>16</v>
      </c>
      <c r="Z202">
        <v>0</v>
      </c>
    </row>
    <row r="203" spans="1:26" x14ac:dyDescent="0.2">
      <c r="A203">
        <v>7</v>
      </c>
      <c r="B203" t="s">
        <v>8221</v>
      </c>
      <c r="D203" t="s">
        <v>8219</v>
      </c>
      <c r="E203">
        <v>337</v>
      </c>
      <c r="F203" s="15">
        <f t="shared" si="6"/>
        <v>337</v>
      </c>
      <c r="G203" s="15">
        <f t="shared" si="7"/>
        <v>113569</v>
      </c>
      <c r="H203" s="15"/>
      <c r="I203" t="s">
        <v>8221</v>
      </c>
      <c r="J203">
        <v>2</v>
      </c>
      <c r="V203">
        <v>16</v>
      </c>
      <c r="Z203">
        <v>0</v>
      </c>
    </row>
    <row r="204" spans="1:26" x14ac:dyDescent="0.2">
      <c r="A204">
        <v>0</v>
      </c>
      <c r="B204" t="s">
        <v>8221</v>
      </c>
      <c r="D204" t="s">
        <v>8219</v>
      </c>
      <c r="E204">
        <v>186</v>
      </c>
      <c r="F204" s="15">
        <f t="shared" si="6"/>
        <v>186</v>
      </c>
      <c r="G204" s="15">
        <f t="shared" si="7"/>
        <v>34596</v>
      </c>
      <c r="H204" s="15"/>
      <c r="I204" t="s">
        <v>8221</v>
      </c>
      <c r="J204">
        <v>0</v>
      </c>
      <c r="V204">
        <v>17</v>
      </c>
      <c r="Z204">
        <v>0</v>
      </c>
    </row>
    <row r="205" spans="1:26" x14ac:dyDescent="0.2">
      <c r="A205">
        <v>8</v>
      </c>
      <c r="B205" t="s">
        <v>8221</v>
      </c>
      <c r="D205" t="s">
        <v>8219</v>
      </c>
      <c r="E205">
        <v>58</v>
      </c>
      <c r="F205" s="15">
        <f t="shared" si="6"/>
        <v>58</v>
      </c>
      <c r="G205" s="15">
        <f t="shared" si="7"/>
        <v>3364</v>
      </c>
      <c r="H205" s="15"/>
      <c r="I205" t="s">
        <v>8221</v>
      </c>
      <c r="J205">
        <v>2</v>
      </c>
      <c r="V205">
        <v>17</v>
      </c>
      <c r="Z205">
        <v>0</v>
      </c>
    </row>
    <row r="206" spans="1:26" x14ac:dyDescent="0.2">
      <c r="A206">
        <v>1293</v>
      </c>
      <c r="B206" t="s">
        <v>8221</v>
      </c>
      <c r="D206" t="s">
        <v>8219</v>
      </c>
      <c r="E206">
        <v>82</v>
      </c>
      <c r="F206" s="15">
        <f t="shared" si="6"/>
        <v>82</v>
      </c>
      <c r="G206" s="15">
        <f t="shared" si="7"/>
        <v>6724</v>
      </c>
      <c r="H206" s="15"/>
      <c r="I206" t="s">
        <v>8221</v>
      </c>
      <c r="J206">
        <v>1</v>
      </c>
      <c r="V206">
        <v>17</v>
      </c>
      <c r="Z206">
        <v>0</v>
      </c>
    </row>
    <row r="207" spans="1:26" x14ac:dyDescent="0.2">
      <c r="A207">
        <v>17</v>
      </c>
      <c r="B207" t="s">
        <v>8221</v>
      </c>
      <c r="D207" t="s">
        <v>8219</v>
      </c>
      <c r="E207">
        <v>736</v>
      </c>
      <c r="F207" s="15">
        <f t="shared" si="6"/>
        <v>736</v>
      </c>
      <c r="G207" s="15">
        <f t="shared" si="7"/>
        <v>541696</v>
      </c>
      <c r="H207" s="15"/>
      <c r="I207" t="s">
        <v>8221</v>
      </c>
      <c r="J207">
        <v>0</v>
      </c>
      <c r="V207">
        <v>17</v>
      </c>
      <c r="Z207">
        <v>0</v>
      </c>
    </row>
    <row r="208" spans="1:26" x14ac:dyDescent="0.2">
      <c r="A208">
        <v>0</v>
      </c>
      <c r="B208" t="s">
        <v>8221</v>
      </c>
      <c r="D208" t="s">
        <v>8219</v>
      </c>
      <c r="E208">
        <v>1151</v>
      </c>
      <c r="F208" s="15">
        <f t="shared" si="6"/>
        <v>1151</v>
      </c>
      <c r="G208" s="15">
        <f t="shared" si="7"/>
        <v>1324801</v>
      </c>
      <c r="H208" s="15"/>
      <c r="I208" t="s">
        <v>8221</v>
      </c>
      <c r="J208">
        <v>1</v>
      </c>
      <c r="V208">
        <v>17</v>
      </c>
      <c r="Z208">
        <v>0</v>
      </c>
    </row>
    <row r="209" spans="1:26" x14ac:dyDescent="0.2">
      <c r="A209">
        <v>13</v>
      </c>
      <c r="B209" t="s">
        <v>8221</v>
      </c>
      <c r="D209" t="s">
        <v>8219</v>
      </c>
      <c r="E209">
        <v>34</v>
      </c>
      <c r="F209" s="15">
        <f t="shared" si="6"/>
        <v>34</v>
      </c>
      <c r="G209" s="15">
        <f t="shared" si="7"/>
        <v>1156</v>
      </c>
      <c r="H209" s="15"/>
      <c r="I209" t="s">
        <v>8221</v>
      </c>
      <c r="J209">
        <v>0</v>
      </c>
      <c r="V209">
        <v>17</v>
      </c>
      <c r="Z209">
        <v>0</v>
      </c>
    </row>
    <row r="210" spans="1:26" x14ac:dyDescent="0.2">
      <c r="A210">
        <v>0</v>
      </c>
      <c r="B210" t="s">
        <v>8221</v>
      </c>
      <c r="D210" t="s">
        <v>8219</v>
      </c>
      <c r="E210">
        <v>498</v>
      </c>
      <c r="F210" s="15">
        <f t="shared" si="6"/>
        <v>498</v>
      </c>
      <c r="G210" s="15">
        <f t="shared" si="7"/>
        <v>248004</v>
      </c>
      <c r="H210" s="15"/>
      <c r="I210" t="s">
        <v>8221</v>
      </c>
      <c r="J210">
        <v>5</v>
      </c>
      <c r="V210">
        <v>17</v>
      </c>
      <c r="Z210">
        <v>0</v>
      </c>
    </row>
    <row r="211" spans="1:26" x14ac:dyDescent="0.2">
      <c r="A211">
        <v>0</v>
      </c>
      <c r="B211" t="s">
        <v>8221</v>
      </c>
      <c r="D211" t="s">
        <v>8219</v>
      </c>
      <c r="E211">
        <v>167</v>
      </c>
      <c r="F211" s="15">
        <f t="shared" si="6"/>
        <v>167</v>
      </c>
      <c r="G211" s="15">
        <f t="shared" si="7"/>
        <v>27889</v>
      </c>
      <c r="H211" s="15"/>
      <c r="I211" t="s">
        <v>8221</v>
      </c>
      <c r="J211">
        <v>1</v>
      </c>
      <c r="V211">
        <v>17</v>
      </c>
      <c r="Z211">
        <v>0</v>
      </c>
    </row>
    <row r="212" spans="1:26" x14ac:dyDescent="0.2">
      <c r="A212">
        <v>33</v>
      </c>
      <c r="B212" t="s">
        <v>8221</v>
      </c>
      <c r="D212" t="s">
        <v>8219</v>
      </c>
      <c r="E212">
        <v>340</v>
      </c>
      <c r="F212" s="15">
        <f t="shared" si="6"/>
        <v>340</v>
      </c>
      <c r="G212" s="15">
        <f t="shared" si="7"/>
        <v>115600</v>
      </c>
      <c r="H212" s="15"/>
      <c r="I212" t="s">
        <v>8221</v>
      </c>
      <c r="J212">
        <v>1</v>
      </c>
      <c r="V212">
        <v>17</v>
      </c>
      <c r="Z212">
        <v>0</v>
      </c>
    </row>
    <row r="213" spans="1:26" x14ac:dyDescent="0.2">
      <c r="A213">
        <v>12</v>
      </c>
      <c r="B213" t="s">
        <v>8221</v>
      </c>
      <c r="D213" t="s">
        <v>8219</v>
      </c>
      <c r="E213">
        <v>438</v>
      </c>
      <c r="F213" s="15">
        <f t="shared" si="6"/>
        <v>438</v>
      </c>
      <c r="G213" s="15">
        <f t="shared" si="7"/>
        <v>191844</v>
      </c>
      <c r="H213" s="15"/>
      <c r="I213" t="s">
        <v>8221</v>
      </c>
      <c r="J213">
        <v>2</v>
      </c>
      <c r="V213">
        <v>17</v>
      </c>
      <c r="Z213">
        <v>0</v>
      </c>
    </row>
    <row r="214" spans="1:26" x14ac:dyDescent="0.2">
      <c r="A214">
        <v>1</v>
      </c>
      <c r="B214" t="s">
        <v>8221</v>
      </c>
      <c r="D214" t="s">
        <v>8219</v>
      </c>
      <c r="E214">
        <v>555</v>
      </c>
      <c r="F214" s="15">
        <f t="shared" si="6"/>
        <v>555</v>
      </c>
      <c r="G214" s="15">
        <f t="shared" si="7"/>
        <v>308025</v>
      </c>
      <c r="H214" s="15"/>
      <c r="I214" t="s">
        <v>8221</v>
      </c>
      <c r="J214">
        <v>0</v>
      </c>
      <c r="V214">
        <v>17</v>
      </c>
      <c r="Z214">
        <v>0</v>
      </c>
    </row>
    <row r="215" spans="1:26" x14ac:dyDescent="0.2">
      <c r="A215">
        <v>1</v>
      </c>
      <c r="B215" t="s">
        <v>8221</v>
      </c>
      <c r="D215" t="s">
        <v>8219</v>
      </c>
      <c r="E215">
        <v>266</v>
      </c>
      <c r="F215" s="15">
        <f t="shared" si="6"/>
        <v>266</v>
      </c>
      <c r="G215" s="15">
        <f t="shared" si="7"/>
        <v>70756</v>
      </c>
      <c r="H215" s="15"/>
      <c r="I215" t="s">
        <v>8221</v>
      </c>
      <c r="J215">
        <v>9</v>
      </c>
      <c r="V215">
        <v>17</v>
      </c>
      <c r="Z215">
        <v>0</v>
      </c>
    </row>
    <row r="216" spans="1:26" x14ac:dyDescent="0.2">
      <c r="A216">
        <v>1</v>
      </c>
      <c r="B216" t="s">
        <v>8221</v>
      </c>
      <c r="D216" t="s">
        <v>8219</v>
      </c>
      <c r="E216">
        <v>69</v>
      </c>
      <c r="F216" s="15">
        <f t="shared" si="6"/>
        <v>69</v>
      </c>
      <c r="G216" s="15">
        <f t="shared" si="7"/>
        <v>4761</v>
      </c>
      <c r="H216" s="15"/>
      <c r="I216" t="s">
        <v>8221</v>
      </c>
      <c r="J216">
        <v>4</v>
      </c>
      <c r="V216">
        <v>17</v>
      </c>
      <c r="Z216">
        <v>0</v>
      </c>
    </row>
    <row r="217" spans="1:26" x14ac:dyDescent="0.2">
      <c r="A217">
        <v>1</v>
      </c>
      <c r="B217" t="s">
        <v>8221</v>
      </c>
      <c r="D217" t="s">
        <v>8219</v>
      </c>
      <c r="E217">
        <v>80</v>
      </c>
      <c r="F217" s="15">
        <f t="shared" si="6"/>
        <v>80</v>
      </c>
      <c r="G217" s="15">
        <f t="shared" si="7"/>
        <v>6400</v>
      </c>
      <c r="H217" s="15"/>
      <c r="I217" t="s">
        <v>8221</v>
      </c>
      <c r="J217">
        <v>4</v>
      </c>
      <c r="V217">
        <v>17</v>
      </c>
      <c r="Z217">
        <v>0</v>
      </c>
    </row>
    <row r="218" spans="1:26" x14ac:dyDescent="0.2">
      <c r="A218">
        <v>84</v>
      </c>
      <c r="B218" t="s">
        <v>8221</v>
      </c>
      <c r="D218" t="s">
        <v>8219</v>
      </c>
      <c r="E218">
        <v>493</v>
      </c>
      <c r="F218" s="15">
        <f t="shared" si="6"/>
        <v>493</v>
      </c>
      <c r="G218" s="15">
        <f t="shared" si="7"/>
        <v>243049</v>
      </c>
      <c r="H218" s="15"/>
      <c r="I218" t="s">
        <v>8221</v>
      </c>
      <c r="J218">
        <v>1</v>
      </c>
      <c r="V218">
        <v>17</v>
      </c>
      <c r="Z218">
        <v>0</v>
      </c>
    </row>
    <row r="219" spans="1:26" x14ac:dyDescent="0.2">
      <c r="A219">
        <v>38</v>
      </c>
      <c r="B219" t="s">
        <v>8221</v>
      </c>
      <c r="D219" t="s">
        <v>8219</v>
      </c>
      <c r="E219">
        <v>31</v>
      </c>
      <c r="F219" s="15">
        <f t="shared" si="6"/>
        <v>31</v>
      </c>
      <c r="G219" s="15">
        <f t="shared" si="7"/>
        <v>961</v>
      </c>
      <c r="H219" s="15"/>
      <c r="I219" t="s">
        <v>8221</v>
      </c>
      <c r="J219">
        <v>1</v>
      </c>
      <c r="V219">
        <v>17</v>
      </c>
      <c r="Z219">
        <v>0</v>
      </c>
    </row>
    <row r="220" spans="1:26" x14ac:dyDescent="0.2">
      <c r="A220">
        <v>1</v>
      </c>
      <c r="B220" t="s">
        <v>8221</v>
      </c>
      <c r="D220" t="s">
        <v>8219</v>
      </c>
      <c r="E220">
        <v>236</v>
      </c>
      <c r="F220" s="15">
        <f t="shared" si="6"/>
        <v>236</v>
      </c>
      <c r="G220" s="15">
        <f t="shared" si="7"/>
        <v>55696</v>
      </c>
      <c r="H220" s="15"/>
      <c r="I220" t="s">
        <v>8221</v>
      </c>
      <c r="J220">
        <v>7</v>
      </c>
      <c r="V220">
        <v>17</v>
      </c>
      <c r="Z220">
        <v>0</v>
      </c>
    </row>
    <row r="221" spans="1:26" x14ac:dyDescent="0.2">
      <c r="A221">
        <v>76</v>
      </c>
      <c r="B221" t="s">
        <v>8221</v>
      </c>
      <c r="D221" t="s">
        <v>8219</v>
      </c>
      <c r="E221">
        <v>89</v>
      </c>
      <c r="F221" s="15">
        <f t="shared" si="6"/>
        <v>89</v>
      </c>
      <c r="G221" s="15">
        <f t="shared" si="7"/>
        <v>7921</v>
      </c>
      <c r="H221" s="15"/>
      <c r="I221" t="s">
        <v>8221</v>
      </c>
      <c r="J221">
        <v>5</v>
      </c>
      <c r="V221">
        <v>17</v>
      </c>
      <c r="Z221">
        <v>0</v>
      </c>
    </row>
    <row r="222" spans="1:26" x14ac:dyDescent="0.2">
      <c r="A222">
        <v>3</v>
      </c>
      <c r="B222" t="s">
        <v>8221</v>
      </c>
      <c r="D222" t="s">
        <v>8219</v>
      </c>
      <c r="E222">
        <v>299</v>
      </c>
      <c r="F222" s="15">
        <f t="shared" si="6"/>
        <v>299</v>
      </c>
      <c r="G222" s="15">
        <f t="shared" si="7"/>
        <v>89401</v>
      </c>
      <c r="H222" s="15"/>
      <c r="I222" t="s">
        <v>8221</v>
      </c>
      <c r="J222">
        <v>1</v>
      </c>
      <c r="V222">
        <v>17</v>
      </c>
      <c r="Z222">
        <v>0</v>
      </c>
    </row>
    <row r="223" spans="1:26" x14ac:dyDescent="0.2">
      <c r="A223">
        <v>0</v>
      </c>
      <c r="B223" t="s">
        <v>8221</v>
      </c>
      <c r="D223" t="s">
        <v>8219</v>
      </c>
      <c r="E223">
        <v>55</v>
      </c>
      <c r="F223" s="15">
        <f t="shared" si="6"/>
        <v>55</v>
      </c>
      <c r="G223" s="15">
        <f t="shared" si="7"/>
        <v>3025</v>
      </c>
      <c r="H223" s="15"/>
      <c r="I223" t="s">
        <v>8221</v>
      </c>
      <c r="J223">
        <v>0</v>
      </c>
      <c r="V223">
        <v>17</v>
      </c>
      <c r="Z223">
        <v>0</v>
      </c>
    </row>
    <row r="224" spans="1:26" x14ac:dyDescent="0.2">
      <c r="A224">
        <v>2</v>
      </c>
      <c r="B224" t="s">
        <v>8221</v>
      </c>
      <c r="D224" t="s">
        <v>8219</v>
      </c>
      <c r="E224">
        <v>325</v>
      </c>
      <c r="F224" s="15">
        <f t="shared" si="6"/>
        <v>325</v>
      </c>
      <c r="G224" s="15">
        <f t="shared" si="7"/>
        <v>105625</v>
      </c>
      <c r="H224" s="15"/>
      <c r="I224" t="s">
        <v>8221</v>
      </c>
      <c r="J224">
        <v>0</v>
      </c>
      <c r="V224">
        <v>17</v>
      </c>
      <c r="Z224">
        <v>0</v>
      </c>
    </row>
    <row r="225" spans="1:26" x14ac:dyDescent="0.2">
      <c r="A225">
        <v>0</v>
      </c>
      <c r="B225" t="s">
        <v>8221</v>
      </c>
      <c r="D225" t="s">
        <v>8219</v>
      </c>
      <c r="E225">
        <v>524</v>
      </c>
      <c r="F225" s="15">
        <f t="shared" si="6"/>
        <v>524</v>
      </c>
      <c r="G225" s="15">
        <f t="shared" si="7"/>
        <v>274576</v>
      </c>
      <c r="H225" s="15"/>
      <c r="I225" t="s">
        <v>8221</v>
      </c>
      <c r="J225">
        <v>1</v>
      </c>
      <c r="V225">
        <v>17</v>
      </c>
      <c r="Z225">
        <v>0</v>
      </c>
    </row>
    <row r="226" spans="1:26" x14ac:dyDescent="0.2">
      <c r="A226">
        <v>0</v>
      </c>
      <c r="B226" t="s">
        <v>8221</v>
      </c>
      <c r="D226" t="s">
        <v>8219</v>
      </c>
      <c r="E226">
        <v>285</v>
      </c>
      <c r="F226" s="15">
        <f t="shared" si="6"/>
        <v>285</v>
      </c>
      <c r="G226" s="15">
        <f t="shared" si="7"/>
        <v>81225</v>
      </c>
      <c r="H226" s="15"/>
      <c r="I226" t="s">
        <v>8221</v>
      </c>
      <c r="J226">
        <v>2</v>
      </c>
      <c r="V226">
        <v>17</v>
      </c>
      <c r="Z226">
        <v>0</v>
      </c>
    </row>
    <row r="227" spans="1:26" x14ac:dyDescent="0.2">
      <c r="A227">
        <v>0</v>
      </c>
      <c r="B227" t="s">
        <v>8221</v>
      </c>
      <c r="D227" t="s">
        <v>8219</v>
      </c>
      <c r="E227">
        <v>179</v>
      </c>
      <c r="F227" s="15">
        <f t="shared" si="6"/>
        <v>179</v>
      </c>
      <c r="G227" s="15">
        <f t="shared" si="7"/>
        <v>32041</v>
      </c>
      <c r="H227" s="15"/>
      <c r="I227" t="s">
        <v>8221</v>
      </c>
      <c r="J227">
        <v>0</v>
      </c>
      <c r="V227">
        <v>17</v>
      </c>
      <c r="Z227">
        <v>0</v>
      </c>
    </row>
    <row r="228" spans="1:26" x14ac:dyDescent="0.2">
      <c r="A228">
        <v>2</v>
      </c>
      <c r="B228" t="s">
        <v>8221</v>
      </c>
      <c r="D228" t="s">
        <v>8219</v>
      </c>
      <c r="E228">
        <v>188</v>
      </c>
      <c r="F228" s="15">
        <f t="shared" si="6"/>
        <v>188</v>
      </c>
      <c r="G228" s="15">
        <f t="shared" si="7"/>
        <v>35344</v>
      </c>
      <c r="H228" s="15"/>
      <c r="I228" t="s">
        <v>8221</v>
      </c>
      <c r="J228">
        <v>4</v>
      </c>
      <c r="V228">
        <v>17</v>
      </c>
      <c r="Z228">
        <v>0</v>
      </c>
    </row>
    <row r="229" spans="1:26" x14ac:dyDescent="0.2">
      <c r="A229">
        <v>0</v>
      </c>
      <c r="B229" t="s">
        <v>8221</v>
      </c>
      <c r="D229" t="s">
        <v>8219</v>
      </c>
      <c r="E229">
        <v>379</v>
      </c>
      <c r="F229" s="15">
        <f t="shared" si="6"/>
        <v>379</v>
      </c>
      <c r="G229" s="15">
        <f t="shared" si="7"/>
        <v>143641</v>
      </c>
      <c r="H229" s="15"/>
      <c r="I229" t="s">
        <v>8221</v>
      </c>
      <c r="J229">
        <v>7</v>
      </c>
      <c r="V229">
        <v>17</v>
      </c>
      <c r="Z229">
        <v>0</v>
      </c>
    </row>
    <row r="230" spans="1:26" x14ac:dyDescent="0.2">
      <c r="A230">
        <v>0</v>
      </c>
      <c r="B230" t="s">
        <v>8221</v>
      </c>
      <c r="D230" t="s">
        <v>8219</v>
      </c>
      <c r="E230">
        <v>119</v>
      </c>
      <c r="F230" s="15">
        <f t="shared" si="6"/>
        <v>119</v>
      </c>
      <c r="G230" s="15">
        <f t="shared" si="7"/>
        <v>14161</v>
      </c>
      <c r="H230" s="15"/>
      <c r="I230" t="s">
        <v>8221</v>
      </c>
      <c r="J230">
        <v>2</v>
      </c>
      <c r="V230">
        <v>17</v>
      </c>
      <c r="Z230">
        <v>0</v>
      </c>
    </row>
    <row r="231" spans="1:26" x14ac:dyDescent="0.2">
      <c r="A231">
        <v>0</v>
      </c>
      <c r="B231" t="s">
        <v>8221</v>
      </c>
      <c r="D231" t="s">
        <v>8219</v>
      </c>
      <c r="E231">
        <v>167</v>
      </c>
      <c r="F231" s="15">
        <f t="shared" si="6"/>
        <v>167</v>
      </c>
      <c r="G231" s="15">
        <f t="shared" si="7"/>
        <v>27889</v>
      </c>
      <c r="H231" s="15"/>
      <c r="I231" t="s">
        <v>8221</v>
      </c>
      <c r="J231">
        <v>1</v>
      </c>
      <c r="V231">
        <v>17</v>
      </c>
      <c r="Z231">
        <v>0</v>
      </c>
    </row>
    <row r="232" spans="1:26" x14ac:dyDescent="0.2">
      <c r="A232">
        <v>2</v>
      </c>
      <c r="B232" t="s">
        <v>8221</v>
      </c>
      <c r="D232" t="s">
        <v>8219</v>
      </c>
      <c r="E232">
        <v>221</v>
      </c>
      <c r="F232" s="15">
        <f t="shared" si="6"/>
        <v>221</v>
      </c>
      <c r="G232" s="15">
        <f t="shared" si="7"/>
        <v>48841</v>
      </c>
      <c r="H232" s="15"/>
      <c r="I232" t="s">
        <v>8221</v>
      </c>
      <c r="J232">
        <v>9</v>
      </c>
      <c r="V232">
        <v>17</v>
      </c>
      <c r="Z232">
        <v>0</v>
      </c>
    </row>
    <row r="233" spans="1:26" x14ac:dyDescent="0.2">
      <c r="A233">
        <v>0</v>
      </c>
      <c r="B233" t="s">
        <v>8221</v>
      </c>
      <c r="D233" t="s">
        <v>8219</v>
      </c>
      <c r="E233">
        <v>964</v>
      </c>
      <c r="F233" s="15">
        <f t="shared" si="6"/>
        <v>964</v>
      </c>
      <c r="G233" s="15">
        <f t="shared" si="7"/>
        <v>929296</v>
      </c>
      <c r="H233" s="15"/>
      <c r="I233" t="s">
        <v>8221</v>
      </c>
      <c r="J233">
        <v>2</v>
      </c>
      <c r="V233">
        <v>17</v>
      </c>
      <c r="Z233">
        <v>0</v>
      </c>
    </row>
    <row r="234" spans="1:26" x14ac:dyDescent="0.2">
      <c r="A234">
        <v>7</v>
      </c>
      <c r="B234" t="s">
        <v>8221</v>
      </c>
      <c r="D234" t="s">
        <v>8219</v>
      </c>
      <c r="E234">
        <v>286</v>
      </c>
      <c r="F234" s="15">
        <f t="shared" si="6"/>
        <v>286</v>
      </c>
      <c r="G234" s="15">
        <f t="shared" si="7"/>
        <v>81796</v>
      </c>
      <c r="H234" s="15"/>
      <c r="I234" t="s">
        <v>8221</v>
      </c>
      <c r="J234">
        <v>1</v>
      </c>
      <c r="V234">
        <v>17</v>
      </c>
      <c r="Z234">
        <v>0</v>
      </c>
    </row>
    <row r="235" spans="1:26" x14ac:dyDescent="0.2">
      <c r="A235">
        <v>0</v>
      </c>
      <c r="B235" t="s">
        <v>8221</v>
      </c>
      <c r="D235" t="s">
        <v>8219</v>
      </c>
      <c r="E235">
        <v>613</v>
      </c>
      <c r="F235" s="15">
        <f t="shared" si="6"/>
        <v>613</v>
      </c>
      <c r="G235" s="15">
        <f t="shared" si="7"/>
        <v>375769</v>
      </c>
      <c r="H235" s="15"/>
      <c r="I235" t="s">
        <v>8221</v>
      </c>
      <c r="J235">
        <v>7</v>
      </c>
      <c r="V235">
        <v>17</v>
      </c>
      <c r="Z235">
        <v>0</v>
      </c>
    </row>
    <row r="236" spans="1:26" x14ac:dyDescent="0.2">
      <c r="A236">
        <v>5</v>
      </c>
      <c r="B236" t="s">
        <v>8221</v>
      </c>
      <c r="D236" t="s">
        <v>8219</v>
      </c>
      <c r="E236">
        <v>29</v>
      </c>
      <c r="F236" s="15">
        <f t="shared" si="6"/>
        <v>29</v>
      </c>
      <c r="G236" s="15">
        <f t="shared" si="7"/>
        <v>841</v>
      </c>
      <c r="H236" s="15"/>
      <c r="I236" t="s">
        <v>8221</v>
      </c>
      <c r="J236">
        <v>2</v>
      </c>
      <c r="V236">
        <v>17</v>
      </c>
      <c r="Z236">
        <v>0</v>
      </c>
    </row>
    <row r="237" spans="1:26" x14ac:dyDescent="0.2">
      <c r="A237">
        <v>0</v>
      </c>
      <c r="B237" t="s">
        <v>8221</v>
      </c>
      <c r="D237" t="s">
        <v>8219</v>
      </c>
      <c r="E237">
        <v>165</v>
      </c>
      <c r="F237" s="15">
        <f t="shared" si="6"/>
        <v>165</v>
      </c>
      <c r="G237" s="15">
        <f t="shared" si="7"/>
        <v>27225</v>
      </c>
      <c r="H237" s="15"/>
      <c r="I237" t="s">
        <v>8221</v>
      </c>
      <c r="J237">
        <v>8</v>
      </c>
      <c r="V237">
        <v>17</v>
      </c>
      <c r="Z237">
        <v>0</v>
      </c>
    </row>
    <row r="238" spans="1:26" x14ac:dyDescent="0.2">
      <c r="A238">
        <v>0</v>
      </c>
      <c r="B238" t="s">
        <v>8221</v>
      </c>
      <c r="D238" t="s">
        <v>8219</v>
      </c>
      <c r="E238">
        <v>97</v>
      </c>
      <c r="F238" s="15">
        <f t="shared" si="6"/>
        <v>97</v>
      </c>
      <c r="G238" s="15">
        <f t="shared" si="7"/>
        <v>9409</v>
      </c>
      <c r="H238" s="15"/>
      <c r="I238" t="s">
        <v>8221</v>
      </c>
      <c r="J238">
        <v>2</v>
      </c>
      <c r="V238">
        <v>18</v>
      </c>
      <c r="Z238">
        <v>0</v>
      </c>
    </row>
    <row r="239" spans="1:26" x14ac:dyDescent="0.2">
      <c r="A239">
        <v>1</v>
      </c>
      <c r="B239" t="s">
        <v>8221</v>
      </c>
      <c r="D239" t="s">
        <v>8219</v>
      </c>
      <c r="E239">
        <v>303</v>
      </c>
      <c r="F239" s="15">
        <f t="shared" si="6"/>
        <v>303</v>
      </c>
      <c r="G239" s="15">
        <f t="shared" si="7"/>
        <v>91809</v>
      </c>
      <c r="H239" s="15"/>
      <c r="I239" t="s">
        <v>8221</v>
      </c>
      <c r="J239">
        <v>2</v>
      </c>
      <c r="V239">
        <v>18</v>
      </c>
      <c r="Z239">
        <v>0</v>
      </c>
    </row>
    <row r="240" spans="1:26" x14ac:dyDescent="0.2">
      <c r="A240">
        <v>0</v>
      </c>
      <c r="B240" t="s">
        <v>8221</v>
      </c>
      <c r="D240" t="s">
        <v>8219</v>
      </c>
      <c r="E240">
        <v>267</v>
      </c>
      <c r="F240" s="15">
        <f t="shared" si="6"/>
        <v>267</v>
      </c>
      <c r="G240" s="15">
        <f t="shared" si="7"/>
        <v>71289</v>
      </c>
      <c r="H240" s="15"/>
      <c r="I240" t="s">
        <v>8221</v>
      </c>
      <c r="J240">
        <v>7</v>
      </c>
      <c r="V240">
        <v>18</v>
      </c>
      <c r="Z240">
        <v>0</v>
      </c>
    </row>
    <row r="241" spans="1:26" x14ac:dyDescent="0.2">
      <c r="A241">
        <v>5</v>
      </c>
      <c r="B241" t="s">
        <v>8221</v>
      </c>
      <c r="D241" t="s">
        <v>8219</v>
      </c>
      <c r="E241">
        <v>302</v>
      </c>
      <c r="F241" s="15">
        <f t="shared" si="6"/>
        <v>302</v>
      </c>
      <c r="G241" s="15">
        <f t="shared" si="7"/>
        <v>91204</v>
      </c>
      <c r="H241" s="15"/>
      <c r="I241" t="s">
        <v>8221</v>
      </c>
      <c r="J241">
        <v>2</v>
      </c>
      <c r="V241">
        <v>18</v>
      </c>
      <c r="Z241">
        <v>0</v>
      </c>
    </row>
    <row r="242" spans="1:26" x14ac:dyDescent="0.2">
      <c r="A242">
        <v>137</v>
      </c>
      <c r="B242" t="s">
        <v>8219</v>
      </c>
      <c r="D242" t="s">
        <v>8219</v>
      </c>
      <c r="E242">
        <v>87</v>
      </c>
      <c r="F242" s="15">
        <f t="shared" si="6"/>
        <v>87</v>
      </c>
      <c r="G242" s="15">
        <f t="shared" si="7"/>
        <v>7569</v>
      </c>
      <c r="H242" s="15"/>
      <c r="I242" t="s">
        <v>8221</v>
      </c>
      <c r="J242">
        <v>18</v>
      </c>
      <c r="V242">
        <v>18</v>
      </c>
      <c r="Z242">
        <v>0</v>
      </c>
    </row>
    <row r="243" spans="1:26" x14ac:dyDescent="0.2">
      <c r="A243">
        <v>376</v>
      </c>
      <c r="B243" t="s">
        <v>8219</v>
      </c>
      <c r="D243" t="s">
        <v>8219</v>
      </c>
      <c r="E243">
        <v>354</v>
      </c>
      <c r="F243" s="15">
        <f t="shared" si="6"/>
        <v>354</v>
      </c>
      <c r="G243" s="15">
        <f t="shared" si="7"/>
        <v>125316</v>
      </c>
      <c r="H243" s="15"/>
      <c r="I243" t="s">
        <v>8221</v>
      </c>
      <c r="J243">
        <v>9</v>
      </c>
      <c r="V243">
        <v>18</v>
      </c>
      <c r="Z243">
        <v>0</v>
      </c>
    </row>
    <row r="244" spans="1:26" x14ac:dyDescent="0.2">
      <c r="A244">
        <v>202</v>
      </c>
      <c r="B244" t="s">
        <v>8219</v>
      </c>
      <c r="D244" t="s">
        <v>8219</v>
      </c>
      <c r="E244">
        <v>86</v>
      </c>
      <c r="F244" s="15">
        <f t="shared" si="6"/>
        <v>86</v>
      </c>
      <c r="G244" s="15">
        <f t="shared" si="7"/>
        <v>7396</v>
      </c>
      <c r="H244" s="15"/>
      <c r="I244" t="s">
        <v>8221</v>
      </c>
      <c r="J244">
        <v>4</v>
      </c>
      <c r="V244">
        <v>18</v>
      </c>
      <c r="Z244">
        <v>0</v>
      </c>
    </row>
    <row r="245" spans="1:26" x14ac:dyDescent="0.2">
      <c r="A245">
        <v>328</v>
      </c>
      <c r="B245" t="s">
        <v>8219</v>
      </c>
      <c r="D245" t="s">
        <v>8219</v>
      </c>
      <c r="E245">
        <v>26</v>
      </c>
      <c r="F245" s="15">
        <f t="shared" si="6"/>
        <v>26</v>
      </c>
      <c r="G245" s="15">
        <f t="shared" si="7"/>
        <v>676</v>
      </c>
      <c r="H245" s="15"/>
      <c r="I245" t="s">
        <v>8221</v>
      </c>
      <c r="J245">
        <v>7</v>
      </c>
      <c r="V245">
        <v>18</v>
      </c>
      <c r="Z245">
        <v>0</v>
      </c>
    </row>
    <row r="246" spans="1:26" x14ac:dyDescent="0.2">
      <c r="A246">
        <v>84</v>
      </c>
      <c r="B246" t="s">
        <v>8219</v>
      </c>
      <c r="D246" t="s">
        <v>8219</v>
      </c>
      <c r="E246">
        <v>113</v>
      </c>
      <c r="F246" s="15">
        <f t="shared" si="6"/>
        <v>113</v>
      </c>
      <c r="G246" s="15">
        <f t="shared" si="7"/>
        <v>12769</v>
      </c>
      <c r="H246" s="15"/>
      <c r="I246" t="s">
        <v>8221</v>
      </c>
      <c r="J246">
        <v>29</v>
      </c>
      <c r="V246">
        <v>18</v>
      </c>
      <c r="Z246">
        <v>0</v>
      </c>
    </row>
    <row r="247" spans="1:26" x14ac:dyDescent="0.2">
      <c r="A247">
        <v>96</v>
      </c>
      <c r="B247" t="s">
        <v>8219</v>
      </c>
      <c r="D247" t="s">
        <v>8219</v>
      </c>
      <c r="E247">
        <v>65</v>
      </c>
      <c r="F247" s="15">
        <f t="shared" si="6"/>
        <v>65</v>
      </c>
      <c r="G247" s="15">
        <f t="shared" si="7"/>
        <v>4225</v>
      </c>
      <c r="H247" s="15"/>
      <c r="I247" t="s">
        <v>8221</v>
      </c>
      <c r="J247">
        <v>12</v>
      </c>
      <c r="V247">
        <v>18</v>
      </c>
      <c r="Z247">
        <v>0</v>
      </c>
    </row>
    <row r="248" spans="1:26" x14ac:dyDescent="0.2">
      <c r="A248">
        <v>223</v>
      </c>
      <c r="B248" t="s">
        <v>8219</v>
      </c>
      <c r="D248" t="s">
        <v>8219</v>
      </c>
      <c r="E248">
        <v>134</v>
      </c>
      <c r="F248" s="15">
        <f t="shared" si="6"/>
        <v>134</v>
      </c>
      <c r="G248" s="15">
        <f t="shared" si="7"/>
        <v>17956</v>
      </c>
      <c r="H248" s="15"/>
      <c r="I248" t="s">
        <v>8221</v>
      </c>
      <c r="J248">
        <v>4</v>
      </c>
      <c r="V248">
        <v>18</v>
      </c>
      <c r="Z248">
        <v>0</v>
      </c>
    </row>
    <row r="249" spans="1:26" x14ac:dyDescent="0.2">
      <c r="A249">
        <v>62</v>
      </c>
      <c r="B249" t="s">
        <v>8219</v>
      </c>
      <c r="D249" t="s">
        <v>8219</v>
      </c>
      <c r="E249">
        <v>119</v>
      </c>
      <c r="F249" s="15">
        <f t="shared" si="6"/>
        <v>119</v>
      </c>
      <c r="G249" s="15">
        <f t="shared" si="7"/>
        <v>14161</v>
      </c>
      <c r="H249" s="15"/>
      <c r="I249" t="s">
        <v>8221</v>
      </c>
      <c r="J249">
        <v>28</v>
      </c>
      <c r="V249">
        <v>18</v>
      </c>
      <c r="Z249">
        <v>0</v>
      </c>
    </row>
    <row r="250" spans="1:26" x14ac:dyDescent="0.2">
      <c r="A250">
        <v>146</v>
      </c>
      <c r="B250" t="s">
        <v>8219</v>
      </c>
      <c r="D250" t="s">
        <v>8219</v>
      </c>
      <c r="E250">
        <v>159</v>
      </c>
      <c r="F250" s="15">
        <f t="shared" si="6"/>
        <v>159</v>
      </c>
      <c r="G250" s="15">
        <f t="shared" si="7"/>
        <v>25281</v>
      </c>
      <c r="H250" s="15"/>
      <c r="I250" t="s">
        <v>8221</v>
      </c>
      <c r="J250">
        <v>25</v>
      </c>
      <c r="V250">
        <v>18</v>
      </c>
      <c r="Z250">
        <v>0</v>
      </c>
    </row>
    <row r="251" spans="1:26" x14ac:dyDescent="0.2">
      <c r="A251">
        <v>235</v>
      </c>
      <c r="B251" t="s">
        <v>8219</v>
      </c>
      <c r="D251" t="s">
        <v>8219</v>
      </c>
      <c r="E251">
        <v>167</v>
      </c>
      <c r="F251" s="15">
        <f t="shared" si="6"/>
        <v>167</v>
      </c>
      <c r="G251" s="15">
        <f t="shared" si="7"/>
        <v>27889</v>
      </c>
      <c r="H251" s="15"/>
      <c r="I251" t="s">
        <v>8221</v>
      </c>
      <c r="J251">
        <v>28</v>
      </c>
      <c r="V251">
        <v>18</v>
      </c>
      <c r="Z251">
        <v>0</v>
      </c>
    </row>
    <row r="252" spans="1:26" x14ac:dyDescent="0.2">
      <c r="A252">
        <v>437</v>
      </c>
      <c r="B252" t="s">
        <v>8219</v>
      </c>
      <c r="D252" t="s">
        <v>8219</v>
      </c>
      <c r="E252">
        <v>43</v>
      </c>
      <c r="F252" s="15">
        <f t="shared" si="6"/>
        <v>43</v>
      </c>
      <c r="G252" s="15">
        <f t="shared" si="7"/>
        <v>1849</v>
      </c>
      <c r="H252" s="15"/>
      <c r="I252" t="s">
        <v>8221</v>
      </c>
      <c r="J252">
        <v>310</v>
      </c>
      <c r="V252">
        <v>18</v>
      </c>
      <c r="Z252">
        <v>0</v>
      </c>
    </row>
    <row r="253" spans="1:26" x14ac:dyDescent="0.2">
      <c r="A253">
        <v>77</v>
      </c>
      <c r="B253" t="s">
        <v>8219</v>
      </c>
      <c r="D253" t="s">
        <v>8219</v>
      </c>
      <c r="E253">
        <v>1062</v>
      </c>
      <c r="F253" s="15">
        <f t="shared" si="6"/>
        <v>1062</v>
      </c>
      <c r="G253" s="15">
        <f t="shared" si="7"/>
        <v>1127844</v>
      </c>
      <c r="H253" s="15"/>
      <c r="I253" t="s">
        <v>8221</v>
      </c>
      <c r="J253">
        <v>15</v>
      </c>
      <c r="V253">
        <v>18</v>
      </c>
      <c r="Z253">
        <v>0</v>
      </c>
    </row>
    <row r="254" spans="1:26" x14ac:dyDescent="0.2">
      <c r="A254">
        <v>108</v>
      </c>
      <c r="B254" t="s">
        <v>8219</v>
      </c>
      <c r="D254" t="s">
        <v>8219</v>
      </c>
      <c r="E254">
        <v>9</v>
      </c>
      <c r="F254" s="15">
        <f t="shared" si="6"/>
        <v>9</v>
      </c>
      <c r="G254" s="15">
        <f t="shared" si="7"/>
        <v>81</v>
      </c>
      <c r="H254" s="15"/>
      <c r="I254" t="s">
        <v>8221</v>
      </c>
      <c r="J254">
        <v>215</v>
      </c>
      <c r="V254">
        <v>18</v>
      </c>
      <c r="Z254">
        <v>0</v>
      </c>
    </row>
    <row r="255" spans="1:26" x14ac:dyDescent="0.2">
      <c r="A255">
        <v>7</v>
      </c>
      <c r="B255" t="s">
        <v>8219</v>
      </c>
      <c r="D255" t="s">
        <v>8219</v>
      </c>
      <c r="E255">
        <v>89</v>
      </c>
      <c r="F255" s="15">
        <f t="shared" si="6"/>
        <v>89</v>
      </c>
      <c r="G255" s="15">
        <f t="shared" si="7"/>
        <v>7921</v>
      </c>
      <c r="H255" s="15"/>
      <c r="I255" t="s">
        <v>8221</v>
      </c>
      <c r="J255">
        <v>3</v>
      </c>
      <c r="V255">
        <v>18</v>
      </c>
      <c r="Z255">
        <v>0</v>
      </c>
    </row>
    <row r="256" spans="1:26" x14ac:dyDescent="0.2">
      <c r="A256">
        <v>314</v>
      </c>
      <c r="B256" t="s">
        <v>8219</v>
      </c>
      <c r="D256" t="s">
        <v>8219</v>
      </c>
      <c r="E256">
        <v>174</v>
      </c>
      <c r="F256" s="15">
        <f t="shared" si="6"/>
        <v>174</v>
      </c>
      <c r="G256" s="15">
        <f t="shared" si="7"/>
        <v>30276</v>
      </c>
      <c r="H256" s="15"/>
      <c r="I256" t="s">
        <v>8221</v>
      </c>
      <c r="J256">
        <v>2</v>
      </c>
      <c r="V256">
        <v>18</v>
      </c>
      <c r="Z256">
        <v>0</v>
      </c>
    </row>
    <row r="257" spans="1:26" x14ac:dyDescent="0.2">
      <c r="A257">
        <v>188</v>
      </c>
      <c r="B257" t="s">
        <v>8219</v>
      </c>
      <c r="D257" t="s">
        <v>8219</v>
      </c>
      <c r="E257">
        <v>14</v>
      </c>
      <c r="F257" s="15">
        <f t="shared" si="6"/>
        <v>14</v>
      </c>
      <c r="G257" s="15">
        <f t="shared" si="7"/>
        <v>196</v>
      </c>
      <c r="H257" s="15"/>
      <c r="I257" t="s">
        <v>8221</v>
      </c>
      <c r="J257">
        <v>26</v>
      </c>
      <c r="V257">
        <v>18</v>
      </c>
      <c r="Z257">
        <v>0</v>
      </c>
    </row>
    <row r="258" spans="1:26" x14ac:dyDescent="0.2">
      <c r="A258">
        <v>275</v>
      </c>
      <c r="B258" t="s">
        <v>8219</v>
      </c>
      <c r="D258" t="s">
        <v>8219</v>
      </c>
      <c r="E258">
        <v>48</v>
      </c>
      <c r="F258" s="15">
        <f t="shared" si="6"/>
        <v>48</v>
      </c>
      <c r="G258" s="15">
        <f t="shared" si="7"/>
        <v>2304</v>
      </c>
      <c r="H258" s="15"/>
      <c r="I258" t="s">
        <v>8221</v>
      </c>
      <c r="J258">
        <v>24</v>
      </c>
      <c r="V258">
        <v>18</v>
      </c>
      <c r="Z258">
        <v>0</v>
      </c>
    </row>
    <row r="259" spans="1:26" x14ac:dyDescent="0.2">
      <c r="A259">
        <v>560</v>
      </c>
      <c r="B259" t="s">
        <v>8219</v>
      </c>
      <c r="D259" t="s">
        <v>8219</v>
      </c>
      <c r="E259">
        <v>133</v>
      </c>
      <c r="F259" s="15">
        <f t="shared" ref="F259:F322" si="8">E259-$N259</f>
        <v>133</v>
      </c>
      <c r="G259" s="15">
        <f t="shared" ref="G259:G322" si="9">F259^2</f>
        <v>17689</v>
      </c>
      <c r="H259" s="15"/>
      <c r="I259" t="s">
        <v>8221</v>
      </c>
      <c r="J259">
        <v>96</v>
      </c>
      <c r="V259">
        <v>19</v>
      </c>
      <c r="Z259">
        <v>0</v>
      </c>
    </row>
    <row r="260" spans="1:26" x14ac:dyDescent="0.2">
      <c r="A260">
        <v>688</v>
      </c>
      <c r="B260" t="s">
        <v>8219</v>
      </c>
      <c r="D260" t="s">
        <v>8219</v>
      </c>
      <c r="E260">
        <v>83</v>
      </c>
      <c r="F260" s="15">
        <f t="shared" si="8"/>
        <v>83</v>
      </c>
      <c r="G260" s="15">
        <f t="shared" si="9"/>
        <v>6889</v>
      </c>
      <c r="H260" s="15"/>
      <c r="I260" t="s">
        <v>8221</v>
      </c>
      <c r="J260">
        <v>17</v>
      </c>
      <c r="V260">
        <v>19</v>
      </c>
      <c r="Z260">
        <v>0</v>
      </c>
    </row>
    <row r="261" spans="1:26" x14ac:dyDescent="0.2">
      <c r="A261">
        <v>942</v>
      </c>
      <c r="B261" t="s">
        <v>8219</v>
      </c>
      <c r="D261" t="s">
        <v>8219</v>
      </c>
      <c r="E261">
        <v>149</v>
      </c>
      <c r="F261" s="15">
        <f t="shared" si="8"/>
        <v>149</v>
      </c>
      <c r="G261" s="15">
        <f t="shared" si="9"/>
        <v>22201</v>
      </c>
      <c r="H261" s="15"/>
      <c r="I261" t="s">
        <v>8221</v>
      </c>
      <c r="J261">
        <v>94</v>
      </c>
      <c r="V261">
        <v>19</v>
      </c>
      <c r="Z261">
        <v>0</v>
      </c>
    </row>
    <row r="262" spans="1:26" x14ac:dyDescent="0.2">
      <c r="A262">
        <v>88</v>
      </c>
      <c r="B262" t="s">
        <v>8219</v>
      </c>
      <c r="D262" t="s">
        <v>8219</v>
      </c>
      <c r="E262">
        <v>49</v>
      </c>
      <c r="F262" s="15">
        <f t="shared" si="8"/>
        <v>49</v>
      </c>
      <c r="G262" s="15">
        <f t="shared" si="9"/>
        <v>2401</v>
      </c>
      <c r="H262" s="15"/>
      <c r="I262" t="s">
        <v>8221</v>
      </c>
      <c r="J262">
        <v>129</v>
      </c>
      <c r="V262">
        <v>19</v>
      </c>
      <c r="Z262">
        <v>0</v>
      </c>
    </row>
    <row r="263" spans="1:26" x14ac:dyDescent="0.2">
      <c r="A263">
        <v>220</v>
      </c>
      <c r="B263" t="s">
        <v>8219</v>
      </c>
      <c r="D263" t="s">
        <v>8219</v>
      </c>
      <c r="E263">
        <v>251</v>
      </c>
      <c r="F263" s="15">
        <f t="shared" si="8"/>
        <v>251</v>
      </c>
      <c r="G263" s="15">
        <f t="shared" si="9"/>
        <v>63001</v>
      </c>
      <c r="H263" s="15"/>
      <c r="I263" t="s">
        <v>8221</v>
      </c>
      <c r="J263">
        <v>1</v>
      </c>
      <c r="V263">
        <v>19</v>
      </c>
      <c r="Z263">
        <v>0</v>
      </c>
    </row>
    <row r="264" spans="1:26" x14ac:dyDescent="0.2">
      <c r="A264">
        <v>145</v>
      </c>
      <c r="B264" t="s">
        <v>8219</v>
      </c>
      <c r="D264" t="s">
        <v>8219</v>
      </c>
      <c r="E264">
        <v>22</v>
      </c>
      <c r="F264" s="15">
        <f t="shared" si="8"/>
        <v>22</v>
      </c>
      <c r="G264" s="15">
        <f t="shared" si="9"/>
        <v>484</v>
      </c>
      <c r="H264" s="15"/>
      <c r="I264" t="s">
        <v>8221</v>
      </c>
      <c r="J264">
        <v>4</v>
      </c>
      <c r="V264">
        <v>19</v>
      </c>
      <c r="Z264">
        <v>0</v>
      </c>
    </row>
    <row r="265" spans="1:26" x14ac:dyDescent="0.2">
      <c r="A265">
        <v>963</v>
      </c>
      <c r="B265" t="s">
        <v>8219</v>
      </c>
      <c r="D265" t="s">
        <v>8219</v>
      </c>
      <c r="E265">
        <v>48</v>
      </c>
      <c r="F265" s="15">
        <f t="shared" si="8"/>
        <v>48</v>
      </c>
      <c r="G265" s="15">
        <f t="shared" si="9"/>
        <v>2304</v>
      </c>
      <c r="H265" s="15"/>
      <c r="I265" t="s">
        <v>8221</v>
      </c>
      <c r="J265">
        <v>3</v>
      </c>
      <c r="V265">
        <v>19</v>
      </c>
      <c r="Z265">
        <v>0</v>
      </c>
    </row>
    <row r="266" spans="1:26" x14ac:dyDescent="0.2">
      <c r="A266">
        <v>91</v>
      </c>
      <c r="B266" t="s">
        <v>8219</v>
      </c>
      <c r="D266" t="s">
        <v>8219</v>
      </c>
      <c r="E266">
        <v>383</v>
      </c>
      <c r="F266" s="15">
        <f t="shared" si="8"/>
        <v>383</v>
      </c>
      <c r="G266" s="15">
        <f t="shared" si="9"/>
        <v>146689</v>
      </c>
      <c r="H266" s="15"/>
      <c r="I266" t="s">
        <v>8221</v>
      </c>
      <c r="J266">
        <v>135</v>
      </c>
      <c r="V266">
        <v>19</v>
      </c>
      <c r="Z266">
        <v>0</v>
      </c>
    </row>
    <row r="267" spans="1:26" x14ac:dyDescent="0.2">
      <c r="A267">
        <v>58</v>
      </c>
      <c r="B267" t="s">
        <v>8219</v>
      </c>
      <c r="D267" t="s">
        <v>8219</v>
      </c>
      <c r="E267">
        <v>237</v>
      </c>
      <c r="F267" s="15">
        <f t="shared" si="8"/>
        <v>237</v>
      </c>
      <c r="G267" s="15">
        <f t="shared" si="9"/>
        <v>56169</v>
      </c>
      <c r="H267" s="15"/>
      <c r="I267" t="s">
        <v>8221</v>
      </c>
      <c r="J267">
        <v>10</v>
      </c>
      <c r="V267">
        <v>19</v>
      </c>
      <c r="Z267">
        <v>0</v>
      </c>
    </row>
    <row r="268" spans="1:26" x14ac:dyDescent="0.2">
      <c r="A268">
        <v>36</v>
      </c>
      <c r="B268" t="s">
        <v>8219</v>
      </c>
      <c r="D268" t="s">
        <v>8219</v>
      </c>
      <c r="E268">
        <v>13</v>
      </c>
      <c r="F268" s="15">
        <f t="shared" si="8"/>
        <v>13</v>
      </c>
      <c r="G268" s="15">
        <f t="shared" si="9"/>
        <v>169</v>
      </c>
      <c r="H268" s="15"/>
      <c r="I268" t="s">
        <v>8221</v>
      </c>
      <c r="J268">
        <v>0</v>
      </c>
      <c r="V268">
        <v>19</v>
      </c>
      <c r="Z268">
        <v>0</v>
      </c>
    </row>
    <row r="269" spans="1:26" x14ac:dyDescent="0.2">
      <c r="A269">
        <v>165</v>
      </c>
      <c r="B269" t="s">
        <v>8219</v>
      </c>
      <c r="D269" t="s">
        <v>8219</v>
      </c>
      <c r="E269">
        <v>562</v>
      </c>
      <c r="F269" s="15">
        <f t="shared" si="8"/>
        <v>562</v>
      </c>
      <c r="G269" s="15">
        <f t="shared" si="9"/>
        <v>315844</v>
      </c>
      <c r="H269" s="15"/>
      <c r="I269" t="s">
        <v>8221</v>
      </c>
      <c r="J269">
        <v>6</v>
      </c>
      <c r="V269">
        <v>19</v>
      </c>
      <c r="Z269">
        <v>0</v>
      </c>
    </row>
    <row r="270" spans="1:26" x14ac:dyDescent="0.2">
      <c r="A270">
        <v>111</v>
      </c>
      <c r="B270" t="s">
        <v>8219</v>
      </c>
      <c r="D270" t="s">
        <v>8219</v>
      </c>
      <c r="E270">
        <v>71</v>
      </c>
      <c r="F270" s="15">
        <f t="shared" si="8"/>
        <v>71</v>
      </c>
      <c r="G270" s="15">
        <f t="shared" si="9"/>
        <v>5041</v>
      </c>
      <c r="H270" s="15"/>
      <c r="I270" t="s">
        <v>8221</v>
      </c>
      <c r="J270">
        <v>36</v>
      </c>
      <c r="V270">
        <v>19</v>
      </c>
      <c r="Z270">
        <v>0</v>
      </c>
    </row>
    <row r="271" spans="1:26" x14ac:dyDescent="0.2">
      <c r="A271">
        <v>1596</v>
      </c>
      <c r="B271" t="s">
        <v>8219</v>
      </c>
      <c r="D271" t="s">
        <v>8219</v>
      </c>
      <c r="E271">
        <v>1510</v>
      </c>
      <c r="F271" s="15">
        <f t="shared" si="8"/>
        <v>1510</v>
      </c>
      <c r="G271" s="15">
        <f t="shared" si="9"/>
        <v>2280100</v>
      </c>
      <c r="H271" s="15"/>
      <c r="I271" t="s">
        <v>8221</v>
      </c>
      <c r="J271">
        <v>336</v>
      </c>
      <c r="V271">
        <v>19</v>
      </c>
      <c r="Z271">
        <v>0</v>
      </c>
    </row>
    <row r="272" spans="1:26" x14ac:dyDescent="0.2">
      <c r="A272">
        <v>61</v>
      </c>
      <c r="B272" t="s">
        <v>8219</v>
      </c>
      <c r="D272" t="s">
        <v>8219</v>
      </c>
      <c r="E272">
        <v>14</v>
      </c>
      <c r="F272" s="15">
        <f t="shared" si="8"/>
        <v>14</v>
      </c>
      <c r="G272" s="15">
        <f t="shared" si="9"/>
        <v>196</v>
      </c>
      <c r="H272" s="15"/>
      <c r="I272" t="s">
        <v>8221</v>
      </c>
      <c r="J272">
        <v>34</v>
      </c>
      <c r="V272">
        <v>19</v>
      </c>
      <c r="Z272">
        <v>0</v>
      </c>
    </row>
    <row r="273" spans="1:26" x14ac:dyDescent="0.2">
      <c r="A273">
        <v>287</v>
      </c>
      <c r="B273" t="s">
        <v>8219</v>
      </c>
      <c r="D273" t="s">
        <v>8219</v>
      </c>
      <c r="E273">
        <v>193</v>
      </c>
      <c r="F273" s="15">
        <f t="shared" si="8"/>
        <v>193</v>
      </c>
      <c r="G273" s="15">
        <f t="shared" si="9"/>
        <v>37249</v>
      </c>
      <c r="H273" s="15"/>
      <c r="I273" t="s">
        <v>8221</v>
      </c>
      <c r="J273">
        <v>10</v>
      </c>
      <c r="V273">
        <v>19</v>
      </c>
      <c r="Z273">
        <v>0</v>
      </c>
    </row>
    <row r="274" spans="1:26" x14ac:dyDescent="0.2">
      <c r="A274">
        <v>65</v>
      </c>
      <c r="B274" t="s">
        <v>8219</v>
      </c>
      <c r="D274" t="s">
        <v>8219</v>
      </c>
      <c r="E274">
        <v>206</v>
      </c>
      <c r="F274" s="15">
        <f t="shared" si="8"/>
        <v>206</v>
      </c>
      <c r="G274" s="15">
        <f t="shared" si="9"/>
        <v>42436</v>
      </c>
      <c r="H274" s="15"/>
      <c r="I274" t="s">
        <v>8221</v>
      </c>
      <c r="J274">
        <v>201</v>
      </c>
      <c r="V274">
        <v>19</v>
      </c>
      <c r="Z274">
        <v>0</v>
      </c>
    </row>
    <row r="275" spans="1:26" x14ac:dyDescent="0.2">
      <c r="A275">
        <v>118</v>
      </c>
      <c r="B275" t="s">
        <v>8219</v>
      </c>
      <c r="D275" t="s">
        <v>8219</v>
      </c>
      <c r="E275">
        <v>351</v>
      </c>
      <c r="F275" s="15">
        <f t="shared" si="8"/>
        <v>351</v>
      </c>
      <c r="G275" s="15">
        <f t="shared" si="9"/>
        <v>123201</v>
      </c>
      <c r="H275" s="15"/>
      <c r="I275" t="s">
        <v>8221</v>
      </c>
      <c r="J275">
        <v>296</v>
      </c>
      <c r="V275">
        <v>19</v>
      </c>
      <c r="Z275">
        <v>0</v>
      </c>
    </row>
    <row r="276" spans="1:26" x14ac:dyDescent="0.2">
      <c r="A276">
        <v>113</v>
      </c>
      <c r="B276" t="s">
        <v>8219</v>
      </c>
      <c r="D276" t="s">
        <v>8219</v>
      </c>
      <c r="E276">
        <v>50</v>
      </c>
      <c r="F276" s="15">
        <f t="shared" si="8"/>
        <v>50</v>
      </c>
      <c r="G276" s="15">
        <f t="shared" si="9"/>
        <v>2500</v>
      </c>
      <c r="H276" s="15"/>
      <c r="I276" t="s">
        <v>8221</v>
      </c>
      <c r="J276">
        <v>7</v>
      </c>
      <c r="V276">
        <v>19</v>
      </c>
      <c r="Z276">
        <v>0</v>
      </c>
    </row>
    <row r="277" spans="1:26" x14ac:dyDescent="0.2">
      <c r="A277">
        <v>332</v>
      </c>
      <c r="B277" t="s">
        <v>8219</v>
      </c>
      <c r="D277" t="s">
        <v>8219</v>
      </c>
      <c r="E277">
        <v>184</v>
      </c>
      <c r="F277" s="15">
        <f t="shared" si="8"/>
        <v>184</v>
      </c>
      <c r="G277" s="15">
        <f t="shared" si="9"/>
        <v>33856</v>
      </c>
      <c r="H277" s="15"/>
      <c r="I277" t="s">
        <v>8221</v>
      </c>
      <c r="J277">
        <v>7</v>
      </c>
      <c r="V277">
        <v>19</v>
      </c>
      <c r="Z277">
        <v>0</v>
      </c>
    </row>
    <row r="278" spans="1:26" x14ac:dyDescent="0.2">
      <c r="A278">
        <v>62</v>
      </c>
      <c r="B278" t="s">
        <v>8219</v>
      </c>
      <c r="D278" t="s">
        <v>8219</v>
      </c>
      <c r="E278">
        <v>196</v>
      </c>
      <c r="F278" s="15">
        <f t="shared" si="8"/>
        <v>196</v>
      </c>
      <c r="G278" s="15">
        <f t="shared" si="9"/>
        <v>38416</v>
      </c>
      <c r="H278" s="15"/>
      <c r="I278" t="s">
        <v>8221</v>
      </c>
      <c r="J278">
        <v>1</v>
      </c>
      <c r="V278">
        <v>19</v>
      </c>
      <c r="Z278">
        <v>0</v>
      </c>
    </row>
    <row r="279" spans="1:26" x14ac:dyDescent="0.2">
      <c r="A279">
        <v>951</v>
      </c>
      <c r="B279" t="s">
        <v>8219</v>
      </c>
      <c r="D279" t="s">
        <v>8219</v>
      </c>
      <c r="E279">
        <v>229</v>
      </c>
      <c r="F279" s="15">
        <f t="shared" si="8"/>
        <v>229</v>
      </c>
      <c r="G279" s="15">
        <f t="shared" si="9"/>
        <v>52441</v>
      </c>
      <c r="H279" s="15"/>
      <c r="I279" t="s">
        <v>8221</v>
      </c>
      <c r="J279">
        <v>114</v>
      </c>
      <c r="V279">
        <v>19</v>
      </c>
      <c r="Z279">
        <v>0</v>
      </c>
    </row>
    <row r="280" spans="1:26" x14ac:dyDescent="0.2">
      <c r="A280">
        <v>415</v>
      </c>
      <c r="B280" t="s">
        <v>8219</v>
      </c>
      <c r="D280" t="s">
        <v>8219</v>
      </c>
      <c r="E280">
        <v>67</v>
      </c>
      <c r="F280" s="15">
        <f t="shared" si="8"/>
        <v>67</v>
      </c>
      <c r="G280" s="15">
        <f t="shared" si="9"/>
        <v>4489</v>
      </c>
      <c r="H280" s="15"/>
      <c r="I280" t="s">
        <v>8221</v>
      </c>
      <c r="J280">
        <v>29</v>
      </c>
      <c r="V280">
        <v>19</v>
      </c>
      <c r="Z280">
        <v>0</v>
      </c>
    </row>
    <row r="281" spans="1:26" x14ac:dyDescent="0.2">
      <c r="A281">
        <v>305</v>
      </c>
      <c r="B281" t="s">
        <v>8219</v>
      </c>
      <c r="D281" t="s">
        <v>8219</v>
      </c>
      <c r="E281">
        <v>95</v>
      </c>
      <c r="F281" s="15">
        <f t="shared" si="8"/>
        <v>95</v>
      </c>
      <c r="G281" s="15">
        <f t="shared" si="9"/>
        <v>9025</v>
      </c>
      <c r="H281" s="15"/>
      <c r="I281" t="s">
        <v>8221</v>
      </c>
      <c r="J281">
        <v>890</v>
      </c>
      <c r="V281">
        <v>19</v>
      </c>
      <c r="Z281">
        <v>0</v>
      </c>
    </row>
    <row r="282" spans="1:26" x14ac:dyDescent="0.2">
      <c r="A282">
        <v>2139</v>
      </c>
      <c r="B282" t="s">
        <v>8219</v>
      </c>
      <c r="D282" t="s">
        <v>8219</v>
      </c>
      <c r="E282">
        <v>62</v>
      </c>
      <c r="F282" s="15">
        <f t="shared" si="8"/>
        <v>62</v>
      </c>
      <c r="G282" s="15">
        <f t="shared" si="9"/>
        <v>3844</v>
      </c>
      <c r="H282" s="15"/>
      <c r="I282" t="s">
        <v>8221</v>
      </c>
      <c r="J282">
        <v>31</v>
      </c>
      <c r="V282">
        <v>19</v>
      </c>
      <c r="Z282">
        <v>0</v>
      </c>
    </row>
    <row r="283" spans="1:26" x14ac:dyDescent="0.2">
      <c r="A283">
        <v>79</v>
      </c>
      <c r="B283" t="s">
        <v>8219</v>
      </c>
      <c r="D283" t="s">
        <v>8219</v>
      </c>
      <c r="E283">
        <v>73</v>
      </c>
      <c r="F283" s="15">
        <f t="shared" si="8"/>
        <v>73</v>
      </c>
      <c r="G283" s="15">
        <f t="shared" si="9"/>
        <v>5329</v>
      </c>
      <c r="H283" s="15"/>
      <c r="I283" t="s">
        <v>8221</v>
      </c>
      <c r="J283">
        <v>21</v>
      </c>
      <c r="V283">
        <v>19</v>
      </c>
      <c r="Z283">
        <v>0</v>
      </c>
    </row>
    <row r="284" spans="1:26" x14ac:dyDescent="0.2">
      <c r="A284">
        <v>179</v>
      </c>
      <c r="B284" t="s">
        <v>8219</v>
      </c>
      <c r="D284" t="s">
        <v>8219</v>
      </c>
      <c r="E284">
        <v>43</v>
      </c>
      <c r="F284" s="15">
        <f t="shared" si="8"/>
        <v>43</v>
      </c>
      <c r="G284" s="15">
        <f t="shared" si="9"/>
        <v>1849</v>
      </c>
      <c r="H284" s="15"/>
      <c r="I284" t="s">
        <v>8221</v>
      </c>
      <c r="J284">
        <v>37</v>
      </c>
      <c r="V284">
        <v>20</v>
      </c>
      <c r="Z284">
        <v>0</v>
      </c>
    </row>
    <row r="285" spans="1:26" x14ac:dyDescent="0.2">
      <c r="A285">
        <v>202</v>
      </c>
      <c r="B285" t="s">
        <v>8219</v>
      </c>
      <c r="D285" t="s">
        <v>8219</v>
      </c>
      <c r="E285">
        <v>70</v>
      </c>
      <c r="F285" s="15">
        <f t="shared" si="8"/>
        <v>70</v>
      </c>
      <c r="G285" s="15">
        <f t="shared" si="9"/>
        <v>4900</v>
      </c>
      <c r="H285" s="15"/>
      <c r="I285" t="s">
        <v>8221</v>
      </c>
      <c r="J285">
        <v>7</v>
      </c>
      <c r="V285">
        <v>20</v>
      </c>
      <c r="Z285">
        <v>0</v>
      </c>
    </row>
    <row r="286" spans="1:26" x14ac:dyDescent="0.2">
      <c r="A286">
        <v>760</v>
      </c>
      <c r="B286" t="s">
        <v>8219</v>
      </c>
      <c r="D286" t="s">
        <v>8219</v>
      </c>
      <c r="E286">
        <v>271</v>
      </c>
      <c r="F286" s="15">
        <f t="shared" si="8"/>
        <v>271</v>
      </c>
      <c r="G286" s="15">
        <f t="shared" si="9"/>
        <v>73441</v>
      </c>
      <c r="H286" s="15"/>
      <c r="I286" t="s">
        <v>8221</v>
      </c>
      <c r="J286">
        <v>4</v>
      </c>
      <c r="V286">
        <v>20</v>
      </c>
      <c r="Z286">
        <v>0</v>
      </c>
    </row>
    <row r="287" spans="1:26" x14ac:dyDescent="0.2">
      <c r="A287">
        <v>563</v>
      </c>
      <c r="B287" t="s">
        <v>8219</v>
      </c>
      <c r="D287" t="s">
        <v>8219</v>
      </c>
      <c r="E287">
        <v>55</v>
      </c>
      <c r="F287" s="15">
        <f t="shared" si="8"/>
        <v>55</v>
      </c>
      <c r="G287" s="15">
        <f t="shared" si="9"/>
        <v>3025</v>
      </c>
      <c r="H287" s="15"/>
      <c r="I287" t="s">
        <v>8221</v>
      </c>
      <c r="J287">
        <v>5</v>
      </c>
      <c r="V287">
        <v>20</v>
      </c>
      <c r="Z287">
        <v>0</v>
      </c>
    </row>
    <row r="288" spans="1:26" x14ac:dyDescent="0.2">
      <c r="A288">
        <v>135</v>
      </c>
      <c r="B288" t="s">
        <v>8219</v>
      </c>
      <c r="D288" t="s">
        <v>8219</v>
      </c>
      <c r="E288">
        <v>35</v>
      </c>
      <c r="F288" s="15">
        <f t="shared" si="8"/>
        <v>35</v>
      </c>
      <c r="G288" s="15">
        <f t="shared" si="9"/>
        <v>1225</v>
      </c>
      <c r="H288" s="15"/>
      <c r="I288" t="s">
        <v>8221</v>
      </c>
      <c r="J288">
        <v>0</v>
      </c>
      <c r="V288">
        <v>20</v>
      </c>
      <c r="Z288">
        <v>0</v>
      </c>
    </row>
    <row r="289" spans="1:26" x14ac:dyDescent="0.2">
      <c r="A289">
        <v>290</v>
      </c>
      <c r="B289" t="s">
        <v>8219</v>
      </c>
      <c r="D289" t="s">
        <v>8219</v>
      </c>
      <c r="E289">
        <v>22</v>
      </c>
      <c r="F289" s="15">
        <f t="shared" si="8"/>
        <v>22</v>
      </c>
      <c r="G289" s="15">
        <f t="shared" si="9"/>
        <v>484</v>
      </c>
      <c r="H289" s="15"/>
      <c r="I289" t="s">
        <v>8221</v>
      </c>
      <c r="J289">
        <v>456</v>
      </c>
      <c r="V289">
        <v>20</v>
      </c>
      <c r="Z289">
        <v>1</v>
      </c>
    </row>
    <row r="290" spans="1:26" x14ac:dyDescent="0.2">
      <c r="A290">
        <v>447</v>
      </c>
      <c r="B290" t="s">
        <v>8219</v>
      </c>
      <c r="D290" t="s">
        <v>8219</v>
      </c>
      <c r="E290">
        <v>38</v>
      </c>
      <c r="F290" s="15">
        <f t="shared" si="8"/>
        <v>38</v>
      </c>
      <c r="G290" s="15">
        <f t="shared" si="9"/>
        <v>1444</v>
      </c>
      <c r="H290" s="15"/>
      <c r="I290" t="s">
        <v>8221</v>
      </c>
      <c r="J290">
        <v>369</v>
      </c>
      <c r="V290">
        <v>20</v>
      </c>
      <c r="Z290">
        <v>1</v>
      </c>
    </row>
    <row r="291" spans="1:26" x14ac:dyDescent="0.2">
      <c r="A291">
        <v>232</v>
      </c>
      <c r="B291" t="s">
        <v>8219</v>
      </c>
      <c r="D291" t="s">
        <v>8219</v>
      </c>
      <c r="E291">
        <v>15</v>
      </c>
      <c r="F291" s="15">
        <f t="shared" si="8"/>
        <v>15</v>
      </c>
      <c r="G291" s="15">
        <f t="shared" si="9"/>
        <v>225</v>
      </c>
      <c r="H291" s="15"/>
      <c r="I291" t="s">
        <v>8221</v>
      </c>
      <c r="J291">
        <v>2</v>
      </c>
      <c r="V291">
        <v>20</v>
      </c>
      <c r="Z291">
        <v>1</v>
      </c>
    </row>
    <row r="292" spans="1:26" x14ac:dyDescent="0.2">
      <c r="A292">
        <v>168</v>
      </c>
      <c r="B292" t="s">
        <v>8219</v>
      </c>
      <c r="D292" t="s">
        <v>8219</v>
      </c>
      <c r="E292">
        <v>7</v>
      </c>
      <c r="F292" s="15">
        <f t="shared" si="8"/>
        <v>7</v>
      </c>
      <c r="G292" s="15">
        <f t="shared" si="9"/>
        <v>49</v>
      </c>
      <c r="H292" s="15"/>
      <c r="I292" t="s">
        <v>8221</v>
      </c>
      <c r="J292">
        <v>0</v>
      </c>
      <c r="V292">
        <v>20</v>
      </c>
      <c r="Z292">
        <v>1</v>
      </c>
    </row>
    <row r="293" spans="1:26" x14ac:dyDescent="0.2">
      <c r="A293">
        <v>128</v>
      </c>
      <c r="B293" t="s">
        <v>8219</v>
      </c>
      <c r="D293" t="s">
        <v>8219</v>
      </c>
      <c r="E293">
        <v>241</v>
      </c>
      <c r="F293" s="15">
        <f t="shared" si="8"/>
        <v>241</v>
      </c>
      <c r="G293" s="15">
        <f t="shared" si="9"/>
        <v>58081</v>
      </c>
      <c r="H293" s="15"/>
      <c r="I293" t="s">
        <v>8221</v>
      </c>
      <c r="J293">
        <v>338</v>
      </c>
      <c r="V293">
        <v>20</v>
      </c>
      <c r="Z293">
        <v>1</v>
      </c>
    </row>
    <row r="294" spans="1:26" x14ac:dyDescent="0.2">
      <c r="A294">
        <v>493</v>
      </c>
      <c r="B294" t="s">
        <v>8219</v>
      </c>
      <c r="D294" t="s">
        <v>8219</v>
      </c>
      <c r="E294">
        <v>55</v>
      </c>
      <c r="F294" s="15">
        <f t="shared" si="8"/>
        <v>55</v>
      </c>
      <c r="G294" s="15">
        <f t="shared" si="9"/>
        <v>3025</v>
      </c>
      <c r="H294" s="15"/>
      <c r="I294" t="s">
        <v>8221</v>
      </c>
      <c r="J294">
        <v>4</v>
      </c>
      <c r="V294">
        <v>20</v>
      </c>
      <c r="Z294">
        <v>1</v>
      </c>
    </row>
    <row r="295" spans="1:26" x14ac:dyDescent="0.2">
      <c r="A295">
        <v>131</v>
      </c>
      <c r="B295" t="s">
        <v>8219</v>
      </c>
      <c r="D295" t="s">
        <v>8219</v>
      </c>
      <c r="E295">
        <v>171</v>
      </c>
      <c r="F295" s="15">
        <f t="shared" si="8"/>
        <v>171</v>
      </c>
      <c r="G295" s="15">
        <f t="shared" si="9"/>
        <v>29241</v>
      </c>
      <c r="H295" s="15"/>
      <c r="I295" t="s">
        <v>8221</v>
      </c>
      <c r="J295">
        <v>1</v>
      </c>
      <c r="V295">
        <v>20</v>
      </c>
      <c r="Z295">
        <v>1</v>
      </c>
    </row>
    <row r="296" spans="1:26" x14ac:dyDescent="0.2">
      <c r="A296">
        <v>50</v>
      </c>
      <c r="B296" t="s">
        <v>8219</v>
      </c>
      <c r="D296" t="s">
        <v>8219</v>
      </c>
      <c r="E296">
        <v>208</v>
      </c>
      <c r="F296" s="15">
        <f t="shared" si="8"/>
        <v>208</v>
      </c>
      <c r="G296" s="15">
        <f t="shared" si="9"/>
        <v>43264</v>
      </c>
      <c r="H296" s="15"/>
      <c r="I296" t="s">
        <v>8221</v>
      </c>
      <c r="J296">
        <v>28</v>
      </c>
      <c r="V296">
        <v>20</v>
      </c>
      <c r="Z296">
        <v>1</v>
      </c>
    </row>
    <row r="297" spans="1:26" x14ac:dyDescent="0.2">
      <c r="A297">
        <v>665</v>
      </c>
      <c r="B297" t="s">
        <v>8219</v>
      </c>
      <c r="D297" t="s">
        <v>8219</v>
      </c>
      <c r="E297">
        <v>21</v>
      </c>
      <c r="F297" s="15">
        <f t="shared" si="8"/>
        <v>21</v>
      </c>
      <c r="G297" s="15">
        <f t="shared" si="9"/>
        <v>441</v>
      </c>
      <c r="H297" s="15"/>
      <c r="I297" t="s">
        <v>8221</v>
      </c>
      <c r="J297">
        <v>12</v>
      </c>
      <c r="V297">
        <v>20</v>
      </c>
      <c r="Z297">
        <v>1</v>
      </c>
    </row>
    <row r="298" spans="1:26" x14ac:dyDescent="0.2">
      <c r="A298">
        <v>129</v>
      </c>
      <c r="B298" t="s">
        <v>8219</v>
      </c>
      <c r="D298" t="s">
        <v>8219</v>
      </c>
      <c r="E298">
        <v>25</v>
      </c>
      <c r="F298" s="15">
        <f t="shared" si="8"/>
        <v>25</v>
      </c>
      <c r="G298" s="15">
        <f t="shared" si="9"/>
        <v>625</v>
      </c>
      <c r="H298" s="15"/>
      <c r="I298" t="s">
        <v>8221</v>
      </c>
      <c r="J298">
        <v>16</v>
      </c>
      <c r="V298">
        <v>20</v>
      </c>
      <c r="Z298">
        <v>1</v>
      </c>
    </row>
    <row r="299" spans="1:26" x14ac:dyDescent="0.2">
      <c r="A299">
        <v>142</v>
      </c>
      <c r="B299" t="s">
        <v>8219</v>
      </c>
      <c r="D299" t="s">
        <v>8219</v>
      </c>
      <c r="E299">
        <v>52</v>
      </c>
      <c r="F299" s="15">
        <f t="shared" si="8"/>
        <v>52</v>
      </c>
      <c r="G299" s="15">
        <f t="shared" si="9"/>
        <v>2704</v>
      </c>
      <c r="H299" s="15"/>
      <c r="I299" t="s">
        <v>8221</v>
      </c>
      <c r="J299">
        <v>4</v>
      </c>
      <c r="V299">
        <v>20</v>
      </c>
      <c r="Z299">
        <v>1</v>
      </c>
    </row>
    <row r="300" spans="1:26" x14ac:dyDescent="0.2">
      <c r="A300">
        <v>2436</v>
      </c>
      <c r="B300" t="s">
        <v>8219</v>
      </c>
      <c r="D300" t="s">
        <v>8219</v>
      </c>
      <c r="E300">
        <v>104</v>
      </c>
      <c r="F300" s="15">
        <f t="shared" si="8"/>
        <v>104</v>
      </c>
      <c r="G300" s="15">
        <f t="shared" si="9"/>
        <v>10816</v>
      </c>
      <c r="H300" s="15"/>
      <c r="I300" t="s">
        <v>8221</v>
      </c>
      <c r="J300">
        <v>4</v>
      </c>
      <c r="V300">
        <v>20</v>
      </c>
      <c r="Z300">
        <v>1</v>
      </c>
    </row>
    <row r="301" spans="1:26" x14ac:dyDescent="0.2">
      <c r="A301">
        <v>244</v>
      </c>
      <c r="B301" t="s">
        <v>8219</v>
      </c>
      <c r="D301" t="s">
        <v>8219</v>
      </c>
      <c r="E301">
        <v>73</v>
      </c>
      <c r="F301" s="15">
        <f t="shared" si="8"/>
        <v>73</v>
      </c>
      <c r="G301" s="15">
        <f t="shared" si="9"/>
        <v>5329</v>
      </c>
      <c r="H301" s="15"/>
      <c r="I301" t="s">
        <v>8221</v>
      </c>
      <c r="J301">
        <v>10</v>
      </c>
      <c r="V301">
        <v>20</v>
      </c>
      <c r="Z301">
        <v>1</v>
      </c>
    </row>
    <row r="302" spans="1:26" x14ac:dyDescent="0.2">
      <c r="A302">
        <v>298</v>
      </c>
      <c r="B302" t="s">
        <v>8219</v>
      </c>
      <c r="D302" t="s">
        <v>8219</v>
      </c>
      <c r="E302">
        <v>34</v>
      </c>
      <c r="F302" s="15">
        <f t="shared" si="8"/>
        <v>34</v>
      </c>
      <c r="G302" s="15">
        <f t="shared" si="9"/>
        <v>1156</v>
      </c>
      <c r="H302" s="15"/>
      <c r="I302" t="s">
        <v>8221</v>
      </c>
      <c r="J302">
        <v>0</v>
      </c>
      <c r="V302">
        <v>20</v>
      </c>
      <c r="Z302">
        <v>1</v>
      </c>
    </row>
    <row r="303" spans="1:26" x14ac:dyDescent="0.2">
      <c r="A303">
        <v>251</v>
      </c>
      <c r="B303" t="s">
        <v>8219</v>
      </c>
      <c r="D303" t="s">
        <v>8219</v>
      </c>
      <c r="E303">
        <v>56</v>
      </c>
      <c r="F303" s="15">
        <f t="shared" si="8"/>
        <v>56</v>
      </c>
      <c r="G303" s="15">
        <f t="shared" si="9"/>
        <v>3136</v>
      </c>
      <c r="H303" s="15"/>
      <c r="I303" t="s">
        <v>8221</v>
      </c>
      <c r="J303">
        <v>6</v>
      </c>
      <c r="V303">
        <v>20</v>
      </c>
      <c r="Z303">
        <v>1</v>
      </c>
    </row>
    <row r="304" spans="1:26" x14ac:dyDescent="0.2">
      <c r="A304">
        <v>108</v>
      </c>
      <c r="B304" t="s">
        <v>8219</v>
      </c>
      <c r="D304" t="s">
        <v>8219</v>
      </c>
      <c r="E304">
        <v>31</v>
      </c>
      <c r="F304" s="15">
        <f t="shared" si="8"/>
        <v>31</v>
      </c>
      <c r="G304" s="15">
        <f t="shared" si="9"/>
        <v>961</v>
      </c>
      <c r="H304" s="15"/>
      <c r="I304" t="s">
        <v>8221</v>
      </c>
      <c r="J304">
        <v>0</v>
      </c>
      <c r="V304">
        <v>20</v>
      </c>
      <c r="Z304">
        <v>1</v>
      </c>
    </row>
    <row r="305" spans="1:26" x14ac:dyDescent="0.2">
      <c r="A305">
        <v>82</v>
      </c>
      <c r="B305" t="s">
        <v>8219</v>
      </c>
      <c r="D305" t="s">
        <v>8219</v>
      </c>
      <c r="E305">
        <v>84</v>
      </c>
      <c r="F305" s="15">
        <f t="shared" si="8"/>
        <v>84</v>
      </c>
      <c r="G305" s="15">
        <f t="shared" si="9"/>
        <v>7056</v>
      </c>
      <c r="H305" s="15"/>
      <c r="I305" t="s">
        <v>8221</v>
      </c>
      <c r="J305">
        <v>1</v>
      </c>
      <c r="V305">
        <v>20</v>
      </c>
      <c r="Z305">
        <v>1</v>
      </c>
    </row>
    <row r="306" spans="1:26" x14ac:dyDescent="0.2">
      <c r="A306">
        <v>74</v>
      </c>
      <c r="B306" t="s">
        <v>8219</v>
      </c>
      <c r="D306" t="s">
        <v>8219</v>
      </c>
      <c r="E306">
        <v>130</v>
      </c>
      <c r="F306" s="15">
        <f t="shared" si="8"/>
        <v>130</v>
      </c>
      <c r="G306" s="15">
        <f t="shared" si="9"/>
        <v>16900</v>
      </c>
      <c r="H306" s="15"/>
      <c r="I306" t="s">
        <v>8221</v>
      </c>
      <c r="J306">
        <v>0</v>
      </c>
      <c r="V306">
        <v>20</v>
      </c>
      <c r="Z306">
        <v>1</v>
      </c>
    </row>
    <row r="307" spans="1:26" x14ac:dyDescent="0.2">
      <c r="A307">
        <v>189</v>
      </c>
      <c r="B307" t="s">
        <v>8219</v>
      </c>
      <c r="D307" t="s">
        <v>8219</v>
      </c>
      <c r="E307">
        <v>12</v>
      </c>
      <c r="F307" s="15">
        <f t="shared" si="8"/>
        <v>12</v>
      </c>
      <c r="G307" s="15">
        <f t="shared" si="9"/>
        <v>144</v>
      </c>
      <c r="H307" s="15"/>
      <c r="I307" t="s">
        <v>8221</v>
      </c>
      <c r="J307">
        <v>44</v>
      </c>
      <c r="V307">
        <v>20</v>
      </c>
      <c r="Z307">
        <v>1</v>
      </c>
    </row>
    <row r="308" spans="1:26" x14ac:dyDescent="0.2">
      <c r="A308">
        <v>80</v>
      </c>
      <c r="B308" t="s">
        <v>8219</v>
      </c>
      <c r="D308" t="s">
        <v>8219</v>
      </c>
      <c r="E308">
        <v>23</v>
      </c>
      <c r="F308" s="15">
        <f t="shared" si="8"/>
        <v>23</v>
      </c>
      <c r="G308" s="15">
        <f t="shared" si="9"/>
        <v>529</v>
      </c>
      <c r="H308" s="15"/>
      <c r="I308" t="s">
        <v>8221</v>
      </c>
      <c r="J308">
        <v>0</v>
      </c>
      <c r="V308">
        <v>20</v>
      </c>
      <c r="Z308">
        <v>1</v>
      </c>
    </row>
    <row r="309" spans="1:26" x14ac:dyDescent="0.2">
      <c r="A309">
        <v>576</v>
      </c>
      <c r="B309" t="s">
        <v>8219</v>
      </c>
      <c r="D309" t="s">
        <v>8219</v>
      </c>
      <c r="E309">
        <v>158</v>
      </c>
      <c r="F309" s="15">
        <f t="shared" si="8"/>
        <v>158</v>
      </c>
      <c r="G309" s="15">
        <f t="shared" si="9"/>
        <v>24964</v>
      </c>
      <c r="H309" s="15"/>
      <c r="I309" t="s">
        <v>8221</v>
      </c>
      <c r="J309">
        <v>3</v>
      </c>
      <c r="V309">
        <v>20</v>
      </c>
      <c r="Z309">
        <v>1</v>
      </c>
    </row>
    <row r="310" spans="1:26" x14ac:dyDescent="0.2">
      <c r="A310">
        <v>202</v>
      </c>
      <c r="B310" t="s">
        <v>8219</v>
      </c>
      <c r="D310" t="s">
        <v>8219</v>
      </c>
      <c r="E310">
        <v>30</v>
      </c>
      <c r="F310" s="15">
        <f t="shared" si="8"/>
        <v>30</v>
      </c>
      <c r="G310" s="15">
        <f t="shared" si="9"/>
        <v>900</v>
      </c>
      <c r="H310" s="15"/>
      <c r="I310" t="s">
        <v>8221</v>
      </c>
      <c r="J310">
        <v>0</v>
      </c>
      <c r="V310">
        <v>20</v>
      </c>
      <c r="Z310">
        <v>1</v>
      </c>
    </row>
    <row r="311" spans="1:26" x14ac:dyDescent="0.2">
      <c r="A311">
        <v>238</v>
      </c>
      <c r="B311" t="s">
        <v>8219</v>
      </c>
      <c r="D311" t="s">
        <v>8219</v>
      </c>
      <c r="E311">
        <v>18</v>
      </c>
      <c r="F311" s="15">
        <f t="shared" si="8"/>
        <v>18</v>
      </c>
      <c r="G311" s="15">
        <f t="shared" si="9"/>
        <v>324</v>
      </c>
      <c r="H311" s="15"/>
      <c r="I311" t="s">
        <v>8221</v>
      </c>
      <c r="J311">
        <v>52</v>
      </c>
      <c r="V311">
        <v>20</v>
      </c>
      <c r="Z311">
        <v>1</v>
      </c>
    </row>
    <row r="312" spans="1:26" x14ac:dyDescent="0.2">
      <c r="A312">
        <v>36</v>
      </c>
      <c r="B312" t="s">
        <v>8219</v>
      </c>
      <c r="D312" t="s">
        <v>8219</v>
      </c>
      <c r="E312">
        <v>29</v>
      </c>
      <c r="F312" s="15">
        <f t="shared" si="8"/>
        <v>29</v>
      </c>
      <c r="G312" s="15">
        <f t="shared" si="9"/>
        <v>841</v>
      </c>
      <c r="H312" s="15"/>
      <c r="I312" t="s">
        <v>8221</v>
      </c>
      <c r="J312">
        <v>0</v>
      </c>
      <c r="V312">
        <v>20</v>
      </c>
      <c r="Z312">
        <v>1</v>
      </c>
    </row>
    <row r="313" spans="1:26" x14ac:dyDescent="0.2">
      <c r="A313">
        <v>150</v>
      </c>
      <c r="B313" t="s">
        <v>8219</v>
      </c>
      <c r="D313" t="s">
        <v>8219</v>
      </c>
      <c r="E313">
        <v>31</v>
      </c>
      <c r="F313" s="15">
        <f t="shared" si="8"/>
        <v>31</v>
      </c>
      <c r="G313" s="15">
        <f t="shared" si="9"/>
        <v>961</v>
      </c>
      <c r="H313" s="15"/>
      <c r="I313" t="s">
        <v>8221</v>
      </c>
      <c r="J313">
        <v>1</v>
      </c>
      <c r="V313">
        <v>20</v>
      </c>
      <c r="Z313">
        <v>1</v>
      </c>
    </row>
    <row r="314" spans="1:26" x14ac:dyDescent="0.2">
      <c r="A314">
        <v>146</v>
      </c>
      <c r="B314" t="s">
        <v>8219</v>
      </c>
      <c r="D314" t="s">
        <v>8219</v>
      </c>
      <c r="E314">
        <v>173</v>
      </c>
      <c r="F314" s="15">
        <f t="shared" si="8"/>
        <v>173</v>
      </c>
      <c r="G314" s="15">
        <f t="shared" si="9"/>
        <v>29929</v>
      </c>
      <c r="H314" s="15"/>
      <c r="I314" t="s">
        <v>8221</v>
      </c>
      <c r="J314">
        <v>1</v>
      </c>
      <c r="V314">
        <v>20</v>
      </c>
      <c r="Z314">
        <v>1</v>
      </c>
    </row>
    <row r="315" spans="1:26" x14ac:dyDescent="0.2">
      <c r="A315">
        <v>222</v>
      </c>
      <c r="B315" t="s">
        <v>8219</v>
      </c>
      <c r="D315" t="s">
        <v>8219</v>
      </c>
      <c r="E315">
        <v>17</v>
      </c>
      <c r="F315" s="15">
        <f t="shared" si="8"/>
        <v>17</v>
      </c>
      <c r="G315" s="15">
        <f t="shared" si="9"/>
        <v>289</v>
      </c>
      <c r="H315" s="15"/>
      <c r="I315" t="s">
        <v>8221</v>
      </c>
      <c r="J315">
        <v>2</v>
      </c>
      <c r="V315">
        <v>20</v>
      </c>
      <c r="Z315">
        <v>1</v>
      </c>
    </row>
    <row r="316" spans="1:26" x14ac:dyDescent="0.2">
      <c r="A316">
        <v>120</v>
      </c>
      <c r="B316" t="s">
        <v>8219</v>
      </c>
      <c r="D316" t="s">
        <v>8219</v>
      </c>
      <c r="E316">
        <v>48</v>
      </c>
      <c r="F316" s="15">
        <f t="shared" si="8"/>
        <v>48</v>
      </c>
      <c r="G316" s="15">
        <f t="shared" si="9"/>
        <v>2304</v>
      </c>
      <c r="H316" s="15"/>
      <c r="I316" t="s">
        <v>8221</v>
      </c>
      <c r="J316">
        <v>9</v>
      </c>
      <c r="V316">
        <v>20</v>
      </c>
      <c r="Z316">
        <v>1</v>
      </c>
    </row>
    <row r="317" spans="1:26" x14ac:dyDescent="0.2">
      <c r="A317">
        <v>126</v>
      </c>
      <c r="B317" t="s">
        <v>8219</v>
      </c>
      <c r="D317" t="s">
        <v>8219</v>
      </c>
      <c r="E317">
        <v>59</v>
      </c>
      <c r="F317" s="15">
        <f t="shared" si="8"/>
        <v>59</v>
      </c>
      <c r="G317" s="15">
        <f t="shared" si="9"/>
        <v>3481</v>
      </c>
      <c r="H317" s="15"/>
      <c r="I317" t="s">
        <v>8221</v>
      </c>
      <c r="J317">
        <v>5</v>
      </c>
      <c r="V317">
        <v>20</v>
      </c>
      <c r="Z317">
        <v>1</v>
      </c>
    </row>
    <row r="318" spans="1:26" x14ac:dyDescent="0.2">
      <c r="A318">
        <v>158</v>
      </c>
      <c r="B318" t="s">
        <v>8219</v>
      </c>
      <c r="D318" t="s">
        <v>8219</v>
      </c>
      <c r="E318">
        <v>39</v>
      </c>
      <c r="F318" s="15">
        <f t="shared" si="8"/>
        <v>39</v>
      </c>
      <c r="G318" s="15">
        <f t="shared" si="9"/>
        <v>1521</v>
      </c>
      <c r="H318" s="15"/>
      <c r="I318" t="s">
        <v>8221</v>
      </c>
      <c r="J318">
        <v>57</v>
      </c>
      <c r="V318">
        <v>20</v>
      </c>
      <c r="Z318">
        <v>1</v>
      </c>
    </row>
    <row r="319" spans="1:26" x14ac:dyDescent="0.2">
      <c r="A319">
        <v>316</v>
      </c>
      <c r="B319" t="s">
        <v>8219</v>
      </c>
      <c r="D319" t="s">
        <v>8219</v>
      </c>
      <c r="E319">
        <v>59</v>
      </c>
      <c r="F319" s="15">
        <f t="shared" si="8"/>
        <v>59</v>
      </c>
      <c r="G319" s="15">
        <f t="shared" si="9"/>
        <v>3481</v>
      </c>
      <c r="H319" s="15"/>
      <c r="I319" t="s">
        <v>8221</v>
      </c>
      <c r="J319">
        <v>3</v>
      </c>
      <c r="V319">
        <v>21</v>
      </c>
      <c r="Z319">
        <v>1</v>
      </c>
    </row>
    <row r="320" spans="1:26" x14ac:dyDescent="0.2">
      <c r="A320">
        <v>284</v>
      </c>
      <c r="B320" t="s">
        <v>8219</v>
      </c>
      <c r="D320" t="s">
        <v>8219</v>
      </c>
      <c r="E320">
        <v>60</v>
      </c>
      <c r="F320" s="15">
        <f t="shared" si="8"/>
        <v>60</v>
      </c>
      <c r="G320" s="15">
        <f t="shared" si="9"/>
        <v>3600</v>
      </c>
      <c r="H320" s="15"/>
      <c r="I320" t="s">
        <v>8221</v>
      </c>
      <c r="J320">
        <v>1</v>
      </c>
      <c r="V320">
        <v>21</v>
      </c>
      <c r="Z320">
        <v>1</v>
      </c>
    </row>
    <row r="321" spans="1:26" x14ac:dyDescent="0.2">
      <c r="A321">
        <v>51</v>
      </c>
      <c r="B321" t="s">
        <v>8219</v>
      </c>
      <c r="D321" t="s">
        <v>8219</v>
      </c>
      <c r="E321">
        <v>20</v>
      </c>
      <c r="F321" s="15">
        <f t="shared" si="8"/>
        <v>20</v>
      </c>
      <c r="G321" s="15">
        <f t="shared" si="9"/>
        <v>400</v>
      </c>
      <c r="H321" s="15"/>
      <c r="I321" t="s">
        <v>8221</v>
      </c>
      <c r="J321">
        <v>6</v>
      </c>
      <c r="V321">
        <v>21</v>
      </c>
      <c r="Z321">
        <v>1</v>
      </c>
    </row>
    <row r="322" spans="1:26" x14ac:dyDescent="0.2">
      <c r="A322">
        <v>158</v>
      </c>
      <c r="B322" t="s">
        <v>8219</v>
      </c>
      <c r="D322" t="s">
        <v>8219</v>
      </c>
      <c r="E322">
        <v>2</v>
      </c>
      <c r="F322" s="15">
        <f t="shared" si="8"/>
        <v>2</v>
      </c>
      <c r="G322" s="15">
        <f t="shared" si="9"/>
        <v>4</v>
      </c>
      <c r="H322" s="15"/>
      <c r="I322" t="s">
        <v>8221</v>
      </c>
      <c r="J322">
        <v>48</v>
      </c>
      <c r="V322">
        <v>21</v>
      </c>
      <c r="Z322">
        <v>1</v>
      </c>
    </row>
    <row r="323" spans="1:26" x14ac:dyDescent="0.2">
      <c r="A323">
        <v>337</v>
      </c>
      <c r="B323" t="s">
        <v>8219</v>
      </c>
      <c r="D323" t="s">
        <v>8219</v>
      </c>
      <c r="E323">
        <v>315</v>
      </c>
      <c r="F323" s="15">
        <f t="shared" ref="F323:F386" si="10">E323-$N323</f>
        <v>315</v>
      </c>
      <c r="G323" s="15">
        <f t="shared" ref="G323:G386" si="11">F323^2</f>
        <v>99225</v>
      </c>
      <c r="H323" s="15"/>
      <c r="I323" t="s">
        <v>8221</v>
      </c>
      <c r="J323">
        <v>2</v>
      </c>
      <c r="V323">
        <v>21</v>
      </c>
      <c r="Z323">
        <v>1</v>
      </c>
    </row>
    <row r="324" spans="1:26" x14ac:dyDescent="0.2">
      <c r="A324">
        <v>186</v>
      </c>
      <c r="B324" t="s">
        <v>8219</v>
      </c>
      <c r="D324" t="s">
        <v>8219</v>
      </c>
      <c r="E324">
        <v>2174</v>
      </c>
      <c r="F324" s="15">
        <f t="shared" si="10"/>
        <v>2174</v>
      </c>
      <c r="G324" s="15">
        <f t="shared" si="11"/>
        <v>4726276</v>
      </c>
      <c r="H324" s="15"/>
      <c r="I324" t="s">
        <v>8221</v>
      </c>
      <c r="J324">
        <v>4</v>
      </c>
      <c r="V324">
        <v>21</v>
      </c>
      <c r="Z324">
        <v>1</v>
      </c>
    </row>
    <row r="325" spans="1:26" x14ac:dyDescent="0.2">
      <c r="A325">
        <v>58</v>
      </c>
      <c r="B325" t="s">
        <v>8219</v>
      </c>
      <c r="D325" t="s">
        <v>8219</v>
      </c>
      <c r="E325">
        <v>152</v>
      </c>
      <c r="F325" s="15">
        <f t="shared" si="10"/>
        <v>152</v>
      </c>
      <c r="G325" s="15">
        <f t="shared" si="11"/>
        <v>23104</v>
      </c>
      <c r="H325" s="15"/>
      <c r="I325" t="s">
        <v>8221</v>
      </c>
      <c r="J325">
        <v>5</v>
      </c>
      <c r="V325">
        <v>21</v>
      </c>
      <c r="Z325">
        <v>1</v>
      </c>
    </row>
    <row r="326" spans="1:26" x14ac:dyDescent="0.2">
      <c r="A326">
        <v>82</v>
      </c>
      <c r="B326" t="s">
        <v>8219</v>
      </c>
      <c r="D326" t="s">
        <v>8219</v>
      </c>
      <c r="E326">
        <v>1021</v>
      </c>
      <c r="F326" s="15">
        <f t="shared" si="10"/>
        <v>1021</v>
      </c>
      <c r="G326" s="15">
        <f t="shared" si="11"/>
        <v>1042441</v>
      </c>
      <c r="H326" s="15"/>
      <c r="I326" t="s">
        <v>8221</v>
      </c>
      <c r="J326">
        <v>79</v>
      </c>
      <c r="V326">
        <v>21</v>
      </c>
      <c r="Z326">
        <v>1</v>
      </c>
    </row>
    <row r="327" spans="1:26" x14ac:dyDescent="0.2">
      <c r="A327">
        <v>736</v>
      </c>
      <c r="B327" t="s">
        <v>8219</v>
      </c>
      <c r="D327" t="s">
        <v>8219</v>
      </c>
      <c r="E327">
        <v>237</v>
      </c>
      <c r="F327" s="15">
        <f t="shared" si="10"/>
        <v>237</v>
      </c>
      <c r="G327" s="15">
        <f t="shared" si="11"/>
        <v>56169</v>
      </c>
      <c r="H327" s="15"/>
      <c r="I327" t="s">
        <v>8221</v>
      </c>
      <c r="J327">
        <v>2</v>
      </c>
      <c r="V327">
        <v>21</v>
      </c>
      <c r="Z327">
        <v>1</v>
      </c>
    </row>
    <row r="328" spans="1:26" x14ac:dyDescent="0.2">
      <c r="A328">
        <v>1151</v>
      </c>
      <c r="B328" t="s">
        <v>8219</v>
      </c>
      <c r="D328" t="s">
        <v>8219</v>
      </c>
      <c r="E328">
        <v>27</v>
      </c>
      <c r="F328" s="15">
        <f t="shared" si="10"/>
        <v>27</v>
      </c>
      <c r="G328" s="15">
        <f t="shared" si="11"/>
        <v>729</v>
      </c>
      <c r="H328" s="15"/>
      <c r="I328" t="s">
        <v>8221</v>
      </c>
      <c r="J328">
        <v>11</v>
      </c>
      <c r="V328">
        <v>21</v>
      </c>
      <c r="Z328">
        <v>1</v>
      </c>
    </row>
    <row r="329" spans="1:26" x14ac:dyDescent="0.2">
      <c r="A329">
        <v>34</v>
      </c>
      <c r="B329" t="s">
        <v>8219</v>
      </c>
      <c r="D329" t="s">
        <v>8219</v>
      </c>
      <c r="E329">
        <v>17</v>
      </c>
      <c r="F329" s="15">
        <f t="shared" si="10"/>
        <v>17</v>
      </c>
      <c r="G329" s="15">
        <f t="shared" si="11"/>
        <v>289</v>
      </c>
      <c r="H329" s="15"/>
      <c r="I329" t="s">
        <v>8221</v>
      </c>
      <c r="J329">
        <v>11</v>
      </c>
      <c r="V329">
        <v>21</v>
      </c>
      <c r="Z329">
        <v>1</v>
      </c>
    </row>
    <row r="330" spans="1:26" x14ac:dyDescent="0.2">
      <c r="A330">
        <v>498</v>
      </c>
      <c r="B330" t="s">
        <v>8219</v>
      </c>
      <c r="D330" t="s">
        <v>8219</v>
      </c>
      <c r="E330">
        <v>27</v>
      </c>
      <c r="F330" s="15">
        <f t="shared" si="10"/>
        <v>27</v>
      </c>
      <c r="G330" s="15">
        <f t="shared" si="11"/>
        <v>729</v>
      </c>
      <c r="H330" s="15"/>
      <c r="I330" t="s">
        <v>8221</v>
      </c>
      <c r="J330">
        <v>1</v>
      </c>
      <c r="V330">
        <v>21</v>
      </c>
      <c r="Z330">
        <v>1</v>
      </c>
    </row>
    <row r="331" spans="1:26" x14ac:dyDescent="0.2">
      <c r="A331">
        <v>167</v>
      </c>
      <c r="B331" t="s">
        <v>8219</v>
      </c>
      <c r="D331" t="s">
        <v>8219</v>
      </c>
      <c r="E331">
        <v>82</v>
      </c>
      <c r="F331" s="15">
        <f t="shared" si="10"/>
        <v>82</v>
      </c>
      <c r="G331" s="15">
        <f t="shared" si="11"/>
        <v>6724</v>
      </c>
      <c r="H331" s="15"/>
      <c r="I331" t="s">
        <v>8221</v>
      </c>
      <c r="J331">
        <v>3</v>
      </c>
      <c r="V331">
        <v>21</v>
      </c>
      <c r="Z331">
        <v>1</v>
      </c>
    </row>
    <row r="332" spans="1:26" x14ac:dyDescent="0.2">
      <c r="A332">
        <v>340</v>
      </c>
      <c r="B332" t="s">
        <v>8219</v>
      </c>
      <c r="D332" t="s">
        <v>8219</v>
      </c>
      <c r="E332">
        <v>48</v>
      </c>
      <c r="F332" s="15">
        <f t="shared" si="10"/>
        <v>48</v>
      </c>
      <c r="G332" s="15">
        <f t="shared" si="11"/>
        <v>2304</v>
      </c>
      <c r="H332" s="15"/>
      <c r="I332" t="s">
        <v>8221</v>
      </c>
      <c r="J332">
        <v>5</v>
      </c>
      <c r="V332">
        <v>21</v>
      </c>
      <c r="Z332">
        <v>1</v>
      </c>
    </row>
    <row r="333" spans="1:26" x14ac:dyDescent="0.2">
      <c r="A333">
        <v>438</v>
      </c>
      <c r="B333" t="s">
        <v>8219</v>
      </c>
      <c r="D333" t="s">
        <v>8219</v>
      </c>
      <c r="E333">
        <v>105</v>
      </c>
      <c r="F333" s="15">
        <f t="shared" si="10"/>
        <v>105</v>
      </c>
      <c r="G333" s="15">
        <f t="shared" si="11"/>
        <v>11025</v>
      </c>
      <c r="H333" s="15"/>
      <c r="I333" t="s">
        <v>8221</v>
      </c>
      <c r="J333">
        <v>12</v>
      </c>
      <c r="V333">
        <v>21</v>
      </c>
      <c r="Z333">
        <v>1</v>
      </c>
    </row>
    <row r="334" spans="1:26" x14ac:dyDescent="0.2">
      <c r="A334">
        <v>555</v>
      </c>
      <c r="B334" t="s">
        <v>8219</v>
      </c>
      <c r="D334" t="s">
        <v>8219</v>
      </c>
      <c r="E334">
        <v>28</v>
      </c>
      <c r="F334" s="15">
        <f t="shared" si="10"/>
        <v>28</v>
      </c>
      <c r="G334" s="15">
        <f t="shared" si="11"/>
        <v>784</v>
      </c>
      <c r="H334" s="15"/>
      <c r="I334" t="s">
        <v>8221</v>
      </c>
      <c r="J334">
        <v>2</v>
      </c>
      <c r="V334">
        <v>21</v>
      </c>
      <c r="Z334">
        <v>1</v>
      </c>
    </row>
    <row r="335" spans="1:26" x14ac:dyDescent="0.2">
      <c r="A335">
        <v>266</v>
      </c>
      <c r="B335" t="s">
        <v>8219</v>
      </c>
      <c r="D335" t="s">
        <v>8219</v>
      </c>
      <c r="E335">
        <v>1107</v>
      </c>
      <c r="F335" s="15">
        <f t="shared" si="10"/>
        <v>1107</v>
      </c>
      <c r="G335" s="15">
        <f t="shared" si="11"/>
        <v>1225449</v>
      </c>
      <c r="H335" s="15"/>
      <c r="I335" t="s">
        <v>8221</v>
      </c>
      <c r="J335">
        <v>5</v>
      </c>
      <c r="V335">
        <v>21</v>
      </c>
      <c r="Z335">
        <v>1</v>
      </c>
    </row>
    <row r="336" spans="1:26" x14ac:dyDescent="0.2">
      <c r="A336">
        <v>69</v>
      </c>
      <c r="B336" t="s">
        <v>8219</v>
      </c>
      <c r="D336" t="s">
        <v>8219</v>
      </c>
      <c r="E336">
        <v>1013</v>
      </c>
      <c r="F336" s="15">
        <f t="shared" si="10"/>
        <v>1013</v>
      </c>
      <c r="G336" s="15">
        <f t="shared" si="11"/>
        <v>1026169</v>
      </c>
      <c r="H336" s="15"/>
      <c r="I336" t="s">
        <v>8221</v>
      </c>
      <c r="J336">
        <v>21</v>
      </c>
      <c r="V336">
        <v>21</v>
      </c>
      <c r="Z336">
        <v>1</v>
      </c>
    </row>
    <row r="337" spans="1:26" x14ac:dyDescent="0.2">
      <c r="A337">
        <v>80</v>
      </c>
      <c r="B337" t="s">
        <v>8219</v>
      </c>
      <c r="D337" t="s">
        <v>8219</v>
      </c>
      <c r="E337">
        <v>274</v>
      </c>
      <c r="F337" s="15">
        <f t="shared" si="10"/>
        <v>274</v>
      </c>
      <c r="G337" s="15">
        <f t="shared" si="11"/>
        <v>75076</v>
      </c>
      <c r="H337" s="15"/>
      <c r="I337" t="s">
        <v>8221</v>
      </c>
      <c r="J337">
        <v>0</v>
      </c>
      <c r="V337">
        <v>21</v>
      </c>
      <c r="Z337">
        <v>1</v>
      </c>
    </row>
    <row r="338" spans="1:26" x14ac:dyDescent="0.2">
      <c r="A338">
        <v>493</v>
      </c>
      <c r="B338" t="s">
        <v>8219</v>
      </c>
      <c r="D338" t="s">
        <v>8219</v>
      </c>
      <c r="E338">
        <v>87</v>
      </c>
      <c r="F338" s="15">
        <f t="shared" si="10"/>
        <v>87</v>
      </c>
      <c r="G338" s="15">
        <f t="shared" si="11"/>
        <v>7569</v>
      </c>
      <c r="H338" s="15"/>
      <c r="I338" t="s">
        <v>8221</v>
      </c>
      <c r="J338">
        <v>45</v>
      </c>
      <c r="V338">
        <v>21</v>
      </c>
      <c r="Z338">
        <v>1</v>
      </c>
    </row>
    <row r="339" spans="1:26" x14ac:dyDescent="0.2">
      <c r="A339">
        <v>31</v>
      </c>
      <c r="B339" t="s">
        <v>8219</v>
      </c>
      <c r="D339" t="s">
        <v>8219</v>
      </c>
      <c r="E339">
        <v>99</v>
      </c>
      <c r="F339" s="15">
        <f t="shared" si="10"/>
        <v>99</v>
      </c>
      <c r="G339" s="15">
        <f t="shared" si="11"/>
        <v>9801</v>
      </c>
      <c r="H339" s="15"/>
      <c r="I339" t="s">
        <v>8221</v>
      </c>
      <c r="J339">
        <v>29</v>
      </c>
      <c r="V339">
        <v>21</v>
      </c>
      <c r="Z339">
        <v>1</v>
      </c>
    </row>
    <row r="340" spans="1:26" x14ac:dyDescent="0.2">
      <c r="A340">
        <v>236</v>
      </c>
      <c r="B340" t="s">
        <v>8219</v>
      </c>
      <c r="D340" t="s">
        <v>8219</v>
      </c>
      <c r="E340">
        <v>276</v>
      </c>
      <c r="F340" s="15">
        <f t="shared" si="10"/>
        <v>276</v>
      </c>
      <c r="G340" s="15">
        <f t="shared" si="11"/>
        <v>76176</v>
      </c>
      <c r="H340" s="15"/>
      <c r="I340" t="s">
        <v>8221</v>
      </c>
      <c r="J340">
        <v>2</v>
      </c>
      <c r="V340">
        <v>21</v>
      </c>
      <c r="Z340">
        <v>1</v>
      </c>
    </row>
    <row r="341" spans="1:26" x14ac:dyDescent="0.2">
      <c r="A341">
        <v>89</v>
      </c>
      <c r="B341" t="s">
        <v>8219</v>
      </c>
      <c r="D341" t="s">
        <v>8219</v>
      </c>
      <c r="E341">
        <v>21</v>
      </c>
      <c r="F341" s="15">
        <f t="shared" si="10"/>
        <v>21</v>
      </c>
      <c r="G341" s="15">
        <f t="shared" si="11"/>
        <v>441</v>
      </c>
      <c r="H341" s="15"/>
      <c r="I341" t="s">
        <v>8221</v>
      </c>
      <c r="J341">
        <v>30</v>
      </c>
      <c r="V341">
        <v>21</v>
      </c>
      <c r="Z341">
        <v>1</v>
      </c>
    </row>
    <row r="342" spans="1:26" x14ac:dyDescent="0.2">
      <c r="A342">
        <v>299</v>
      </c>
      <c r="B342" t="s">
        <v>8219</v>
      </c>
      <c r="D342" t="s">
        <v>8219</v>
      </c>
      <c r="E342">
        <v>41</v>
      </c>
      <c r="F342" s="15">
        <f t="shared" si="10"/>
        <v>41</v>
      </c>
      <c r="G342" s="15">
        <f t="shared" si="11"/>
        <v>1681</v>
      </c>
      <c r="H342" s="15"/>
      <c r="I342" t="s">
        <v>8221</v>
      </c>
      <c r="J342">
        <v>8</v>
      </c>
      <c r="V342">
        <v>21</v>
      </c>
      <c r="Z342">
        <v>1</v>
      </c>
    </row>
    <row r="343" spans="1:26" x14ac:dyDescent="0.2">
      <c r="A343">
        <v>55</v>
      </c>
      <c r="B343" t="s">
        <v>8219</v>
      </c>
      <c r="D343" t="s">
        <v>8219</v>
      </c>
      <c r="E343">
        <v>119</v>
      </c>
      <c r="F343" s="15">
        <f t="shared" si="10"/>
        <v>119</v>
      </c>
      <c r="G343" s="15">
        <f t="shared" si="11"/>
        <v>14161</v>
      </c>
      <c r="H343" s="15"/>
      <c r="I343" t="s">
        <v>8221</v>
      </c>
      <c r="J343">
        <v>1</v>
      </c>
      <c r="V343">
        <v>21</v>
      </c>
      <c r="Z343">
        <v>1</v>
      </c>
    </row>
    <row r="344" spans="1:26" x14ac:dyDescent="0.2">
      <c r="A344">
        <v>325</v>
      </c>
      <c r="B344" t="s">
        <v>8219</v>
      </c>
      <c r="D344" t="s">
        <v>8219</v>
      </c>
      <c r="E344">
        <v>153</v>
      </c>
      <c r="F344" s="15">
        <f t="shared" si="10"/>
        <v>153</v>
      </c>
      <c r="G344" s="15">
        <f t="shared" si="11"/>
        <v>23409</v>
      </c>
      <c r="H344" s="15"/>
      <c r="I344" t="s">
        <v>8221</v>
      </c>
      <c r="J344">
        <v>14</v>
      </c>
      <c r="V344">
        <v>21</v>
      </c>
      <c r="Z344">
        <v>1</v>
      </c>
    </row>
    <row r="345" spans="1:26" x14ac:dyDescent="0.2">
      <c r="A345">
        <v>524</v>
      </c>
      <c r="B345" t="s">
        <v>8219</v>
      </c>
      <c r="D345" t="s">
        <v>8219</v>
      </c>
      <c r="E345">
        <v>100</v>
      </c>
      <c r="F345" s="15">
        <f t="shared" si="10"/>
        <v>100</v>
      </c>
      <c r="G345" s="15">
        <f t="shared" si="11"/>
        <v>10000</v>
      </c>
      <c r="H345" s="15"/>
      <c r="I345" t="s">
        <v>8221</v>
      </c>
      <c r="J345">
        <v>24</v>
      </c>
      <c r="V345">
        <v>21</v>
      </c>
      <c r="Z345">
        <v>1</v>
      </c>
    </row>
    <row r="346" spans="1:26" x14ac:dyDescent="0.2">
      <c r="A346">
        <v>285</v>
      </c>
      <c r="B346" t="s">
        <v>8219</v>
      </c>
      <c r="D346" t="s">
        <v>8219</v>
      </c>
      <c r="E346">
        <v>143</v>
      </c>
      <c r="F346" s="15">
        <f t="shared" si="10"/>
        <v>143</v>
      </c>
      <c r="G346" s="15">
        <f t="shared" si="11"/>
        <v>20449</v>
      </c>
      <c r="H346" s="15"/>
      <c r="I346" t="s">
        <v>8221</v>
      </c>
      <c r="J346">
        <v>2</v>
      </c>
      <c r="V346">
        <v>21</v>
      </c>
      <c r="Z346">
        <v>1</v>
      </c>
    </row>
    <row r="347" spans="1:26" x14ac:dyDescent="0.2">
      <c r="A347">
        <v>179</v>
      </c>
      <c r="B347" t="s">
        <v>8219</v>
      </c>
      <c r="D347" t="s">
        <v>8219</v>
      </c>
      <c r="E347">
        <v>140</v>
      </c>
      <c r="F347" s="15">
        <f t="shared" si="10"/>
        <v>140</v>
      </c>
      <c r="G347" s="15">
        <f t="shared" si="11"/>
        <v>19600</v>
      </c>
      <c r="H347" s="15"/>
      <c r="I347" t="s">
        <v>8221</v>
      </c>
      <c r="J347">
        <v>21</v>
      </c>
      <c r="V347">
        <v>22</v>
      </c>
      <c r="Z347">
        <v>1</v>
      </c>
    </row>
    <row r="348" spans="1:26" x14ac:dyDescent="0.2">
      <c r="A348">
        <v>188</v>
      </c>
      <c r="B348" t="s">
        <v>8219</v>
      </c>
      <c r="D348" t="s">
        <v>8219</v>
      </c>
      <c r="E348">
        <v>35</v>
      </c>
      <c r="F348" s="15">
        <f t="shared" si="10"/>
        <v>35</v>
      </c>
      <c r="G348" s="15">
        <f t="shared" si="11"/>
        <v>1225</v>
      </c>
      <c r="H348" s="15"/>
      <c r="I348" t="s">
        <v>8221</v>
      </c>
      <c r="J348">
        <v>7</v>
      </c>
      <c r="V348">
        <v>22</v>
      </c>
      <c r="Z348">
        <v>1</v>
      </c>
    </row>
    <row r="349" spans="1:26" x14ac:dyDescent="0.2">
      <c r="A349">
        <v>379</v>
      </c>
      <c r="B349" t="s">
        <v>8219</v>
      </c>
      <c r="D349" t="s">
        <v>8219</v>
      </c>
      <c r="E349">
        <v>149</v>
      </c>
      <c r="F349" s="15">
        <f t="shared" si="10"/>
        <v>149</v>
      </c>
      <c r="G349" s="15">
        <f t="shared" si="11"/>
        <v>22201</v>
      </c>
      <c r="H349" s="15"/>
      <c r="I349" t="s">
        <v>8221</v>
      </c>
      <c r="J349">
        <v>0</v>
      </c>
      <c r="V349">
        <v>22</v>
      </c>
      <c r="Z349">
        <v>1</v>
      </c>
    </row>
    <row r="350" spans="1:26" x14ac:dyDescent="0.2">
      <c r="A350">
        <v>119</v>
      </c>
      <c r="B350" t="s">
        <v>8219</v>
      </c>
      <c r="D350" t="s">
        <v>8219</v>
      </c>
      <c r="E350">
        <v>130</v>
      </c>
      <c r="F350" s="15">
        <f t="shared" si="10"/>
        <v>130</v>
      </c>
      <c r="G350" s="15">
        <f t="shared" si="11"/>
        <v>16900</v>
      </c>
      <c r="H350" s="15"/>
      <c r="I350" t="s">
        <v>8221</v>
      </c>
      <c r="J350">
        <v>4</v>
      </c>
      <c r="V350">
        <v>22</v>
      </c>
      <c r="Z350">
        <v>1</v>
      </c>
    </row>
    <row r="351" spans="1:26" x14ac:dyDescent="0.2">
      <c r="A351">
        <v>167</v>
      </c>
      <c r="B351" t="s">
        <v>8219</v>
      </c>
      <c r="D351" t="s">
        <v>8219</v>
      </c>
      <c r="E351">
        <v>120</v>
      </c>
      <c r="F351" s="15">
        <f t="shared" si="10"/>
        <v>120</v>
      </c>
      <c r="G351" s="15">
        <f t="shared" si="11"/>
        <v>14400</v>
      </c>
      <c r="H351" s="15"/>
      <c r="I351" t="s">
        <v>8221</v>
      </c>
      <c r="J351">
        <v>32</v>
      </c>
      <c r="V351">
        <v>22</v>
      </c>
      <c r="Z351">
        <v>1</v>
      </c>
    </row>
    <row r="352" spans="1:26" x14ac:dyDescent="0.2">
      <c r="A352">
        <v>221</v>
      </c>
      <c r="B352" t="s">
        <v>8219</v>
      </c>
      <c r="D352" t="s">
        <v>8219</v>
      </c>
      <c r="E352">
        <v>265</v>
      </c>
      <c r="F352" s="15">
        <f t="shared" si="10"/>
        <v>265</v>
      </c>
      <c r="G352" s="15">
        <f t="shared" si="11"/>
        <v>70225</v>
      </c>
      <c r="H352" s="15"/>
      <c r="I352" t="s">
        <v>8221</v>
      </c>
      <c r="J352">
        <v>4</v>
      </c>
      <c r="V352">
        <v>22</v>
      </c>
      <c r="Z352">
        <v>1</v>
      </c>
    </row>
    <row r="353" spans="1:26" x14ac:dyDescent="0.2">
      <c r="A353">
        <v>964</v>
      </c>
      <c r="B353" t="s">
        <v>8219</v>
      </c>
      <c r="D353" t="s">
        <v>8219</v>
      </c>
      <c r="E353">
        <v>71</v>
      </c>
      <c r="F353" s="15">
        <f t="shared" si="10"/>
        <v>71</v>
      </c>
      <c r="G353" s="15">
        <f t="shared" si="11"/>
        <v>5041</v>
      </c>
      <c r="H353" s="15"/>
      <c r="I353" t="s">
        <v>8221</v>
      </c>
      <c r="J353">
        <v>9</v>
      </c>
      <c r="V353">
        <v>22</v>
      </c>
      <c r="Z353">
        <v>1</v>
      </c>
    </row>
    <row r="354" spans="1:26" x14ac:dyDescent="0.2">
      <c r="A354">
        <v>286</v>
      </c>
      <c r="B354" t="s">
        <v>8219</v>
      </c>
      <c r="D354" t="s">
        <v>8219</v>
      </c>
      <c r="E354">
        <v>13</v>
      </c>
      <c r="F354" s="15">
        <f t="shared" si="10"/>
        <v>13</v>
      </c>
      <c r="G354" s="15">
        <f t="shared" si="11"/>
        <v>169</v>
      </c>
      <c r="H354" s="15"/>
      <c r="I354" t="s">
        <v>8221</v>
      </c>
      <c r="J354">
        <v>17</v>
      </c>
      <c r="V354">
        <v>22</v>
      </c>
      <c r="Z354">
        <v>1</v>
      </c>
    </row>
    <row r="355" spans="1:26" x14ac:dyDescent="0.2">
      <c r="A355">
        <v>613</v>
      </c>
      <c r="B355" t="s">
        <v>8219</v>
      </c>
      <c r="D355" t="s">
        <v>8219</v>
      </c>
      <c r="E355">
        <v>169</v>
      </c>
      <c r="F355" s="15">
        <f t="shared" si="10"/>
        <v>169</v>
      </c>
      <c r="G355" s="15">
        <f t="shared" si="11"/>
        <v>28561</v>
      </c>
      <c r="H355" s="15"/>
      <c r="I355" t="s">
        <v>8221</v>
      </c>
      <c r="J355">
        <v>5</v>
      </c>
      <c r="V355">
        <v>22</v>
      </c>
      <c r="Z355">
        <v>1</v>
      </c>
    </row>
    <row r="356" spans="1:26" x14ac:dyDescent="0.2">
      <c r="A356">
        <v>29</v>
      </c>
      <c r="B356" t="s">
        <v>8219</v>
      </c>
      <c r="D356" t="s">
        <v>8219</v>
      </c>
      <c r="E356">
        <v>57</v>
      </c>
      <c r="F356" s="15">
        <f t="shared" si="10"/>
        <v>57</v>
      </c>
      <c r="G356" s="15">
        <f t="shared" si="11"/>
        <v>3249</v>
      </c>
      <c r="H356" s="15"/>
      <c r="I356" t="s">
        <v>8221</v>
      </c>
      <c r="J356">
        <v>53</v>
      </c>
      <c r="V356">
        <v>22</v>
      </c>
      <c r="Z356">
        <v>1</v>
      </c>
    </row>
    <row r="357" spans="1:26" x14ac:dyDescent="0.2">
      <c r="A357">
        <v>165</v>
      </c>
      <c r="B357" t="s">
        <v>8219</v>
      </c>
      <c r="D357" t="s">
        <v>8219</v>
      </c>
      <c r="E357">
        <v>229</v>
      </c>
      <c r="F357" s="15">
        <f t="shared" si="10"/>
        <v>229</v>
      </c>
      <c r="G357" s="15">
        <f t="shared" si="11"/>
        <v>52441</v>
      </c>
      <c r="H357" s="15"/>
      <c r="I357" t="s">
        <v>8221</v>
      </c>
      <c r="J357">
        <v>7</v>
      </c>
      <c r="V357">
        <v>22</v>
      </c>
      <c r="Z357">
        <v>1</v>
      </c>
    </row>
    <row r="358" spans="1:26" x14ac:dyDescent="0.2">
      <c r="A358">
        <v>97</v>
      </c>
      <c r="B358" t="s">
        <v>8219</v>
      </c>
      <c r="D358" t="s">
        <v>8219</v>
      </c>
      <c r="E358">
        <v>108</v>
      </c>
      <c r="F358" s="15">
        <f t="shared" si="10"/>
        <v>108</v>
      </c>
      <c r="G358" s="15">
        <f t="shared" si="11"/>
        <v>11664</v>
      </c>
      <c r="H358" s="15"/>
      <c r="I358" t="s">
        <v>8221</v>
      </c>
      <c r="J358">
        <v>72</v>
      </c>
      <c r="V358">
        <v>22</v>
      </c>
      <c r="Z358">
        <v>1</v>
      </c>
    </row>
    <row r="359" spans="1:26" x14ac:dyDescent="0.2">
      <c r="A359">
        <v>303</v>
      </c>
      <c r="B359" t="s">
        <v>8219</v>
      </c>
      <c r="D359" t="s">
        <v>8219</v>
      </c>
      <c r="E359">
        <v>108</v>
      </c>
      <c r="F359" s="15">
        <f t="shared" si="10"/>
        <v>108</v>
      </c>
      <c r="G359" s="15">
        <f t="shared" si="11"/>
        <v>11664</v>
      </c>
      <c r="H359" s="15"/>
      <c r="I359" t="s">
        <v>8221</v>
      </c>
      <c r="J359">
        <v>0</v>
      </c>
      <c r="V359">
        <v>22</v>
      </c>
      <c r="Z359">
        <v>1</v>
      </c>
    </row>
    <row r="360" spans="1:26" x14ac:dyDescent="0.2">
      <c r="A360">
        <v>267</v>
      </c>
      <c r="B360" t="s">
        <v>8219</v>
      </c>
      <c r="D360" t="s">
        <v>8219</v>
      </c>
      <c r="E360">
        <v>41</v>
      </c>
      <c r="F360" s="15">
        <f t="shared" si="10"/>
        <v>41</v>
      </c>
      <c r="G360" s="15">
        <f t="shared" si="11"/>
        <v>1681</v>
      </c>
      <c r="H360" s="15"/>
      <c r="I360" t="s">
        <v>8221</v>
      </c>
      <c r="J360">
        <v>2</v>
      </c>
      <c r="V360">
        <v>22</v>
      </c>
      <c r="Z360">
        <v>1</v>
      </c>
    </row>
    <row r="361" spans="1:26" x14ac:dyDescent="0.2">
      <c r="A361">
        <v>302</v>
      </c>
      <c r="B361" t="s">
        <v>8219</v>
      </c>
      <c r="D361" t="s">
        <v>8219</v>
      </c>
      <c r="E361">
        <v>139</v>
      </c>
      <c r="F361" s="15">
        <f t="shared" si="10"/>
        <v>139</v>
      </c>
      <c r="G361" s="15">
        <f t="shared" si="11"/>
        <v>19321</v>
      </c>
      <c r="H361" s="15"/>
      <c r="I361" t="s">
        <v>8221</v>
      </c>
      <c r="J361">
        <v>8</v>
      </c>
      <c r="V361">
        <v>22</v>
      </c>
      <c r="Z361">
        <v>1</v>
      </c>
    </row>
    <row r="362" spans="1:26" x14ac:dyDescent="0.2">
      <c r="A362">
        <v>87</v>
      </c>
      <c r="B362" t="s">
        <v>8219</v>
      </c>
      <c r="D362" t="s">
        <v>8219</v>
      </c>
      <c r="E362">
        <v>19</v>
      </c>
      <c r="F362" s="15">
        <f t="shared" si="10"/>
        <v>19</v>
      </c>
      <c r="G362" s="15">
        <f t="shared" si="11"/>
        <v>361</v>
      </c>
      <c r="H362" s="15"/>
      <c r="I362" t="s">
        <v>8221</v>
      </c>
      <c r="J362">
        <v>2</v>
      </c>
      <c r="V362">
        <v>22</v>
      </c>
      <c r="Z362">
        <v>1</v>
      </c>
    </row>
    <row r="363" spans="1:26" x14ac:dyDescent="0.2">
      <c r="A363">
        <v>354</v>
      </c>
      <c r="B363" t="s">
        <v>8219</v>
      </c>
      <c r="D363" t="s">
        <v>8219</v>
      </c>
      <c r="E363">
        <v>94</v>
      </c>
      <c r="F363" s="15">
        <f t="shared" si="10"/>
        <v>94</v>
      </c>
      <c r="G363" s="15">
        <f t="shared" si="11"/>
        <v>8836</v>
      </c>
      <c r="H363" s="15"/>
      <c r="I363" t="s">
        <v>8221</v>
      </c>
      <c r="J363">
        <v>0</v>
      </c>
      <c r="V363">
        <v>22</v>
      </c>
      <c r="Z363">
        <v>1</v>
      </c>
    </row>
    <row r="364" spans="1:26" x14ac:dyDescent="0.2">
      <c r="A364">
        <v>86</v>
      </c>
      <c r="B364" t="s">
        <v>8219</v>
      </c>
      <c r="D364" t="s">
        <v>8219</v>
      </c>
      <c r="E364">
        <v>23</v>
      </c>
      <c r="F364" s="15">
        <f t="shared" si="10"/>
        <v>23</v>
      </c>
      <c r="G364" s="15">
        <f t="shared" si="11"/>
        <v>529</v>
      </c>
      <c r="H364" s="15"/>
      <c r="I364" t="s">
        <v>8221</v>
      </c>
      <c r="J364">
        <v>3</v>
      </c>
      <c r="V364">
        <v>22</v>
      </c>
      <c r="Z364">
        <v>1</v>
      </c>
    </row>
    <row r="365" spans="1:26" x14ac:dyDescent="0.2">
      <c r="A365">
        <v>26</v>
      </c>
      <c r="B365" t="s">
        <v>8219</v>
      </c>
      <c r="D365" t="s">
        <v>8219</v>
      </c>
      <c r="E365">
        <v>15</v>
      </c>
      <c r="F365" s="15">
        <f t="shared" si="10"/>
        <v>15</v>
      </c>
      <c r="G365" s="15">
        <f t="shared" si="11"/>
        <v>225</v>
      </c>
      <c r="H365" s="15"/>
      <c r="I365" t="s">
        <v>8221</v>
      </c>
      <c r="J365">
        <v>4</v>
      </c>
      <c r="V365">
        <v>23</v>
      </c>
      <c r="Z365">
        <v>1</v>
      </c>
    </row>
    <row r="366" spans="1:26" x14ac:dyDescent="0.2">
      <c r="A366">
        <v>113</v>
      </c>
      <c r="B366" t="s">
        <v>8219</v>
      </c>
      <c r="D366" t="s">
        <v>8219</v>
      </c>
      <c r="E366">
        <v>62</v>
      </c>
      <c r="F366" s="15">
        <f t="shared" si="10"/>
        <v>62</v>
      </c>
      <c r="G366" s="15">
        <f t="shared" si="11"/>
        <v>3844</v>
      </c>
      <c r="H366" s="15"/>
      <c r="I366" t="s">
        <v>8221</v>
      </c>
      <c r="J366">
        <v>3</v>
      </c>
      <c r="V366">
        <v>23</v>
      </c>
      <c r="Z366">
        <v>1</v>
      </c>
    </row>
    <row r="367" spans="1:26" x14ac:dyDescent="0.2">
      <c r="A367">
        <v>65</v>
      </c>
      <c r="B367" t="s">
        <v>8219</v>
      </c>
      <c r="D367" t="s">
        <v>8219</v>
      </c>
      <c r="E367">
        <v>74</v>
      </c>
      <c r="F367" s="15">
        <f t="shared" si="10"/>
        <v>74</v>
      </c>
      <c r="G367" s="15">
        <f t="shared" si="11"/>
        <v>5476</v>
      </c>
      <c r="H367" s="15"/>
      <c r="I367" t="s">
        <v>8221</v>
      </c>
      <c r="J367">
        <v>6</v>
      </c>
      <c r="V367">
        <v>23</v>
      </c>
      <c r="Z367">
        <v>1</v>
      </c>
    </row>
    <row r="368" spans="1:26" x14ac:dyDescent="0.2">
      <c r="A368">
        <v>134</v>
      </c>
      <c r="B368" t="s">
        <v>8219</v>
      </c>
      <c r="D368" t="s">
        <v>8219</v>
      </c>
      <c r="E368">
        <v>97</v>
      </c>
      <c r="F368" s="15">
        <f t="shared" si="10"/>
        <v>97</v>
      </c>
      <c r="G368" s="15">
        <f t="shared" si="11"/>
        <v>9409</v>
      </c>
      <c r="H368" s="15"/>
      <c r="I368" t="s">
        <v>8221</v>
      </c>
      <c r="J368">
        <v>0</v>
      </c>
      <c r="V368">
        <v>23</v>
      </c>
      <c r="Z368">
        <v>1</v>
      </c>
    </row>
    <row r="369" spans="1:26" x14ac:dyDescent="0.2">
      <c r="A369">
        <v>119</v>
      </c>
      <c r="B369" t="s">
        <v>8219</v>
      </c>
      <c r="D369" t="s">
        <v>8219</v>
      </c>
      <c r="E369">
        <v>55</v>
      </c>
      <c r="F369" s="15">
        <f t="shared" si="10"/>
        <v>55</v>
      </c>
      <c r="G369" s="15">
        <f t="shared" si="11"/>
        <v>3025</v>
      </c>
      <c r="H369" s="15"/>
      <c r="I369" t="s">
        <v>8221</v>
      </c>
      <c r="J369">
        <v>0</v>
      </c>
      <c r="V369">
        <v>23</v>
      </c>
      <c r="Z369">
        <v>1</v>
      </c>
    </row>
    <row r="370" spans="1:26" x14ac:dyDescent="0.2">
      <c r="A370">
        <v>159</v>
      </c>
      <c r="B370" t="s">
        <v>8219</v>
      </c>
      <c r="D370" t="s">
        <v>8219</v>
      </c>
      <c r="E370">
        <v>44</v>
      </c>
      <c r="F370" s="15">
        <f t="shared" si="10"/>
        <v>44</v>
      </c>
      <c r="G370" s="15">
        <f t="shared" si="11"/>
        <v>1936</v>
      </c>
      <c r="H370" s="15"/>
      <c r="I370" t="s">
        <v>8221</v>
      </c>
      <c r="J370">
        <v>0</v>
      </c>
      <c r="V370">
        <v>23</v>
      </c>
      <c r="Z370">
        <v>1</v>
      </c>
    </row>
    <row r="371" spans="1:26" x14ac:dyDescent="0.2">
      <c r="A371">
        <v>167</v>
      </c>
      <c r="B371" t="s">
        <v>8219</v>
      </c>
      <c r="D371" t="s">
        <v>8219</v>
      </c>
      <c r="E371">
        <v>110</v>
      </c>
      <c r="F371" s="15">
        <f t="shared" si="10"/>
        <v>110</v>
      </c>
      <c r="G371" s="15">
        <f t="shared" si="11"/>
        <v>12100</v>
      </c>
      <c r="H371" s="15"/>
      <c r="I371" t="s">
        <v>8221</v>
      </c>
      <c r="J371">
        <v>8</v>
      </c>
      <c r="V371">
        <v>23</v>
      </c>
      <c r="Z371">
        <v>1</v>
      </c>
    </row>
    <row r="372" spans="1:26" x14ac:dyDescent="0.2">
      <c r="A372">
        <v>43</v>
      </c>
      <c r="B372" t="s">
        <v>8219</v>
      </c>
      <c r="D372" t="s">
        <v>8219</v>
      </c>
      <c r="E372">
        <v>59</v>
      </c>
      <c r="F372" s="15">
        <f t="shared" si="10"/>
        <v>59</v>
      </c>
      <c r="G372" s="15">
        <f t="shared" si="11"/>
        <v>3481</v>
      </c>
      <c r="H372" s="15"/>
      <c r="I372" t="s">
        <v>8221</v>
      </c>
      <c r="J372">
        <v>5</v>
      </c>
      <c r="V372">
        <v>23</v>
      </c>
      <c r="Z372">
        <v>1</v>
      </c>
    </row>
    <row r="373" spans="1:26" x14ac:dyDescent="0.2">
      <c r="A373">
        <v>1062</v>
      </c>
      <c r="B373" t="s">
        <v>8219</v>
      </c>
      <c r="D373" t="s">
        <v>8219</v>
      </c>
      <c r="E373">
        <v>62</v>
      </c>
      <c r="F373" s="15">
        <f t="shared" si="10"/>
        <v>62</v>
      </c>
      <c r="G373" s="15">
        <f t="shared" si="11"/>
        <v>3844</v>
      </c>
      <c r="H373" s="15"/>
      <c r="I373" t="s">
        <v>8221</v>
      </c>
      <c r="J373">
        <v>0</v>
      </c>
      <c r="V373">
        <v>23</v>
      </c>
      <c r="Z373">
        <v>1</v>
      </c>
    </row>
    <row r="374" spans="1:26" x14ac:dyDescent="0.2">
      <c r="A374">
        <v>9</v>
      </c>
      <c r="B374" t="s">
        <v>8219</v>
      </c>
      <c r="D374" t="s">
        <v>8219</v>
      </c>
      <c r="E374">
        <v>105</v>
      </c>
      <c r="F374" s="15">
        <f t="shared" si="10"/>
        <v>105</v>
      </c>
      <c r="G374" s="15">
        <f t="shared" si="11"/>
        <v>11025</v>
      </c>
      <c r="H374" s="15"/>
      <c r="I374" t="s">
        <v>8221</v>
      </c>
      <c r="J374">
        <v>2</v>
      </c>
      <c r="V374">
        <v>23</v>
      </c>
      <c r="Z374">
        <v>1</v>
      </c>
    </row>
    <row r="375" spans="1:26" x14ac:dyDescent="0.2">
      <c r="A375">
        <v>89</v>
      </c>
      <c r="B375" t="s">
        <v>8219</v>
      </c>
      <c r="D375" t="s">
        <v>8219</v>
      </c>
      <c r="E375">
        <v>26</v>
      </c>
      <c r="F375" s="15">
        <f t="shared" si="10"/>
        <v>26</v>
      </c>
      <c r="G375" s="15">
        <f t="shared" si="11"/>
        <v>676</v>
      </c>
      <c r="H375" s="15"/>
      <c r="I375" t="s">
        <v>8221</v>
      </c>
      <c r="J375">
        <v>24</v>
      </c>
      <c r="V375">
        <v>23</v>
      </c>
      <c r="Z375">
        <v>1</v>
      </c>
    </row>
    <row r="376" spans="1:26" x14ac:dyDescent="0.2">
      <c r="A376">
        <v>174</v>
      </c>
      <c r="B376" t="s">
        <v>8219</v>
      </c>
      <c r="D376" t="s">
        <v>8219</v>
      </c>
      <c r="E376">
        <v>49</v>
      </c>
      <c r="F376" s="15">
        <f t="shared" si="10"/>
        <v>49</v>
      </c>
      <c r="G376" s="15">
        <f t="shared" si="11"/>
        <v>2401</v>
      </c>
      <c r="H376" s="15"/>
      <c r="I376" t="s">
        <v>8221</v>
      </c>
      <c r="J376">
        <v>0</v>
      </c>
      <c r="V376">
        <v>23</v>
      </c>
      <c r="Z376">
        <v>1</v>
      </c>
    </row>
    <row r="377" spans="1:26" x14ac:dyDescent="0.2">
      <c r="A377">
        <v>14</v>
      </c>
      <c r="B377" t="s">
        <v>8219</v>
      </c>
      <c r="D377" t="s">
        <v>8219</v>
      </c>
      <c r="E377">
        <v>68</v>
      </c>
      <c r="F377" s="15">
        <f t="shared" si="10"/>
        <v>68</v>
      </c>
      <c r="G377" s="15">
        <f t="shared" si="11"/>
        <v>4624</v>
      </c>
      <c r="H377" s="15"/>
      <c r="I377" t="s">
        <v>8221</v>
      </c>
      <c r="J377">
        <v>9</v>
      </c>
      <c r="V377">
        <v>23</v>
      </c>
      <c r="Z377">
        <v>1</v>
      </c>
    </row>
    <row r="378" spans="1:26" x14ac:dyDescent="0.2">
      <c r="A378">
        <v>48</v>
      </c>
      <c r="B378" t="s">
        <v>8219</v>
      </c>
      <c r="D378" t="s">
        <v>8219</v>
      </c>
      <c r="E378">
        <v>22</v>
      </c>
      <c r="F378" s="15">
        <f t="shared" si="10"/>
        <v>22</v>
      </c>
      <c r="G378" s="15">
        <f t="shared" si="11"/>
        <v>484</v>
      </c>
      <c r="H378" s="15"/>
      <c r="I378" t="s">
        <v>8221</v>
      </c>
      <c r="J378">
        <v>0</v>
      </c>
      <c r="V378">
        <v>23</v>
      </c>
      <c r="Z378">
        <v>1</v>
      </c>
    </row>
    <row r="379" spans="1:26" x14ac:dyDescent="0.2">
      <c r="A379">
        <v>133</v>
      </c>
      <c r="B379" t="s">
        <v>8219</v>
      </c>
      <c r="D379" t="s">
        <v>8219</v>
      </c>
      <c r="E379">
        <v>18</v>
      </c>
      <c r="F379" s="15">
        <f t="shared" si="10"/>
        <v>18</v>
      </c>
      <c r="G379" s="15">
        <f t="shared" si="11"/>
        <v>324</v>
      </c>
      <c r="H379" s="15"/>
      <c r="I379" t="s">
        <v>8221</v>
      </c>
      <c r="J379">
        <v>1</v>
      </c>
      <c r="V379">
        <v>23</v>
      </c>
      <c r="Z379">
        <v>1</v>
      </c>
    </row>
    <row r="380" spans="1:26" x14ac:dyDescent="0.2">
      <c r="A380">
        <v>83</v>
      </c>
      <c r="B380" t="s">
        <v>8219</v>
      </c>
      <c r="D380" t="s">
        <v>8219</v>
      </c>
      <c r="E380">
        <v>19</v>
      </c>
      <c r="F380" s="15">
        <f t="shared" si="10"/>
        <v>19</v>
      </c>
      <c r="G380" s="15">
        <f t="shared" si="11"/>
        <v>361</v>
      </c>
      <c r="H380" s="15"/>
      <c r="I380" t="s">
        <v>8221</v>
      </c>
      <c r="J380">
        <v>10</v>
      </c>
      <c r="V380">
        <v>23</v>
      </c>
      <c r="Z380">
        <v>1</v>
      </c>
    </row>
    <row r="381" spans="1:26" x14ac:dyDescent="0.2">
      <c r="A381">
        <v>149</v>
      </c>
      <c r="B381" t="s">
        <v>8219</v>
      </c>
      <c r="D381" t="s">
        <v>8219</v>
      </c>
      <c r="E381">
        <v>99</v>
      </c>
      <c r="F381" s="15">
        <f t="shared" si="10"/>
        <v>99</v>
      </c>
      <c r="G381" s="15">
        <f t="shared" si="11"/>
        <v>9801</v>
      </c>
      <c r="H381" s="15"/>
      <c r="I381" t="s">
        <v>8221</v>
      </c>
      <c r="J381">
        <v>1</v>
      </c>
      <c r="V381">
        <v>23</v>
      </c>
      <c r="Z381">
        <v>1</v>
      </c>
    </row>
    <row r="382" spans="1:26" x14ac:dyDescent="0.2">
      <c r="A382">
        <v>49</v>
      </c>
      <c r="B382" t="s">
        <v>8219</v>
      </c>
      <c r="D382" t="s">
        <v>8219</v>
      </c>
      <c r="E382">
        <v>27</v>
      </c>
      <c r="F382" s="15">
        <f t="shared" si="10"/>
        <v>27</v>
      </c>
      <c r="G382" s="15">
        <f t="shared" si="11"/>
        <v>729</v>
      </c>
      <c r="H382" s="15"/>
      <c r="I382" t="s">
        <v>8221</v>
      </c>
      <c r="J382">
        <v>0</v>
      </c>
      <c r="V382">
        <v>23</v>
      </c>
      <c r="Z382">
        <v>1</v>
      </c>
    </row>
    <row r="383" spans="1:26" x14ac:dyDescent="0.2">
      <c r="A383">
        <v>251</v>
      </c>
      <c r="B383" t="s">
        <v>8219</v>
      </c>
      <c r="D383" t="s">
        <v>8219</v>
      </c>
      <c r="E383">
        <v>25</v>
      </c>
      <c r="F383" s="15">
        <f t="shared" si="10"/>
        <v>25</v>
      </c>
      <c r="G383" s="15">
        <f t="shared" si="11"/>
        <v>625</v>
      </c>
      <c r="H383" s="15"/>
      <c r="I383" t="s">
        <v>8221</v>
      </c>
      <c r="J383">
        <v>20</v>
      </c>
      <c r="V383">
        <v>23</v>
      </c>
      <c r="Z383">
        <v>1</v>
      </c>
    </row>
    <row r="384" spans="1:26" x14ac:dyDescent="0.2">
      <c r="A384">
        <v>22</v>
      </c>
      <c r="B384" t="s">
        <v>8219</v>
      </c>
      <c r="D384" t="s">
        <v>8219</v>
      </c>
      <c r="E384">
        <v>14</v>
      </c>
      <c r="F384" s="15">
        <f t="shared" si="10"/>
        <v>14</v>
      </c>
      <c r="G384" s="15">
        <f t="shared" si="11"/>
        <v>196</v>
      </c>
      <c r="H384" s="15"/>
      <c r="I384" t="s">
        <v>8221</v>
      </c>
      <c r="J384">
        <v>30</v>
      </c>
      <c r="V384">
        <v>23</v>
      </c>
      <c r="Z384">
        <v>1</v>
      </c>
    </row>
    <row r="385" spans="1:26" x14ac:dyDescent="0.2">
      <c r="A385">
        <v>48</v>
      </c>
      <c r="B385" t="s">
        <v>8219</v>
      </c>
      <c r="D385" t="s">
        <v>8219</v>
      </c>
      <c r="E385">
        <v>35</v>
      </c>
      <c r="F385" s="15">
        <f t="shared" si="10"/>
        <v>35</v>
      </c>
      <c r="G385" s="15">
        <f t="shared" si="11"/>
        <v>1225</v>
      </c>
      <c r="H385" s="15"/>
      <c r="I385" t="s">
        <v>8221</v>
      </c>
      <c r="J385">
        <v>6</v>
      </c>
      <c r="V385">
        <v>23</v>
      </c>
      <c r="Z385">
        <v>1</v>
      </c>
    </row>
    <row r="386" spans="1:26" x14ac:dyDescent="0.2">
      <c r="A386">
        <v>383</v>
      </c>
      <c r="B386" t="s">
        <v>8219</v>
      </c>
      <c r="D386" t="s">
        <v>8219</v>
      </c>
      <c r="E386">
        <v>10</v>
      </c>
      <c r="F386" s="15">
        <f t="shared" si="10"/>
        <v>10</v>
      </c>
      <c r="G386" s="15">
        <f t="shared" si="11"/>
        <v>100</v>
      </c>
      <c r="H386" s="15"/>
      <c r="I386" t="s">
        <v>8221</v>
      </c>
      <c r="J386">
        <v>15</v>
      </c>
      <c r="V386">
        <v>23</v>
      </c>
      <c r="Z386">
        <v>1</v>
      </c>
    </row>
    <row r="387" spans="1:26" x14ac:dyDescent="0.2">
      <c r="A387">
        <v>237</v>
      </c>
      <c r="B387" t="s">
        <v>8219</v>
      </c>
      <c r="D387" t="s">
        <v>8219</v>
      </c>
      <c r="E387">
        <v>29</v>
      </c>
      <c r="F387" s="15">
        <f t="shared" ref="F387:F450" si="12">E387-$N387</f>
        <v>29</v>
      </c>
      <c r="G387" s="15">
        <f t="shared" ref="G387:G450" si="13">F387^2</f>
        <v>841</v>
      </c>
      <c r="H387" s="15"/>
      <c r="I387" t="s">
        <v>8221</v>
      </c>
      <c r="J387">
        <v>5</v>
      </c>
      <c r="V387">
        <v>23</v>
      </c>
      <c r="Z387">
        <v>1</v>
      </c>
    </row>
    <row r="388" spans="1:26" x14ac:dyDescent="0.2">
      <c r="A388">
        <v>13</v>
      </c>
      <c r="B388" t="s">
        <v>8219</v>
      </c>
      <c r="D388" t="s">
        <v>8219</v>
      </c>
      <c r="E388">
        <v>44</v>
      </c>
      <c r="F388" s="15">
        <f t="shared" si="12"/>
        <v>44</v>
      </c>
      <c r="G388" s="15">
        <f t="shared" si="13"/>
        <v>1936</v>
      </c>
      <c r="H388" s="15"/>
      <c r="I388" t="s">
        <v>8221</v>
      </c>
      <c r="J388">
        <v>0</v>
      </c>
      <c r="V388">
        <v>23</v>
      </c>
      <c r="Z388">
        <v>1</v>
      </c>
    </row>
    <row r="389" spans="1:26" x14ac:dyDescent="0.2">
      <c r="A389">
        <v>562</v>
      </c>
      <c r="B389" t="s">
        <v>8219</v>
      </c>
      <c r="D389" t="s">
        <v>8219</v>
      </c>
      <c r="E389">
        <v>17</v>
      </c>
      <c r="F389" s="15">
        <f t="shared" si="12"/>
        <v>17</v>
      </c>
      <c r="G389" s="15">
        <f t="shared" si="13"/>
        <v>289</v>
      </c>
      <c r="H389" s="15"/>
      <c r="I389" t="s">
        <v>8221</v>
      </c>
      <c r="J389">
        <v>0</v>
      </c>
      <c r="V389">
        <v>24</v>
      </c>
      <c r="Z389">
        <v>1</v>
      </c>
    </row>
    <row r="390" spans="1:26" x14ac:dyDescent="0.2">
      <c r="A390">
        <v>71</v>
      </c>
      <c r="B390" t="s">
        <v>8219</v>
      </c>
      <c r="D390" t="s">
        <v>8219</v>
      </c>
      <c r="E390">
        <v>34</v>
      </c>
      <c r="F390" s="15">
        <f t="shared" si="12"/>
        <v>34</v>
      </c>
      <c r="G390" s="15">
        <f t="shared" si="13"/>
        <v>1156</v>
      </c>
      <c r="H390" s="15"/>
      <c r="I390" t="s">
        <v>8221</v>
      </c>
      <c r="J390">
        <v>28</v>
      </c>
      <c r="V390">
        <v>24</v>
      </c>
      <c r="Z390">
        <v>1</v>
      </c>
    </row>
    <row r="391" spans="1:26" x14ac:dyDescent="0.2">
      <c r="A391">
        <v>1510</v>
      </c>
      <c r="B391" t="s">
        <v>8219</v>
      </c>
      <c r="D391" t="s">
        <v>8219</v>
      </c>
      <c r="E391">
        <v>14</v>
      </c>
      <c r="F391" s="15">
        <f t="shared" si="12"/>
        <v>14</v>
      </c>
      <c r="G391" s="15">
        <f t="shared" si="13"/>
        <v>196</v>
      </c>
      <c r="H391" s="15"/>
      <c r="I391" t="s">
        <v>8221</v>
      </c>
      <c r="J391">
        <v>0</v>
      </c>
      <c r="V391">
        <v>24</v>
      </c>
      <c r="Z391">
        <v>1</v>
      </c>
    </row>
    <row r="392" spans="1:26" x14ac:dyDescent="0.2">
      <c r="A392">
        <v>14</v>
      </c>
      <c r="B392" t="s">
        <v>8219</v>
      </c>
      <c r="D392" t="s">
        <v>8219</v>
      </c>
      <c r="E392">
        <v>156</v>
      </c>
      <c r="F392" s="15">
        <f t="shared" si="12"/>
        <v>156</v>
      </c>
      <c r="G392" s="15">
        <f t="shared" si="13"/>
        <v>24336</v>
      </c>
      <c r="H392" s="15"/>
      <c r="I392" t="s">
        <v>8221</v>
      </c>
      <c r="J392">
        <v>5</v>
      </c>
      <c r="V392">
        <v>24</v>
      </c>
      <c r="Z392">
        <v>1</v>
      </c>
    </row>
    <row r="393" spans="1:26" x14ac:dyDescent="0.2">
      <c r="A393">
        <v>193</v>
      </c>
      <c r="B393" t="s">
        <v>8219</v>
      </c>
      <c r="D393" t="s">
        <v>8219</v>
      </c>
      <c r="E393">
        <v>128</v>
      </c>
      <c r="F393" s="15">
        <f t="shared" si="12"/>
        <v>128</v>
      </c>
      <c r="G393" s="15">
        <f t="shared" si="13"/>
        <v>16384</v>
      </c>
      <c r="H393" s="15"/>
      <c r="I393" t="s">
        <v>8221</v>
      </c>
      <c r="J393">
        <v>7</v>
      </c>
      <c r="V393">
        <v>24</v>
      </c>
      <c r="Z393">
        <v>1</v>
      </c>
    </row>
    <row r="394" spans="1:26" x14ac:dyDescent="0.2">
      <c r="A394">
        <v>206</v>
      </c>
      <c r="B394" t="s">
        <v>8219</v>
      </c>
      <c r="D394" t="s">
        <v>8219</v>
      </c>
      <c r="E394">
        <v>60</v>
      </c>
      <c r="F394" s="15">
        <f t="shared" si="12"/>
        <v>60</v>
      </c>
      <c r="G394" s="15">
        <f t="shared" si="13"/>
        <v>3600</v>
      </c>
      <c r="H394" s="15"/>
      <c r="I394" t="s">
        <v>8221</v>
      </c>
      <c r="J394">
        <v>30</v>
      </c>
      <c r="V394">
        <v>24</v>
      </c>
      <c r="Z394">
        <v>1</v>
      </c>
    </row>
    <row r="395" spans="1:26" x14ac:dyDescent="0.2">
      <c r="A395">
        <v>351</v>
      </c>
      <c r="B395" t="s">
        <v>8219</v>
      </c>
      <c r="D395" t="s">
        <v>8219</v>
      </c>
      <c r="E395">
        <v>32</v>
      </c>
      <c r="F395" s="15">
        <f t="shared" si="12"/>
        <v>32</v>
      </c>
      <c r="G395" s="15">
        <f t="shared" si="13"/>
        <v>1024</v>
      </c>
      <c r="H395" s="15"/>
      <c r="I395" t="s">
        <v>8221</v>
      </c>
      <c r="J395">
        <v>2</v>
      </c>
      <c r="V395">
        <v>24</v>
      </c>
      <c r="Z395">
        <v>1</v>
      </c>
    </row>
    <row r="396" spans="1:26" x14ac:dyDescent="0.2">
      <c r="A396">
        <v>50</v>
      </c>
      <c r="B396" t="s">
        <v>8219</v>
      </c>
      <c r="D396" t="s">
        <v>8219</v>
      </c>
      <c r="E396">
        <v>53</v>
      </c>
      <c r="F396" s="15">
        <f t="shared" si="12"/>
        <v>53</v>
      </c>
      <c r="G396" s="15">
        <f t="shared" si="13"/>
        <v>2809</v>
      </c>
      <c r="H396" s="15"/>
      <c r="I396" t="s">
        <v>8221</v>
      </c>
      <c r="J396">
        <v>30</v>
      </c>
      <c r="V396">
        <v>24</v>
      </c>
      <c r="Z396">
        <v>1</v>
      </c>
    </row>
    <row r="397" spans="1:26" x14ac:dyDescent="0.2">
      <c r="A397">
        <v>184</v>
      </c>
      <c r="B397" t="s">
        <v>8219</v>
      </c>
      <c r="D397" t="s">
        <v>8219</v>
      </c>
      <c r="E397">
        <v>184</v>
      </c>
      <c r="F397" s="15">
        <f t="shared" si="12"/>
        <v>184</v>
      </c>
      <c r="G397" s="15">
        <f t="shared" si="13"/>
        <v>33856</v>
      </c>
      <c r="H397" s="15"/>
      <c r="I397" t="s">
        <v>8221</v>
      </c>
      <c r="J397">
        <v>2</v>
      </c>
      <c r="V397">
        <v>24</v>
      </c>
      <c r="Z397">
        <v>1</v>
      </c>
    </row>
    <row r="398" spans="1:26" x14ac:dyDescent="0.2">
      <c r="A398">
        <v>196</v>
      </c>
      <c r="B398" t="s">
        <v>8219</v>
      </c>
      <c r="D398" t="s">
        <v>8219</v>
      </c>
      <c r="E398">
        <v>90</v>
      </c>
      <c r="F398" s="15">
        <f t="shared" si="12"/>
        <v>90</v>
      </c>
      <c r="G398" s="15">
        <f t="shared" si="13"/>
        <v>8100</v>
      </c>
      <c r="H398" s="15"/>
      <c r="I398" t="s">
        <v>8221</v>
      </c>
      <c r="J398">
        <v>0</v>
      </c>
      <c r="V398">
        <v>24</v>
      </c>
      <c r="Z398">
        <v>1</v>
      </c>
    </row>
    <row r="399" spans="1:26" x14ac:dyDescent="0.2">
      <c r="A399">
        <v>229</v>
      </c>
      <c r="B399" t="s">
        <v>8219</v>
      </c>
      <c r="D399" t="s">
        <v>8219</v>
      </c>
      <c r="E399">
        <v>71</v>
      </c>
      <c r="F399" s="15">
        <f t="shared" si="12"/>
        <v>71</v>
      </c>
      <c r="G399" s="15">
        <f t="shared" si="13"/>
        <v>5041</v>
      </c>
      <c r="H399" s="15"/>
      <c r="I399" t="s">
        <v>8221</v>
      </c>
      <c r="J399">
        <v>2</v>
      </c>
      <c r="V399">
        <v>24</v>
      </c>
      <c r="Z399">
        <v>1</v>
      </c>
    </row>
    <row r="400" spans="1:26" x14ac:dyDescent="0.2">
      <c r="A400">
        <v>67</v>
      </c>
      <c r="B400" t="s">
        <v>8219</v>
      </c>
      <c r="D400" t="s">
        <v>8219</v>
      </c>
      <c r="E400">
        <v>87</v>
      </c>
      <c r="F400" s="15">
        <f t="shared" si="12"/>
        <v>87</v>
      </c>
      <c r="G400" s="15">
        <f t="shared" si="13"/>
        <v>7569</v>
      </c>
      <c r="H400" s="15"/>
      <c r="I400" t="s">
        <v>8221</v>
      </c>
      <c r="J400">
        <v>1</v>
      </c>
      <c r="V400">
        <v>24</v>
      </c>
      <c r="Z400">
        <v>1</v>
      </c>
    </row>
    <row r="401" spans="1:26" x14ac:dyDescent="0.2">
      <c r="A401">
        <v>95</v>
      </c>
      <c r="B401" t="s">
        <v>8219</v>
      </c>
      <c r="D401" t="s">
        <v>8219</v>
      </c>
      <c r="E401">
        <v>28</v>
      </c>
      <c r="F401" s="15">
        <f t="shared" si="12"/>
        <v>28</v>
      </c>
      <c r="G401" s="15">
        <f t="shared" si="13"/>
        <v>784</v>
      </c>
      <c r="H401" s="15"/>
      <c r="I401" t="s">
        <v>8221</v>
      </c>
      <c r="J401">
        <v>2</v>
      </c>
      <c r="V401">
        <v>24</v>
      </c>
      <c r="Z401">
        <v>1</v>
      </c>
    </row>
    <row r="402" spans="1:26" x14ac:dyDescent="0.2">
      <c r="A402">
        <v>62</v>
      </c>
      <c r="B402" t="s">
        <v>8219</v>
      </c>
      <c r="D402" t="s">
        <v>8219</v>
      </c>
      <c r="E402">
        <v>56</v>
      </c>
      <c r="F402" s="15">
        <f t="shared" si="12"/>
        <v>56</v>
      </c>
      <c r="G402" s="15">
        <f t="shared" si="13"/>
        <v>3136</v>
      </c>
      <c r="H402" s="15"/>
      <c r="I402" t="s">
        <v>8221</v>
      </c>
      <c r="J402">
        <v>14</v>
      </c>
      <c r="V402">
        <v>24</v>
      </c>
      <c r="Z402">
        <v>1</v>
      </c>
    </row>
    <row r="403" spans="1:26" x14ac:dyDescent="0.2">
      <c r="A403">
        <v>73</v>
      </c>
      <c r="B403" t="s">
        <v>8219</v>
      </c>
      <c r="D403" t="s">
        <v>8219</v>
      </c>
      <c r="E403">
        <v>51</v>
      </c>
      <c r="F403" s="15">
        <f t="shared" si="12"/>
        <v>51</v>
      </c>
      <c r="G403" s="15">
        <f t="shared" si="13"/>
        <v>2601</v>
      </c>
      <c r="H403" s="15"/>
      <c r="I403" t="s">
        <v>8221</v>
      </c>
      <c r="J403">
        <v>31</v>
      </c>
      <c r="V403">
        <v>24</v>
      </c>
      <c r="Z403">
        <v>1</v>
      </c>
    </row>
    <row r="404" spans="1:26" x14ac:dyDescent="0.2">
      <c r="A404">
        <v>43</v>
      </c>
      <c r="B404" t="s">
        <v>8219</v>
      </c>
      <c r="D404" t="s">
        <v>8219</v>
      </c>
      <c r="E404">
        <v>75</v>
      </c>
      <c r="F404" s="15">
        <f t="shared" si="12"/>
        <v>75</v>
      </c>
      <c r="G404" s="15">
        <f t="shared" si="13"/>
        <v>5625</v>
      </c>
      <c r="H404" s="15"/>
      <c r="I404" t="s">
        <v>8221</v>
      </c>
      <c r="J404">
        <v>16</v>
      </c>
      <c r="V404">
        <v>24</v>
      </c>
      <c r="Z404">
        <v>1</v>
      </c>
    </row>
    <row r="405" spans="1:26" x14ac:dyDescent="0.2">
      <c r="A405">
        <v>70</v>
      </c>
      <c r="B405" t="s">
        <v>8219</v>
      </c>
      <c r="D405" t="s">
        <v>8219</v>
      </c>
      <c r="E405">
        <v>38</v>
      </c>
      <c r="F405" s="15">
        <f t="shared" si="12"/>
        <v>38</v>
      </c>
      <c r="G405" s="15">
        <f t="shared" si="13"/>
        <v>1444</v>
      </c>
      <c r="H405" s="15"/>
      <c r="I405" t="s">
        <v>8221</v>
      </c>
      <c r="J405">
        <v>12</v>
      </c>
      <c r="V405">
        <v>24</v>
      </c>
      <c r="Z405">
        <v>1</v>
      </c>
    </row>
    <row r="406" spans="1:26" x14ac:dyDescent="0.2">
      <c r="A406">
        <v>271</v>
      </c>
      <c r="B406" t="s">
        <v>8219</v>
      </c>
      <c r="D406" t="s">
        <v>8219</v>
      </c>
      <c r="E406">
        <v>18</v>
      </c>
      <c r="F406" s="15">
        <f t="shared" si="12"/>
        <v>18</v>
      </c>
      <c r="G406" s="15">
        <f t="shared" si="13"/>
        <v>324</v>
      </c>
      <c r="H406" s="15"/>
      <c r="I406" t="s">
        <v>8221</v>
      </c>
      <c r="J406">
        <v>96</v>
      </c>
      <c r="V406">
        <v>24</v>
      </c>
      <c r="Z406">
        <v>1</v>
      </c>
    </row>
    <row r="407" spans="1:26" x14ac:dyDescent="0.2">
      <c r="A407">
        <v>55</v>
      </c>
      <c r="B407" t="s">
        <v>8219</v>
      </c>
      <c r="D407" t="s">
        <v>8219</v>
      </c>
      <c r="E407">
        <v>54</v>
      </c>
      <c r="F407" s="15">
        <f t="shared" si="12"/>
        <v>54</v>
      </c>
      <c r="G407" s="15">
        <f t="shared" si="13"/>
        <v>2916</v>
      </c>
      <c r="H407" s="15"/>
      <c r="I407" t="s">
        <v>8221</v>
      </c>
      <c r="J407">
        <v>16</v>
      </c>
      <c r="V407">
        <v>24</v>
      </c>
      <c r="Z407">
        <v>1</v>
      </c>
    </row>
    <row r="408" spans="1:26" x14ac:dyDescent="0.2">
      <c r="A408">
        <v>35</v>
      </c>
      <c r="B408" t="s">
        <v>8219</v>
      </c>
      <c r="D408" t="s">
        <v>8219</v>
      </c>
      <c r="E408">
        <v>71</v>
      </c>
      <c r="F408" s="15">
        <f t="shared" si="12"/>
        <v>71</v>
      </c>
      <c r="G408" s="15">
        <f t="shared" si="13"/>
        <v>5041</v>
      </c>
      <c r="H408" s="15"/>
      <c r="I408" t="s">
        <v>8221</v>
      </c>
      <c r="J408">
        <v>5</v>
      </c>
      <c r="V408">
        <v>25</v>
      </c>
      <c r="Z408">
        <v>1</v>
      </c>
    </row>
    <row r="409" spans="1:26" x14ac:dyDescent="0.2">
      <c r="A409">
        <v>22</v>
      </c>
      <c r="B409" t="s">
        <v>8219</v>
      </c>
      <c r="D409" t="s">
        <v>8219</v>
      </c>
      <c r="E409">
        <v>57</v>
      </c>
      <c r="F409" s="15">
        <f t="shared" si="12"/>
        <v>57</v>
      </c>
      <c r="G409" s="15">
        <f t="shared" si="13"/>
        <v>3249</v>
      </c>
      <c r="H409" s="15"/>
      <c r="I409" t="s">
        <v>8221</v>
      </c>
      <c r="J409">
        <v>0</v>
      </c>
      <c r="V409">
        <v>25</v>
      </c>
      <c r="Z409">
        <v>1</v>
      </c>
    </row>
    <row r="410" spans="1:26" x14ac:dyDescent="0.2">
      <c r="A410">
        <v>38</v>
      </c>
      <c r="B410" t="s">
        <v>8219</v>
      </c>
      <c r="D410" t="s">
        <v>8219</v>
      </c>
      <c r="E410">
        <v>43</v>
      </c>
      <c r="F410" s="15">
        <f t="shared" si="12"/>
        <v>43</v>
      </c>
      <c r="G410" s="15">
        <f t="shared" si="13"/>
        <v>1849</v>
      </c>
      <c r="H410" s="15"/>
      <c r="I410" t="s">
        <v>8221</v>
      </c>
      <c r="J410">
        <v>8</v>
      </c>
      <c r="V410">
        <v>25</v>
      </c>
      <c r="Z410">
        <v>1</v>
      </c>
    </row>
    <row r="411" spans="1:26" x14ac:dyDescent="0.2">
      <c r="A411">
        <v>15</v>
      </c>
      <c r="B411" t="s">
        <v>8219</v>
      </c>
      <c r="D411" t="s">
        <v>8219</v>
      </c>
      <c r="E411">
        <v>52</v>
      </c>
      <c r="F411" s="15">
        <f t="shared" si="12"/>
        <v>52</v>
      </c>
      <c r="G411" s="15">
        <f t="shared" si="13"/>
        <v>2704</v>
      </c>
      <c r="H411" s="15"/>
      <c r="I411" t="s">
        <v>8221</v>
      </c>
      <c r="J411">
        <v>7</v>
      </c>
      <c r="V411">
        <v>25</v>
      </c>
      <c r="Z411">
        <v>1</v>
      </c>
    </row>
    <row r="412" spans="1:26" x14ac:dyDescent="0.2">
      <c r="A412">
        <v>7</v>
      </c>
      <c r="B412" t="s">
        <v>8219</v>
      </c>
      <c r="D412" t="s">
        <v>8219</v>
      </c>
      <c r="E412">
        <v>27</v>
      </c>
      <c r="F412" s="15">
        <f t="shared" si="12"/>
        <v>27</v>
      </c>
      <c r="G412" s="15">
        <f t="shared" si="13"/>
        <v>729</v>
      </c>
      <c r="H412" s="15"/>
      <c r="I412" t="s">
        <v>8221</v>
      </c>
      <c r="J412">
        <v>24</v>
      </c>
      <c r="V412">
        <v>25</v>
      </c>
      <c r="Z412">
        <v>1</v>
      </c>
    </row>
    <row r="413" spans="1:26" x14ac:dyDescent="0.2">
      <c r="A413">
        <v>241</v>
      </c>
      <c r="B413" t="s">
        <v>8219</v>
      </c>
      <c r="D413" t="s">
        <v>8219</v>
      </c>
      <c r="E413">
        <v>12</v>
      </c>
      <c r="F413" s="15">
        <f t="shared" si="12"/>
        <v>12</v>
      </c>
      <c r="G413" s="15">
        <f t="shared" si="13"/>
        <v>144</v>
      </c>
      <c r="H413" s="15"/>
      <c r="I413" t="s">
        <v>8221</v>
      </c>
      <c r="J413">
        <v>121</v>
      </c>
      <c r="V413">
        <v>25</v>
      </c>
      <c r="Z413">
        <v>1</v>
      </c>
    </row>
    <row r="414" spans="1:26" x14ac:dyDescent="0.2">
      <c r="A414">
        <v>55</v>
      </c>
      <c r="B414" t="s">
        <v>8219</v>
      </c>
      <c r="D414" t="s">
        <v>8219</v>
      </c>
      <c r="E414">
        <v>33</v>
      </c>
      <c r="F414" s="15">
        <f t="shared" si="12"/>
        <v>33</v>
      </c>
      <c r="G414" s="15">
        <f t="shared" si="13"/>
        <v>1089</v>
      </c>
      <c r="H414" s="15"/>
      <c r="I414" t="s">
        <v>8221</v>
      </c>
      <c r="J414">
        <v>196</v>
      </c>
      <c r="V414">
        <v>25</v>
      </c>
      <c r="Z414">
        <v>1</v>
      </c>
    </row>
    <row r="415" spans="1:26" x14ac:dyDescent="0.2">
      <c r="A415">
        <v>171</v>
      </c>
      <c r="B415" t="s">
        <v>8219</v>
      </c>
      <c r="D415" t="s">
        <v>8219</v>
      </c>
      <c r="E415">
        <v>96</v>
      </c>
      <c r="F415" s="15">
        <f t="shared" si="12"/>
        <v>96</v>
      </c>
      <c r="G415" s="15">
        <f t="shared" si="13"/>
        <v>9216</v>
      </c>
      <c r="H415" s="15"/>
      <c r="I415" t="s">
        <v>8221</v>
      </c>
      <c r="J415">
        <v>5</v>
      </c>
      <c r="V415">
        <v>25</v>
      </c>
      <c r="Z415">
        <v>1</v>
      </c>
    </row>
    <row r="416" spans="1:26" x14ac:dyDescent="0.2">
      <c r="A416">
        <v>208</v>
      </c>
      <c r="B416" t="s">
        <v>8219</v>
      </c>
      <c r="D416" t="s">
        <v>8219</v>
      </c>
      <c r="E416">
        <v>28</v>
      </c>
      <c r="F416" s="15">
        <f t="shared" si="12"/>
        <v>28</v>
      </c>
      <c r="G416" s="15">
        <f t="shared" si="13"/>
        <v>784</v>
      </c>
      <c r="H416" s="15"/>
      <c r="I416" t="s">
        <v>8221</v>
      </c>
      <c r="J416">
        <v>73</v>
      </c>
      <c r="V416">
        <v>25</v>
      </c>
      <c r="Z416">
        <v>1</v>
      </c>
    </row>
    <row r="417" spans="1:26" x14ac:dyDescent="0.2">
      <c r="A417">
        <v>21</v>
      </c>
      <c r="B417" t="s">
        <v>8219</v>
      </c>
      <c r="D417" t="s">
        <v>8219</v>
      </c>
      <c r="E417">
        <v>43</v>
      </c>
      <c r="F417" s="15">
        <f t="shared" si="12"/>
        <v>43</v>
      </c>
      <c r="G417" s="15">
        <f t="shared" si="13"/>
        <v>1849</v>
      </c>
      <c r="H417" s="15"/>
      <c r="I417" t="s">
        <v>8221</v>
      </c>
      <c r="J417">
        <v>93</v>
      </c>
      <c r="V417">
        <v>25</v>
      </c>
      <c r="Z417">
        <v>1</v>
      </c>
    </row>
    <row r="418" spans="1:26" x14ac:dyDescent="0.2">
      <c r="A418">
        <v>25</v>
      </c>
      <c r="B418" t="s">
        <v>8219</v>
      </c>
      <c r="D418" t="s">
        <v>8219</v>
      </c>
      <c r="E418">
        <v>205</v>
      </c>
      <c r="F418" s="15">
        <f t="shared" si="12"/>
        <v>205</v>
      </c>
      <c r="G418" s="15">
        <f t="shared" si="13"/>
        <v>42025</v>
      </c>
      <c r="H418" s="15"/>
      <c r="I418" t="s">
        <v>8221</v>
      </c>
      <c r="J418">
        <v>17</v>
      </c>
      <c r="V418">
        <v>25</v>
      </c>
      <c r="Z418">
        <v>1</v>
      </c>
    </row>
    <row r="419" spans="1:26" x14ac:dyDescent="0.2">
      <c r="A419">
        <v>52</v>
      </c>
      <c r="B419" t="s">
        <v>8219</v>
      </c>
      <c r="D419" t="s">
        <v>8219</v>
      </c>
      <c r="E419">
        <v>23</v>
      </c>
      <c r="F419" s="15">
        <f t="shared" si="12"/>
        <v>23</v>
      </c>
      <c r="G419" s="15">
        <f t="shared" si="13"/>
        <v>529</v>
      </c>
      <c r="H419" s="15"/>
      <c r="I419" t="s">
        <v>8221</v>
      </c>
      <c r="J419">
        <v>7</v>
      </c>
      <c r="V419">
        <v>25</v>
      </c>
      <c r="Z419">
        <v>1</v>
      </c>
    </row>
    <row r="420" spans="1:26" x14ac:dyDescent="0.2">
      <c r="A420">
        <v>104</v>
      </c>
      <c r="B420" t="s">
        <v>8219</v>
      </c>
      <c r="D420" t="s">
        <v>8219</v>
      </c>
      <c r="E420">
        <v>19</v>
      </c>
      <c r="F420" s="15">
        <f t="shared" si="12"/>
        <v>19</v>
      </c>
      <c r="G420" s="15">
        <f t="shared" si="13"/>
        <v>361</v>
      </c>
      <c r="H420" s="15"/>
      <c r="I420" t="s">
        <v>8221</v>
      </c>
      <c r="J420">
        <v>17</v>
      </c>
      <c r="V420">
        <v>25</v>
      </c>
      <c r="Z420">
        <v>1</v>
      </c>
    </row>
    <row r="421" spans="1:26" x14ac:dyDescent="0.2">
      <c r="A421">
        <v>73</v>
      </c>
      <c r="B421" t="s">
        <v>8219</v>
      </c>
      <c r="D421" t="s">
        <v>8219</v>
      </c>
      <c r="E421">
        <v>14</v>
      </c>
      <c r="F421" s="15">
        <f t="shared" si="12"/>
        <v>14</v>
      </c>
      <c r="G421" s="15">
        <f t="shared" si="13"/>
        <v>196</v>
      </c>
      <c r="H421" s="15"/>
      <c r="I421" t="s">
        <v>8221</v>
      </c>
      <c r="J421">
        <v>171</v>
      </c>
      <c r="V421">
        <v>25</v>
      </c>
      <c r="Z421">
        <v>1</v>
      </c>
    </row>
    <row r="422" spans="1:26" x14ac:dyDescent="0.2">
      <c r="A422">
        <v>3</v>
      </c>
      <c r="B422" t="s">
        <v>8221</v>
      </c>
      <c r="D422" t="s">
        <v>8219</v>
      </c>
      <c r="E422">
        <v>38</v>
      </c>
      <c r="F422" s="15">
        <f t="shared" si="12"/>
        <v>38</v>
      </c>
      <c r="G422" s="15">
        <f t="shared" si="13"/>
        <v>1444</v>
      </c>
      <c r="H422" s="15"/>
      <c r="I422" t="s">
        <v>8221</v>
      </c>
      <c r="J422">
        <v>188</v>
      </c>
      <c r="V422">
        <v>25</v>
      </c>
      <c r="Z422">
        <v>1</v>
      </c>
    </row>
    <row r="423" spans="1:26" x14ac:dyDescent="0.2">
      <c r="A423">
        <v>6</v>
      </c>
      <c r="B423" t="s">
        <v>8221</v>
      </c>
      <c r="D423" t="s">
        <v>8219</v>
      </c>
      <c r="E423">
        <v>78</v>
      </c>
      <c r="F423" s="15">
        <f t="shared" si="12"/>
        <v>78</v>
      </c>
      <c r="G423" s="15">
        <f t="shared" si="13"/>
        <v>6084</v>
      </c>
      <c r="H423" s="15"/>
      <c r="I423" t="s">
        <v>8221</v>
      </c>
      <c r="J423">
        <v>110</v>
      </c>
      <c r="V423">
        <v>25</v>
      </c>
      <c r="Z423">
        <v>1</v>
      </c>
    </row>
    <row r="424" spans="1:26" x14ac:dyDescent="0.2">
      <c r="A424">
        <v>12</v>
      </c>
      <c r="B424" t="s">
        <v>8221</v>
      </c>
      <c r="D424" t="s">
        <v>8219</v>
      </c>
      <c r="E424">
        <v>69</v>
      </c>
      <c r="F424" s="15">
        <f t="shared" si="12"/>
        <v>69</v>
      </c>
      <c r="G424" s="15">
        <f t="shared" si="13"/>
        <v>4761</v>
      </c>
      <c r="H424" s="15"/>
      <c r="I424" t="s">
        <v>8221</v>
      </c>
      <c r="J424">
        <v>37</v>
      </c>
      <c r="V424">
        <v>25</v>
      </c>
      <c r="Z424">
        <v>1</v>
      </c>
    </row>
    <row r="425" spans="1:26" x14ac:dyDescent="0.2">
      <c r="A425">
        <v>13</v>
      </c>
      <c r="B425" t="s">
        <v>8221</v>
      </c>
      <c r="D425" t="s">
        <v>8219</v>
      </c>
      <c r="E425">
        <v>33</v>
      </c>
      <c r="F425" s="15">
        <f t="shared" si="12"/>
        <v>33</v>
      </c>
      <c r="G425" s="15">
        <f t="shared" si="13"/>
        <v>1089</v>
      </c>
      <c r="H425" s="15"/>
      <c r="I425" t="s">
        <v>8221</v>
      </c>
      <c r="J425">
        <v>9</v>
      </c>
      <c r="V425">
        <v>25</v>
      </c>
      <c r="Z425">
        <v>1</v>
      </c>
    </row>
    <row r="426" spans="1:26" x14ac:dyDescent="0.2">
      <c r="A426">
        <v>5</v>
      </c>
      <c r="B426" t="s">
        <v>8221</v>
      </c>
      <c r="D426" t="s">
        <v>8219</v>
      </c>
      <c r="E426">
        <v>54</v>
      </c>
      <c r="F426" s="15">
        <f t="shared" si="12"/>
        <v>54</v>
      </c>
      <c r="G426" s="15">
        <f t="shared" si="13"/>
        <v>2916</v>
      </c>
      <c r="H426" s="15"/>
      <c r="I426" t="s">
        <v>8221</v>
      </c>
      <c r="J426">
        <v>29</v>
      </c>
      <c r="V426">
        <v>25</v>
      </c>
      <c r="Z426">
        <v>1</v>
      </c>
    </row>
    <row r="427" spans="1:26" x14ac:dyDescent="0.2">
      <c r="A427">
        <v>2</v>
      </c>
      <c r="B427" t="s">
        <v>8221</v>
      </c>
      <c r="D427" t="s">
        <v>8219</v>
      </c>
      <c r="E427">
        <v>99</v>
      </c>
      <c r="F427" s="15">
        <f t="shared" si="12"/>
        <v>99</v>
      </c>
      <c r="G427" s="15">
        <f t="shared" si="13"/>
        <v>9801</v>
      </c>
      <c r="H427" s="15"/>
      <c r="I427" t="s">
        <v>8221</v>
      </c>
      <c r="J427">
        <v>6</v>
      </c>
      <c r="V427">
        <v>25</v>
      </c>
      <c r="Z427">
        <v>1</v>
      </c>
    </row>
    <row r="428" spans="1:26" x14ac:dyDescent="0.2">
      <c r="A428">
        <v>8</v>
      </c>
      <c r="B428" t="s">
        <v>8221</v>
      </c>
      <c r="D428" t="s">
        <v>8219</v>
      </c>
      <c r="E428">
        <v>49</v>
      </c>
      <c r="F428" s="15">
        <f t="shared" si="12"/>
        <v>49</v>
      </c>
      <c r="G428" s="15">
        <f t="shared" si="13"/>
        <v>2401</v>
      </c>
      <c r="H428" s="15"/>
      <c r="I428" t="s">
        <v>8221</v>
      </c>
      <c r="J428">
        <v>30</v>
      </c>
      <c r="V428">
        <v>25</v>
      </c>
      <c r="Z428">
        <v>1</v>
      </c>
    </row>
    <row r="429" spans="1:26" x14ac:dyDescent="0.2">
      <c r="A429">
        <v>0</v>
      </c>
      <c r="B429" t="s">
        <v>8221</v>
      </c>
      <c r="D429" t="s">
        <v>8219</v>
      </c>
      <c r="E429">
        <v>11</v>
      </c>
      <c r="F429" s="15">
        <f t="shared" si="12"/>
        <v>11</v>
      </c>
      <c r="G429" s="15">
        <f t="shared" si="13"/>
        <v>121</v>
      </c>
      <c r="H429" s="15"/>
      <c r="I429" t="s">
        <v>8221</v>
      </c>
      <c r="J429">
        <v>81</v>
      </c>
      <c r="V429">
        <v>25</v>
      </c>
      <c r="Z429">
        <v>1</v>
      </c>
    </row>
    <row r="430" spans="1:26" x14ac:dyDescent="0.2">
      <c r="A430">
        <v>13</v>
      </c>
      <c r="B430" t="s">
        <v>8221</v>
      </c>
      <c r="D430" t="s">
        <v>8219</v>
      </c>
      <c r="E430">
        <v>38</v>
      </c>
      <c r="F430" s="15">
        <f t="shared" si="12"/>
        <v>38</v>
      </c>
      <c r="G430" s="15">
        <f t="shared" si="13"/>
        <v>1444</v>
      </c>
      <c r="H430" s="15"/>
      <c r="I430" t="s">
        <v>8221</v>
      </c>
      <c r="J430">
        <v>4</v>
      </c>
      <c r="V430">
        <v>25</v>
      </c>
      <c r="Z430">
        <v>1</v>
      </c>
    </row>
    <row r="431" spans="1:26" x14ac:dyDescent="0.2">
      <c r="A431">
        <v>0</v>
      </c>
      <c r="B431" t="s">
        <v>8221</v>
      </c>
      <c r="D431" t="s">
        <v>8219</v>
      </c>
      <c r="E431">
        <v>16</v>
      </c>
      <c r="F431" s="15">
        <f t="shared" si="12"/>
        <v>16</v>
      </c>
      <c r="G431" s="15">
        <f t="shared" si="13"/>
        <v>256</v>
      </c>
      <c r="H431" s="15"/>
      <c r="I431" t="s">
        <v>8221</v>
      </c>
      <c r="J431">
        <v>11</v>
      </c>
      <c r="V431">
        <v>25</v>
      </c>
      <c r="Z431">
        <v>1</v>
      </c>
    </row>
    <row r="432" spans="1:26" x14ac:dyDescent="0.2">
      <c r="A432">
        <v>5</v>
      </c>
      <c r="B432" t="s">
        <v>8221</v>
      </c>
      <c r="D432" t="s">
        <v>8219</v>
      </c>
      <c r="E432">
        <v>32</v>
      </c>
      <c r="F432" s="15">
        <f t="shared" si="12"/>
        <v>32</v>
      </c>
      <c r="G432" s="15">
        <f t="shared" si="13"/>
        <v>1024</v>
      </c>
      <c r="H432" s="15"/>
      <c r="I432" t="s">
        <v>8221</v>
      </c>
      <c r="J432">
        <v>14</v>
      </c>
      <c r="V432">
        <v>25</v>
      </c>
      <c r="Z432">
        <v>1</v>
      </c>
    </row>
    <row r="433" spans="1:26" x14ac:dyDescent="0.2">
      <c r="A433">
        <v>8</v>
      </c>
      <c r="B433" t="s">
        <v>8221</v>
      </c>
      <c r="D433" t="s">
        <v>8219</v>
      </c>
      <c r="E433">
        <v>20</v>
      </c>
      <c r="F433" s="15">
        <f t="shared" si="12"/>
        <v>20</v>
      </c>
      <c r="G433" s="15">
        <f t="shared" si="13"/>
        <v>400</v>
      </c>
      <c r="H433" s="15"/>
      <c r="I433" t="s">
        <v>8221</v>
      </c>
      <c r="J433">
        <v>5</v>
      </c>
      <c r="V433">
        <v>25</v>
      </c>
      <c r="Z433">
        <v>1</v>
      </c>
    </row>
    <row r="434" spans="1:26" x14ac:dyDescent="0.2">
      <c r="A434">
        <v>8</v>
      </c>
      <c r="B434" t="s">
        <v>8221</v>
      </c>
      <c r="D434" t="s">
        <v>8219</v>
      </c>
      <c r="E434">
        <v>154</v>
      </c>
      <c r="F434" s="15">
        <f t="shared" si="12"/>
        <v>154</v>
      </c>
      <c r="G434" s="15">
        <f t="shared" si="13"/>
        <v>23716</v>
      </c>
      <c r="H434" s="15"/>
      <c r="I434" t="s">
        <v>8221</v>
      </c>
      <c r="J434">
        <v>45</v>
      </c>
      <c r="V434">
        <v>25</v>
      </c>
      <c r="Z434">
        <v>1</v>
      </c>
    </row>
    <row r="435" spans="1:26" x14ac:dyDescent="0.2">
      <c r="A435">
        <v>0</v>
      </c>
      <c r="B435" t="s">
        <v>8221</v>
      </c>
      <c r="D435" t="s">
        <v>8219</v>
      </c>
      <c r="E435">
        <v>41</v>
      </c>
      <c r="F435" s="15">
        <f t="shared" si="12"/>
        <v>41</v>
      </c>
      <c r="G435" s="15">
        <f t="shared" si="13"/>
        <v>1681</v>
      </c>
      <c r="H435" s="15"/>
      <c r="I435" t="s">
        <v>8221</v>
      </c>
      <c r="J435">
        <v>8</v>
      </c>
      <c r="V435">
        <v>25</v>
      </c>
      <c r="Z435">
        <v>1</v>
      </c>
    </row>
    <row r="436" spans="1:26" x14ac:dyDescent="0.2">
      <c r="A436">
        <v>2</v>
      </c>
      <c r="B436" t="s">
        <v>8221</v>
      </c>
      <c r="D436" t="s">
        <v>8219</v>
      </c>
      <c r="E436">
        <v>75</v>
      </c>
      <c r="F436" s="15">
        <f t="shared" si="12"/>
        <v>75</v>
      </c>
      <c r="G436" s="15">
        <f t="shared" si="13"/>
        <v>5625</v>
      </c>
      <c r="H436" s="15"/>
      <c r="I436" t="s">
        <v>8221</v>
      </c>
      <c r="J436">
        <v>3</v>
      </c>
      <c r="V436">
        <v>25</v>
      </c>
      <c r="Z436">
        <v>1</v>
      </c>
    </row>
    <row r="437" spans="1:26" x14ac:dyDescent="0.2">
      <c r="A437">
        <v>3</v>
      </c>
      <c r="B437" t="s">
        <v>8221</v>
      </c>
      <c r="D437" t="s">
        <v>8219</v>
      </c>
      <c r="E437">
        <v>40</v>
      </c>
      <c r="F437" s="15">
        <f t="shared" si="12"/>
        <v>40</v>
      </c>
      <c r="G437" s="15">
        <f t="shared" si="13"/>
        <v>1600</v>
      </c>
      <c r="H437" s="15"/>
      <c r="I437" t="s">
        <v>8221</v>
      </c>
      <c r="J437">
        <v>24</v>
      </c>
      <c r="V437">
        <v>25</v>
      </c>
      <c r="Z437">
        <v>1</v>
      </c>
    </row>
    <row r="438" spans="1:26" x14ac:dyDescent="0.2">
      <c r="A438">
        <v>0</v>
      </c>
      <c r="B438" t="s">
        <v>8221</v>
      </c>
      <c r="D438" t="s">
        <v>8219</v>
      </c>
      <c r="E438">
        <v>46</v>
      </c>
      <c r="F438" s="15">
        <f t="shared" si="12"/>
        <v>46</v>
      </c>
      <c r="G438" s="15">
        <f t="shared" si="13"/>
        <v>2116</v>
      </c>
      <c r="H438" s="15"/>
      <c r="I438" t="s">
        <v>8221</v>
      </c>
      <c r="J438">
        <v>18</v>
      </c>
      <c r="V438">
        <v>25</v>
      </c>
      <c r="Z438">
        <v>1</v>
      </c>
    </row>
    <row r="439" spans="1:26" x14ac:dyDescent="0.2">
      <c r="A439">
        <v>0</v>
      </c>
      <c r="B439" t="s">
        <v>8221</v>
      </c>
      <c r="D439" t="s">
        <v>8219</v>
      </c>
      <c r="E439">
        <v>62</v>
      </c>
      <c r="F439" s="15">
        <f t="shared" si="12"/>
        <v>62</v>
      </c>
      <c r="G439" s="15">
        <f t="shared" si="13"/>
        <v>3844</v>
      </c>
      <c r="H439" s="15"/>
      <c r="I439" t="s">
        <v>8221</v>
      </c>
      <c r="J439">
        <v>12</v>
      </c>
      <c r="V439">
        <v>25</v>
      </c>
      <c r="Z439">
        <v>1</v>
      </c>
    </row>
    <row r="440" spans="1:26" x14ac:dyDescent="0.2">
      <c r="A440">
        <v>11</v>
      </c>
      <c r="B440" t="s">
        <v>8221</v>
      </c>
      <c r="D440" t="s">
        <v>8219</v>
      </c>
      <c r="E440">
        <v>61</v>
      </c>
      <c r="F440" s="15">
        <f t="shared" si="12"/>
        <v>61</v>
      </c>
      <c r="G440" s="15">
        <f t="shared" si="13"/>
        <v>3721</v>
      </c>
      <c r="H440" s="15"/>
      <c r="I440" t="s">
        <v>8221</v>
      </c>
      <c r="J440">
        <v>123</v>
      </c>
      <c r="V440">
        <v>26</v>
      </c>
      <c r="Z440">
        <v>1</v>
      </c>
    </row>
    <row r="441" spans="1:26" x14ac:dyDescent="0.2">
      <c r="A441">
        <v>0</v>
      </c>
      <c r="B441" t="s">
        <v>8221</v>
      </c>
      <c r="D441" t="s">
        <v>8219</v>
      </c>
      <c r="E441">
        <v>96</v>
      </c>
      <c r="F441" s="15">
        <f t="shared" si="12"/>
        <v>96</v>
      </c>
      <c r="G441" s="15">
        <f t="shared" si="13"/>
        <v>9216</v>
      </c>
      <c r="H441" s="15"/>
      <c r="I441" t="s">
        <v>8221</v>
      </c>
      <c r="J441">
        <v>96</v>
      </c>
      <c r="V441">
        <v>26</v>
      </c>
      <c r="Z441">
        <v>1</v>
      </c>
    </row>
    <row r="442" spans="1:26" x14ac:dyDescent="0.2">
      <c r="A442">
        <v>1</v>
      </c>
      <c r="B442" t="s">
        <v>8221</v>
      </c>
      <c r="D442" t="s">
        <v>8219</v>
      </c>
      <c r="E442">
        <v>190</v>
      </c>
      <c r="F442" s="15">
        <f t="shared" si="12"/>
        <v>190</v>
      </c>
      <c r="G442" s="15">
        <f t="shared" si="13"/>
        <v>36100</v>
      </c>
      <c r="H442" s="15"/>
      <c r="I442" t="s">
        <v>8221</v>
      </c>
      <c r="J442">
        <v>31</v>
      </c>
      <c r="V442">
        <v>26</v>
      </c>
      <c r="Z442">
        <v>1</v>
      </c>
    </row>
    <row r="443" spans="1:26" x14ac:dyDescent="0.2">
      <c r="A443">
        <v>0</v>
      </c>
      <c r="B443" t="s">
        <v>8221</v>
      </c>
      <c r="D443" t="s">
        <v>8219</v>
      </c>
      <c r="E443">
        <v>94</v>
      </c>
      <c r="F443" s="15">
        <f t="shared" si="12"/>
        <v>94</v>
      </c>
      <c r="G443" s="15">
        <f t="shared" si="13"/>
        <v>8836</v>
      </c>
      <c r="H443" s="15"/>
      <c r="I443" t="s">
        <v>8221</v>
      </c>
      <c r="J443">
        <v>4</v>
      </c>
      <c r="V443">
        <v>26</v>
      </c>
      <c r="Z443">
        <v>1</v>
      </c>
    </row>
    <row r="444" spans="1:26" x14ac:dyDescent="0.2">
      <c r="A444">
        <v>17</v>
      </c>
      <c r="B444" t="s">
        <v>8221</v>
      </c>
      <c r="D444" t="s">
        <v>8219</v>
      </c>
      <c r="E444">
        <v>39</v>
      </c>
      <c r="F444" s="15">
        <f t="shared" si="12"/>
        <v>39</v>
      </c>
      <c r="G444" s="15">
        <f t="shared" si="13"/>
        <v>1521</v>
      </c>
      <c r="H444" s="15"/>
      <c r="I444" t="s">
        <v>8221</v>
      </c>
      <c r="J444">
        <v>3</v>
      </c>
      <c r="V444">
        <v>26</v>
      </c>
      <c r="Z444">
        <v>1</v>
      </c>
    </row>
    <row r="445" spans="1:26" x14ac:dyDescent="0.2">
      <c r="A445">
        <v>2</v>
      </c>
      <c r="B445" t="s">
        <v>8221</v>
      </c>
      <c r="D445" t="s">
        <v>8219</v>
      </c>
      <c r="E445">
        <v>127</v>
      </c>
      <c r="F445" s="15">
        <f t="shared" si="12"/>
        <v>127</v>
      </c>
      <c r="G445" s="15">
        <f t="shared" si="13"/>
        <v>16129</v>
      </c>
      <c r="H445" s="15"/>
      <c r="I445" t="s">
        <v>8221</v>
      </c>
      <c r="J445">
        <v>179</v>
      </c>
      <c r="V445">
        <v>26</v>
      </c>
      <c r="Z445">
        <v>1</v>
      </c>
    </row>
    <row r="446" spans="1:26" x14ac:dyDescent="0.2">
      <c r="A446">
        <v>1</v>
      </c>
      <c r="B446" t="s">
        <v>8221</v>
      </c>
      <c r="D446" t="s">
        <v>8219</v>
      </c>
      <c r="E446">
        <v>159</v>
      </c>
      <c r="F446" s="15">
        <f t="shared" si="12"/>
        <v>159</v>
      </c>
      <c r="G446" s="15">
        <f t="shared" si="13"/>
        <v>25281</v>
      </c>
      <c r="H446" s="15"/>
      <c r="I446" t="s">
        <v>8221</v>
      </c>
      <c r="J446">
        <v>3</v>
      </c>
      <c r="V446">
        <v>26</v>
      </c>
      <c r="Z446">
        <v>1</v>
      </c>
    </row>
    <row r="447" spans="1:26" x14ac:dyDescent="0.2">
      <c r="A447">
        <v>2</v>
      </c>
      <c r="B447" t="s">
        <v>8221</v>
      </c>
      <c r="D447" t="s">
        <v>8219</v>
      </c>
      <c r="E447">
        <v>177</v>
      </c>
      <c r="F447" s="15">
        <f t="shared" si="12"/>
        <v>177</v>
      </c>
      <c r="G447" s="15">
        <f t="shared" si="13"/>
        <v>31329</v>
      </c>
      <c r="H447" s="15"/>
      <c r="I447" t="s">
        <v>8221</v>
      </c>
      <c r="J447">
        <v>23</v>
      </c>
      <c r="V447">
        <v>26</v>
      </c>
      <c r="Z447">
        <v>1</v>
      </c>
    </row>
    <row r="448" spans="1:26" x14ac:dyDescent="0.2">
      <c r="A448">
        <v>16</v>
      </c>
      <c r="B448" t="s">
        <v>8221</v>
      </c>
      <c r="D448" t="s">
        <v>8219</v>
      </c>
      <c r="E448">
        <v>47</v>
      </c>
      <c r="F448" s="15">
        <f t="shared" si="12"/>
        <v>47</v>
      </c>
      <c r="G448" s="15">
        <f t="shared" si="13"/>
        <v>2209</v>
      </c>
      <c r="H448" s="15"/>
      <c r="I448" t="s">
        <v>8221</v>
      </c>
      <c r="J448">
        <v>23</v>
      </c>
      <c r="V448">
        <v>26</v>
      </c>
      <c r="Z448">
        <v>1</v>
      </c>
    </row>
    <row r="449" spans="1:26" x14ac:dyDescent="0.2">
      <c r="A449">
        <v>1</v>
      </c>
      <c r="B449" t="s">
        <v>8221</v>
      </c>
      <c r="D449" t="s">
        <v>8219</v>
      </c>
      <c r="E449">
        <v>1</v>
      </c>
      <c r="F449" s="15">
        <f t="shared" si="12"/>
        <v>1</v>
      </c>
      <c r="G449" s="15">
        <f t="shared" si="13"/>
        <v>1</v>
      </c>
      <c r="H449" s="15"/>
      <c r="I449" t="s">
        <v>8221</v>
      </c>
      <c r="J449">
        <v>41</v>
      </c>
      <c r="V449">
        <v>26</v>
      </c>
      <c r="Z449">
        <v>1</v>
      </c>
    </row>
    <row r="450" spans="1:26" x14ac:dyDescent="0.2">
      <c r="A450">
        <v>4</v>
      </c>
      <c r="B450" t="s">
        <v>8221</v>
      </c>
      <c r="D450" t="s">
        <v>8219</v>
      </c>
      <c r="E450">
        <v>16</v>
      </c>
      <c r="F450" s="15">
        <f t="shared" si="12"/>
        <v>16</v>
      </c>
      <c r="G450" s="15">
        <f t="shared" si="13"/>
        <v>256</v>
      </c>
      <c r="H450" s="15"/>
      <c r="I450" t="s">
        <v>8221</v>
      </c>
      <c r="J450">
        <v>0</v>
      </c>
      <c r="V450">
        <v>26</v>
      </c>
      <c r="Z450">
        <v>1</v>
      </c>
    </row>
    <row r="451" spans="1:26" x14ac:dyDescent="0.2">
      <c r="A451">
        <v>5</v>
      </c>
      <c r="B451" t="s">
        <v>8221</v>
      </c>
      <c r="D451" t="s">
        <v>8219</v>
      </c>
      <c r="E451">
        <v>115</v>
      </c>
      <c r="F451" s="15">
        <f t="shared" ref="F451:F514" si="14">E451-$N451</f>
        <v>115</v>
      </c>
      <c r="G451" s="15">
        <f t="shared" ref="G451:G514" si="15">F451^2</f>
        <v>13225</v>
      </c>
      <c r="H451" s="15"/>
      <c r="I451" t="s">
        <v>8221</v>
      </c>
      <c r="J451">
        <v>32</v>
      </c>
      <c r="V451">
        <v>26</v>
      </c>
      <c r="Z451">
        <v>1</v>
      </c>
    </row>
    <row r="452" spans="1:26" x14ac:dyDescent="0.2">
      <c r="A452">
        <v>7</v>
      </c>
      <c r="B452" t="s">
        <v>8221</v>
      </c>
      <c r="D452" t="s">
        <v>8219</v>
      </c>
      <c r="E452">
        <v>133</v>
      </c>
      <c r="F452" s="15">
        <f t="shared" si="14"/>
        <v>133</v>
      </c>
      <c r="G452" s="15">
        <f t="shared" si="15"/>
        <v>17689</v>
      </c>
      <c r="H452" s="15"/>
      <c r="I452" t="s">
        <v>8221</v>
      </c>
      <c r="J452">
        <v>2</v>
      </c>
      <c r="V452">
        <v>26</v>
      </c>
      <c r="Z452">
        <v>1</v>
      </c>
    </row>
    <row r="453" spans="1:26" x14ac:dyDescent="0.2">
      <c r="A453">
        <v>0</v>
      </c>
      <c r="B453" t="s">
        <v>8221</v>
      </c>
      <c r="D453" t="s">
        <v>8219</v>
      </c>
      <c r="E453">
        <v>70</v>
      </c>
      <c r="F453" s="15">
        <f t="shared" si="14"/>
        <v>70</v>
      </c>
      <c r="G453" s="15">
        <f t="shared" si="15"/>
        <v>4900</v>
      </c>
      <c r="H453" s="15"/>
      <c r="I453" t="s">
        <v>8221</v>
      </c>
      <c r="J453">
        <v>7</v>
      </c>
      <c r="V453">
        <v>26</v>
      </c>
      <c r="Z453">
        <v>1</v>
      </c>
    </row>
    <row r="454" spans="1:26" x14ac:dyDescent="0.2">
      <c r="A454">
        <v>12</v>
      </c>
      <c r="B454" t="s">
        <v>8221</v>
      </c>
      <c r="D454" t="s">
        <v>8219</v>
      </c>
      <c r="E454">
        <v>62</v>
      </c>
      <c r="F454" s="15">
        <f t="shared" si="14"/>
        <v>62</v>
      </c>
      <c r="G454" s="15">
        <f t="shared" si="15"/>
        <v>3844</v>
      </c>
      <c r="H454" s="15"/>
      <c r="I454" t="s">
        <v>8221</v>
      </c>
      <c r="J454">
        <v>4</v>
      </c>
      <c r="V454">
        <v>26</v>
      </c>
      <c r="Z454">
        <v>1</v>
      </c>
    </row>
    <row r="455" spans="1:26" x14ac:dyDescent="0.2">
      <c r="A455">
        <v>2</v>
      </c>
      <c r="B455" t="s">
        <v>8221</v>
      </c>
      <c r="D455" t="s">
        <v>8219</v>
      </c>
      <c r="E455">
        <v>10</v>
      </c>
      <c r="F455" s="15">
        <f t="shared" si="14"/>
        <v>10</v>
      </c>
      <c r="G455" s="15">
        <f t="shared" si="15"/>
        <v>100</v>
      </c>
      <c r="H455" s="15"/>
      <c r="I455" t="s">
        <v>8221</v>
      </c>
      <c r="J455">
        <v>196</v>
      </c>
      <c r="V455">
        <v>26</v>
      </c>
      <c r="Z455">
        <v>1</v>
      </c>
    </row>
    <row r="456" spans="1:26" x14ac:dyDescent="0.2">
      <c r="A456">
        <v>5</v>
      </c>
      <c r="B456" t="s">
        <v>8221</v>
      </c>
      <c r="D456" t="s">
        <v>8219</v>
      </c>
      <c r="E456">
        <v>499</v>
      </c>
      <c r="F456" s="15">
        <f t="shared" si="14"/>
        <v>499</v>
      </c>
      <c r="G456" s="15">
        <f t="shared" si="15"/>
        <v>249001</v>
      </c>
      <c r="H456" s="15"/>
      <c r="I456" t="s">
        <v>8221</v>
      </c>
      <c r="J456">
        <v>11</v>
      </c>
      <c r="V456">
        <v>26</v>
      </c>
      <c r="Z456">
        <v>1</v>
      </c>
    </row>
    <row r="457" spans="1:26" x14ac:dyDescent="0.2">
      <c r="A457">
        <v>2</v>
      </c>
      <c r="B457" t="s">
        <v>8221</v>
      </c>
      <c r="D457" t="s">
        <v>8219</v>
      </c>
      <c r="E457">
        <v>47</v>
      </c>
      <c r="F457" s="15">
        <f t="shared" si="14"/>
        <v>47</v>
      </c>
      <c r="G457" s="15">
        <f t="shared" si="15"/>
        <v>2209</v>
      </c>
      <c r="H457" s="15"/>
      <c r="I457" t="s">
        <v>8221</v>
      </c>
      <c r="J457">
        <v>9</v>
      </c>
      <c r="V457">
        <v>26</v>
      </c>
      <c r="Z457">
        <v>1</v>
      </c>
    </row>
    <row r="458" spans="1:26" x14ac:dyDescent="0.2">
      <c r="A458">
        <v>3</v>
      </c>
      <c r="B458" t="s">
        <v>8221</v>
      </c>
      <c r="D458" t="s">
        <v>8219</v>
      </c>
      <c r="E458">
        <v>28</v>
      </c>
      <c r="F458" s="15">
        <f t="shared" si="14"/>
        <v>28</v>
      </c>
      <c r="G458" s="15">
        <f t="shared" si="15"/>
        <v>784</v>
      </c>
      <c r="H458" s="15"/>
      <c r="I458" t="s">
        <v>8221</v>
      </c>
      <c r="J458">
        <v>5</v>
      </c>
      <c r="V458">
        <v>26</v>
      </c>
      <c r="Z458">
        <v>1</v>
      </c>
    </row>
    <row r="459" spans="1:26" x14ac:dyDescent="0.2">
      <c r="A459">
        <v>0</v>
      </c>
      <c r="B459" t="s">
        <v>8221</v>
      </c>
      <c r="D459" t="s">
        <v>8219</v>
      </c>
      <c r="E459">
        <v>24</v>
      </c>
      <c r="F459" s="15">
        <f t="shared" si="14"/>
        <v>24</v>
      </c>
      <c r="G459" s="15">
        <f t="shared" si="15"/>
        <v>576</v>
      </c>
      <c r="H459" s="15"/>
      <c r="I459" t="s">
        <v>8221</v>
      </c>
      <c r="J459">
        <v>8</v>
      </c>
      <c r="V459">
        <v>26</v>
      </c>
      <c r="Z459">
        <v>1</v>
      </c>
    </row>
    <row r="460" spans="1:26" x14ac:dyDescent="0.2">
      <c r="A460">
        <v>49</v>
      </c>
      <c r="B460" t="s">
        <v>8221</v>
      </c>
      <c r="D460" t="s">
        <v>8219</v>
      </c>
      <c r="E460">
        <v>76</v>
      </c>
      <c r="F460" s="15">
        <f t="shared" si="14"/>
        <v>76</v>
      </c>
      <c r="G460" s="15">
        <f t="shared" si="15"/>
        <v>5776</v>
      </c>
      <c r="H460" s="15"/>
      <c r="I460" t="s">
        <v>8221</v>
      </c>
      <c r="J460">
        <v>229</v>
      </c>
      <c r="V460">
        <v>26</v>
      </c>
      <c r="Z460">
        <v>1</v>
      </c>
    </row>
    <row r="461" spans="1:26" x14ac:dyDescent="0.2">
      <c r="A461">
        <v>1</v>
      </c>
      <c r="B461" t="s">
        <v>8221</v>
      </c>
      <c r="D461" t="s">
        <v>8219</v>
      </c>
      <c r="E461">
        <v>98</v>
      </c>
      <c r="F461" s="15">
        <f t="shared" si="14"/>
        <v>98</v>
      </c>
      <c r="G461" s="15">
        <f t="shared" si="15"/>
        <v>9604</v>
      </c>
      <c r="H461" s="15"/>
      <c r="I461" t="s">
        <v>8221</v>
      </c>
      <c r="J461">
        <v>40</v>
      </c>
      <c r="V461">
        <v>26</v>
      </c>
      <c r="Z461">
        <v>1</v>
      </c>
    </row>
    <row r="462" spans="1:26" x14ac:dyDescent="0.2">
      <c r="A462">
        <v>2</v>
      </c>
      <c r="B462" t="s">
        <v>8221</v>
      </c>
      <c r="D462" t="s">
        <v>8219</v>
      </c>
      <c r="E462">
        <v>30</v>
      </c>
      <c r="F462" s="15">
        <f t="shared" si="14"/>
        <v>30</v>
      </c>
      <c r="G462" s="15">
        <f t="shared" si="15"/>
        <v>900</v>
      </c>
      <c r="H462" s="15"/>
      <c r="I462" t="s">
        <v>8221</v>
      </c>
      <c r="J462">
        <v>123</v>
      </c>
      <c r="V462">
        <v>26</v>
      </c>
      <c r="Z462">
        <v>1</v>
      </c>
    </row>
    <row r="463" spans="1:26" x14ac:dyDescent="0.2">
      <c r="A463">
        <v>0</v>
      </c>
      <c r="B463" t="s">
        <v>8221</v>
      </c>
      <c r="D463" t="s">
        <v>8219</v>
      </c>
      <c r="E463">
        <v>478</v>
      </c>
      <c r="F463" s="15">
        <f t="shared" si="14"/>
        <v>478</v>
      </c>
      <c r="G463" s="15">
        <f t="shared" si="15"/>
        <v>228484</v>
      </c>
      <c r="H463" s="15"/>
      <c r="I463" t="s">
        <v>8221</v>
      </c>
      <c r="J463">
        <v>5</v>
      </c>
      <c r="V463">
        <v>26</v>
      </c>
      <c r="Z463">
        <v>1</v>
      </c>
    </row>
    <row r="464" spans="1:26" x14ac:dyDescent="0.2">
      <c r="A464">
        <v>0</v>
      </c>
      <c r="B464" t="s">
        <v>8221</v>
      </c>
      <c r="D464" t="s">
        <v>8219</v>
      </c>
      <c r="E464">
        <v>74</v>
      </c>
      <c r="F464" s="15">
        <f t="shared" si="14"/>
        <v>74</v>
      </c>
      <c r="G464" s="15">
        <f t="shared" si="15"/>
        <v>5476</v>
      </c>
      <c r="H464" s="15"/>
      <c r="I464" t="s">
        <v>8221</v>
      </c>
      <c r="J464">
        <v>148</v>
      </c>
      <c r="V464">
        <v>26</v>
      </c>
      <c r="Z464">
        <v>1</v>
      </c>
    </row>
    <row r="465" spans="1:26" x14ac:dyDescent="0.2">
      <c r="A465">
        <v>11</v>
      </c>
      <c r="B465" t="s">
        <v>8221</v>
      </c>
      <c r="D465" t="s">
        <v>8219</v>
      </c>
      <c r="E465">
        <v>131</v>
      </c>
      <c r="F465" s="15">
        <f t="shared" si="14"/>
        <v>131</v>
      </c>
      <c r="G465" s="15">
        <f t="shared" si="15"/>
        <v>17161</v>
      </c>
      <c r="H465" s="15"/>
      <c r="I465" t="s">
        <v>8221</v>
      </c>
      <c r="J465">
        <v>10</v>
      </c>
      <c r="V465">
        <v>26</v>
      </c>
      <c r="Z465">
        <v>1</v>
      </c>
    </row>
    <row r="466" spans="1:26" x14ac:dyDescent="0.2">
      <c r="A466">
        <v>1</v>
      </c>
      <c r="B466" t="s">
        <v>8221</v>
      </c>
      <c r="D466" t="s">
        <v>8219</v>
      </c>
      <c r="E466">
        <v>61</v>
      </c>
      <c r="F466" s="15">
        <f t="shared" si="14"/>
        <v>61</v>
      </c>
      <c r="G466" s="15">
        <f t="shared" si="15"/>
        <v>3721</v>
      </c>
      <c r="H466" s="15"/>
      <c r="I466" t="s">
        <v>8221</v>
      </c>
      <c r="J466">
        <v>4</v>
      </c>
      <c r="V466">
        <v>26</v>
      </c>
      <c r="Z466">
        <v>1</v>
      </c>
    </row>
    <row r="467" spans="1:26" x14ac:dyDescent="0.2">
      <c r="A467">
        <v>8</v>
      </c>
      <c r="B467" t="s">
        <v>8221</v>
      </c>
      <c r="D467" t="s">
        <v>8219</v>
      </c>
      <c r="E467">
        <v>1071</v>
      </c>
      <c r="F467" s="15">
        <f t="shared" si="14"/>
        <v>1071</v>
      </c>
      <c r="G467" s="15">
        <f t="shared" si="15"/>
        <v>1147041</v>
      </c>
      <c r="H467" s="15"/>
      <c r="I467" t="s">
        <v>8221</v>
      </c>
      <c r="J467">
        <v>21</v>
      </c>
      <c r="V467">
        <v>26</v>
      </c>
      <c r="Z467">
        <v>1</v>
      </c>
    </row>
    <row r="468" spans="1:26" x14ac:dyDescent="0.2">
      <c r="A468">
        <v>5</v>
      </c>
      <c r="B468" t="s">
        <v>8221</v>
      </c>
      <c r="D468" t="s">
        <v>8219</v>
      </c>
      <c r="E468">
        <v>122</v>
      </c>
      <c r="F468" s="15">
        <f t="shared" si="14"/>
        <v>122</v>
      </c>
      <c r="G468" s="15">
        <f t="shared" si="15"/>
        <v>14884</v>
      </c>
      <c r="H468" s="15"/>
      <c r="I468" t="s">
        <v>8221</v>
      </c>
      <c r="J468">
        <v>2</v>
      </c>
      <c r="V468">
        <v>27</v>
      </c>
      <c r="Z468">
        <v>1</v>
      </c>
    </row>
    <row r="469" spans="1:26" x14ac:dyDescent="0.2">
      <c r="A469">
        <v>39</v>
      </c>
      <c r="B469" t="s">
        <v>8221</v>
      </c>
      <c r="D469" t="s">
        <v>8219</v>
      </c>
      <c r="E469">
        <v>111</v>
      </c>
      <c r="F469" s="15">
        <f t="shared" si="14"/>
        <v>111</v>
      </c>
      <c r="G469" s="15">
        <f t="shared" si="15"/>
        <v>12321</v>
      </c>
      <c r="H469" s="15"/>
      <c r="I469" t="s">
        <v>8221</v>
      </c>
      <c r="J469">
        <v>0</v>
      </c>
      <c r="V469">
        <v>27</v>
      </c>
      <c r="Z469">
        <v>1</v>
      </c>
    </row>
    <row r="470" spans="1:26" x14ac:dyDescent="0.2">
      <c r="A470">
        <v>0</v>
      </c>
      <c r="B470" t="s">
        <v>8221</v>
      </c>
      <c r="D470" t="s">
        <v>8219</v>
      </c>
      <c r="E470">
        <v>255</v>
      </c>
      <c r="F470" s="15">
        <f t="shared" si="14"/>
        <v>255</v>
      </c>
      <c r="G470" s="15">
        <f t="shared" si="15"/>
        <v>65025</v>
      </c>
      <c r="H470" s="15"/>
      <c r="I470" t="s">
        <v>8221</v>
      </c>
      <c r="J470">
        <v>4</v>
      </c>
      <c r="V470">
        <v>27</v>
      </c>
      <c r="Z470">
        <v>1</v>
      </c>
    </row>
    <row r="471" spans="1:26" x14ac:dyDescent="0.2">
      <c r="A471">
        <v>0</v>
      </c>
      <c r="B471" t="s">
        <v>8221</v>
      </c>
      <c r="D471" t="s">
        <v>8219</v>
      </c>
      <c r="E471">
        <v>141</v>
      </c>
      <c r="F471" s="15">
        <f t="shared" si="14"/>
        <v>141</v>
      </c>
      <c r="G471" s="15">
        <f t="shared" si="15"/>
        <v>19881</v>
      </c>
      <c r="H471" s="15"/>
      <c r="I471" t="s">
        <v>8221</v>
      </c>
      <c r="J471">
        <v>1</v>
      </c>
      <c r="V471">
        <v>27</v>
      </c>
      <c r="Z471">
        <v>1</v>
      </c>
    </row>
    <row r="472" spans="1:26" x14ac:dyDescent="0.2">
      <c r="A472">
        <v>2</v>
      </c>
      <c r="B472" t="s">
        <v>8221</v>
      </c>
      <c r="D472" t="s">
        <v>8219</v>
      </c>
      <c r="E472">
        <v>159</v>
      </c>
      <c r="F472" s="15">
        <f t="shared" si="14"/>
        <v>159</v>
      </c>
      <c r="G472" s="15">
        <f t="shared" si="15"/>
        <v>25281</v>
      </c>
      <c r="H472" s="15"/>
      <c r="I472" t="s">
        <v>8221</v>
      </c>
      <c r="J472">
        <v>30</v>
      </c>
      <c r="V472">
        <v>27</v>
      </c>
      <c r="Z472">
        <v>1</v>
      </c>
    </row>
    <row r="473" spans="1:26" x14ac:dyDescent="0.2">
      <c r="A473">
        <v>170</v>
      </c>
      <c r="B473" t="s">
        <v>8221</v>
      </c>
      <c r="D473" t="s">
        <v>8219</v>
      </c>
      <c r="E473">
        <v>99</v>
      </c>
      <c r="F473" s="15">
        <f t="shared" si="14"/>
        <v>99</v>
      </c>
      <c r="G473" s="15">
        <f t="shared" si="15"/>
        <v>9801</v>
      </c>
      <c r="H473" s="15"/>
      <c r="I473" t="s">
        <v>8221</v>
      </c>
      <c r="J473">
        <v>3</v>
      </c>
      <c r="V473">
        <v>27</v>
      </c>
      <c r="Z473">
        <v>1</v>
      </c>
    </row>
    <row r="474" spans="1:26" x14ac:dyDescent="0.2">
      <c r="A474">
        <v>5</v>
      </c>
      <c r="B474" t="s">
        <v>8221</v>
      </c>
      <c r="D474" t="s">
        <v>8219</v>
      </c>
      <c r="E474">
        <v>96</v>
      </c>
      <c r="F474" s="15">
        <f t="shared" si="14"/>
        <v>96</v>
      </c>
      <c r="G474" s="15">
        <f t="shared" si="15"/>
        <v>9216</v>
      </c>
      <c r="H474" s="15"/>
      <c r="I474" t="s">
        <v>8221</v>
      </c>
      <c r="J474">
        <v>975</v>
      </c>
      <c r="V474">
        <v>27</v>
      </c>
      <c r="Z474">
        <v>1</v>
      </c>
    </row>
    <row r="475" spans="1:26" x14ac:dyDescent="0.2">
      <c r="A475">
        <v>14</v>
      </c>
      <c r="B475" t="s">
        <v>8221</v>
      </c>
      <c r="D475" t="s">
        <v>8219</v>
      </c>
      <c r="E475">
        <v>27</v>
      </c>
      <c r="F475" s="15">
        <f t="shared" si="14"/>
        <v>27</v>
      </c>
      <c r="G475" s="15">
        <f t="shared" si="15"/>
        <v>729</v>
      </c>
      <c r="H475" s="15"/>
      <c r="I475" t="s">
        <v>8221</v>
      </c>
      <c r="J475">
        <v>167</v>
      </c>
      <c r="V475">
        <v>27</v>
      </c>
      <c r="Z475">
        <v>1</v>
      </c>
    </row>
    <row r="476" spans="1:26" x14ac:dyDescent="0.2">
      <c r="A476">
        <v>1</v>
      </c>
      <c r="B476" t="s">
        <v>8221</v>
      </c>
      <c r="D476" t="s">
        <v>8219</v>
      </c>
      <c r="E476">
        <v>166</v>
      </c>
      <c r="F476" s="15">
        <f t="shared" si="14"/>
        <v>166</v>
      </c>
      <c r="G476" s="15">
        <f t="shared" si="15"/>
        <v>27556</v>
      </c>
      <c r="H476" s="15"/>
      <c r="I476" t="s">
        <v>8221</v>
      </c>
      <c r="J476">
        <v>5</v>
      </c>
      <c r="V476">
        <v>27</v>
      </c>
      <c r="Z476">
        <v>1</v>
      </c>
    </row>
    <row r="477" spans="1:26" x14ac:dyDescent="0.2">
      <c r="A477">
        <v>0</v>
      </c>
      <c r="B477" t="s">
        <v>8221</v>
      </c>
      <c r="D477" t="s">
        <v>8219</v>
      </c>
      <c r="E477">
        <v>76</v>
      </c>
      <c r="F477" s="15">
        <f t="shared" si="14"/>
        <v>76</v>
      </c>
      <c r="G477" s="15">
        <f t="shared" si="15"/>
        <v>5776</v>
      </c>
      <c r="H477" s="15"/>
      <c r="I477" t="s">
        <v>8221</v>
      </c>
      <c r="J477">
        <v>18</v>
      </c>
      <c r="V477">
        <v>27</v>
      </c>
      <c r="Z477">
        <v>1</v>
      </c>
    </row>
    <row r="478" spans="1:26" x14ac:dyDescent="0.2">
      <c r="A478">
        <v>124</v>
      </c>
      <c r="B478" t="s">
        <v>8221</v>
      </c>
      <c r="D478" t="s">
        <v>8219</v>
      </c>
      <c r="E478">
        <v>211</v>
      </c>
      <c r="F478" s="15">
        <f t="shared" si="14"/>
        <v>211</v>
      </c>
      <c r="G478" s="15">
        <f t="shared" si="15"/>
        <v>44521</v>
      </c>
      <c r="H478" s="15"/>
      <c r="I478" t="s">
        <v>8221</v>
      </c>
      <c r="J478">
        <v>98</v>
      </c>
      <c r="V478">
        <v>27</v>
      </c>
      <c r="Z478">
        <v>1</v>
      </c>
    </row>
    <row r="479" spans="1:26" x14ac:dyDescent="0.2">
      <c r="A479">
        <v>0</v>
      </c>
      <c r="B479" t="s">
        <v>8221</v>
      </c>
      <c r="D479" t="s">
        <v>8219</v>
      </c>
      <c r="E479">
        <v>21</v>
      </c>
      <c r="F479" s="15">
        <f t="shared" si="14"/>
        <v>21</v>
      </c>
      <c r="G479" s="15">
        <f t="shared" si="15"/>
        <v>441</v>
      </c>
      <c r="H479" s="15"/>
      <c r="I479" t="s">
        <v>8221</v>
      </c>
      <c r="J479">
        <v>4</v>
      </c>
      <c r="V479">
        <v>27</v>
      </c>
      <c r="Z479">
        <v>1</v>
      </c>
    </row>
    <row r="480" spans="1:26" x14ac:dyDescent="0.2">
      <c r="A480">
        <v>0</v>
      </c>
      <c r="B480" t="s">
        <v>8221</v>
      </c>
      <c r="D480" t="s">
        <v>8219</v>
      </c>
      <c r="E480">
        <v>61</v>
      </c>
      <c r="F480" s="15">
        <f t="shared" si="14"/>
        <v>61</v>
      </c>
      <c r="G480" s="15">
        <f t="shared" si="15"/>
        <v>3721</v>
      </c>
      <c r="H480" s="15"/>
      <c r="I480" t="s">
        <v>8221</v>
      </c>
      <c r="J480">
        <v>3</v>
      </c>
      <c r="V480">
        <v>27</v>
      </c>
      <c r="Z480">
        <v>1</v>
      </c>
    </row>
    <row r="481" spans="1:26" x14ac:dyDescent="0.2">
      <c r="A481">
        <v>55</v>
      </c>
      <c r="B481" t="s">
        <v>8221</v>
      </c>
      <c r="D481" t="s">
        <v>8219</v>
      </c>
      <c r="E481">
        <v>30</v>
      </c>
      <c r="F481" s="15">
        <f t="shared" si="14"/>
        <v>30</v>
      </c>
      <c r="G481" s="15">
        <f t="shared" si="15"/>
        <v>900</v>
      </c>
      <c r="H481" s="15"/>
      <c r="I481" t="s">
        <v>8221</v>
      </c>
      <c r="J481">
        <v>1</v>
      </c>
      <c r="V481">
        <v>27</v>
      </c>
      <c r="Z481">
        <v>1</v>
      </c>
    </row>
    <row r="482" spans="1:26" x14ac:dyDescent="0.2">
      <c r="A482">
        <v>140</v>
      </c>
      <c r="B482" t="s">
        <v>8221</v>
      </c>
      <c r="D482" t="s">
        <v>8219</v>
      </c>
      <c r="E482">
        <v>375</v>
      </c>
      <c r="F482" s="15">
        <f t="shared" si="14"/>
        <v>375</v>
      </c>
      <c r="G482" s="15">
        <f t="shared" si="15"/>
        <v>140625</v>
      </c>
      <c r="H482" s="15"/>
      <c r="I482" t="s">
        <v>8221</v>
      </c>
      <c r="J482">
        <v>0</v>
      </c>
      <c r="V482">
        <v>27</v>
      </c>
      <c r="Z482">
        <v>1</v>
      </c>
    </row>
    <row r="483" spans="1:26" x14ac:dyDescent="0.2">
      <c r="A483">
        <v>21</v>
      </c>
      <c r="B483" t="s">
        <v>8221</v>
      </c>
      <c r="D483" t="s">
        <v>8219</v>
      </c>
      <c r="E483">
        <v>111</v>
      </c>
      <c r="F483" s="15">
        <f t="shared" si="14"/>
        <v>111</v>
      </c>
      <c r="G483" s="15">
        <f t="shared" si="15"/>
        <v>12321</v>
      </c>
      <c r="H483" s="15"/>
      <c r="I483" t="s">
        <v>8221</v>
      </c>
      <c r="J483">
        <v>9</v>
      </c>
      <c r="V483">
        <v>27</v>
      </c>
      <c r="Z483">
        <v>1</v>
      </c>
    </row>
    <row r="484" spans="1:26" x14ac:dyDescent="0.2">
      <c r="A484">
        <v>1</v>
      </c>
      <c r="B484" t="s">
        <v>8221</v>
      </c>
      <c r="D484" t="s">
        <v>8219</v>
      </c>
      <c r="E484">
        <v>123</v>
      </c>
      <c r="F484" s="15">
        <f t="shared" si="14"/>
        <v>123</v>
      </c>
      <c r="G484" s="15">
        <f t="shared" si="15"/>
        <v>15129</v>
      </c>
      <c r="H484" s="15"/>
      <c r="I484" t="s">
        <v>8221</v>
      </c>
      <c r="J484">
        <v>2</v>
      </c>
      <c r="V484">
        <v>27</v>
      </c>
      <c r="Z484">
        <v>1</v>
      </c>
    </row>
    <row r="485" spans="1:26" x14ac:dyDescent="0.2">
      <c r="A485">
        <v>147</v>
      </c>
      <c r="B485" t="s">
        <v>8221</v>
      </c>
      <c r="D485" t="s">
        <v>8219</v>
      </c>
      <c r="E485">
        <v>70</v>
      </c>
      <c r="F485" s="15">
        <f t="shared" si="14"/>
        <v>70</v>
      </c>
      <c r="G485" s="15">
        <f t="shared" si="15"/>
        <v>4900</v>
      </c>
      <c r="H485" s="15"/>
      <c r="I485" t="s">
        <v>8221</v>
      </c>
      <c r="J485">
        <v>0</v>
      </c>
      <c r="V485">
        <v>27</v>
      </c>
      <c r="Z485">
        <v>1</v>
      </c>
    </row>
    <row r="486" spans="1:26" x14ac:dyDescent="0.2">
      <c r="A486">
        <v>11</v>
      </c>
      <c r="B486" t="s">
        <v>8221</v>
      </c>
      <c r="D486" t="s">
        <v>8219</v>
      </c>
      <c r="E486">
        <v>85</v>
      </c>
      <c r="F486" s="15">
        <f t="shared" si="14"/>
        <v>85</v>
      </c>
      <c r="G486" s="15">
        <f t="shared" si="15"/>
        <v>7225</v>
      </c>
      <c r="H486" s="15"/>
      <c r="I486" t="s">
        <v>8221</v>
      </c>
      <c r="J486">
        <v>147</v>
      </c>
      <c r="V486">
        <v>27</v>
      </c>
      <c r="Z486">
        <v>1</v>
      </c>
    </row>
    <row r="487" spans="1:26" x14ac:dyDescent="0.2">
      <c r="A487">
        <v>125</v>
      </c>
      <c r="B487" t="s">
        <v>8221</v>
      </c>
      <c r="D487" t="s">
        <v>8219</v>
      </c>
      <c r="E487">
        <v>86</v>
      </c>
      <c r="F487" s="15">
        <f t="shared" si="14"/>
        <v>86</v>
      </c>
      <c r="G487" s="15">
        <f t="shared" si="15"/>
        <v>7396</v>
      </c>
      <c r="H487" s="15"/>
      <c r="I487" t="s">
        <v>8221</v>
      </c>
      <c r="J487">
        <v>49</v>
      </c>
      <c r="V487">
        <v>27</v>
      </c>
      <c r="Z487">
        <v>1</v>
      </c>
    </row>
    <row r="488" spans="1:26" x14ac:dyDescent="0.2">
      <c r="A488">
        <v>1</v>
      </c>
      <c r="B488" t="s">
        <v>8221</v>
      </c>
      <c r="D488" t="s">
        <v>8219</v>
      </c>
      <c r="E488">
        <v>13</v>
      </c>
      <c r="F488" s="15">
        <f t="shared" si="14"/>
        <v>13</v>
      </c>
      <c r="G488" s="15">
        <f t="shared" si="15"/>
        <v>169</v>
      </c>
      <c r="H488" s="15"/>
      <c r="I488" t="s">
        <v>8221</v>
      </c>
      <c r="J488">
        <v>1</v>
      </c>
      <c r="V488">
        <v>27</v>
      </c>
      <c r="Z488">
        <v>1</v>
      </c>
    </row>
    <row r="489" spans="1:26" x14ac:dyDescent="0.2">
      <c r="A489">
        <v>0</v>
      </c>
      <c r="B489" t="s">
        <v>8221</v>
      </c>
      <c r="D489" t="s">
        <v>8219</v>
      </c>
      <c r="E489">
        <v>33</v>
      </c>
      <c r="F489" s="15">
        <f t="shared" si="14"/>
        <v>33</v>
      </c>
      <c r="G489" s="15">
        <f t="shared" si="15"/>
        <v>1089</v>
      </c>
      <c r="H489" s="15"/>
      <c r="I489" t="s">
        <v>8221</v>
      </c>
      <c r="J489">
        <v>2</v>
      </c>
      <c r="V489">
        <v>27</v>
      </c>
      <c r="Z489">
        <v>1</v>
      </c>
    </row>
    <row r="490" spans="1:26" x14ac:dyDescent="0.2">
      <c r="A490">
        <v>0</v>
      </c>
      <c r="B490" t="s">
        <v>8221</v>
      </c>
      <c r="D490" t="s">
        <v>8219</v>
      </c>
      <c r="E490">
        <v>15</v>
      </c>
      <c r="F490" s="15">
        <f t="shared" si="14"/>
        <v>15</v>
      </c>
      <c r="G490" s="15">
        <f t="shared" si="15"/>
        <v>225</v>
      </c>
      <c r="H490" s="15"/>
      <c r="I490" t="s">
        <v>8221</v>
      </c>
      <c r="J490">
        <v>7</v>
      </c>
      <c r="V490">
        <v>27</v>
      </c>
      <c r="Z490">
        <v>1</v>
      </c>
    </row>
    <row r="491" spans="1:26" x14ac:dyDescent="0.2">
      <c r="A491">
        <v>3</v>
      </c>
      <c r="B491" t="s">
        <v>8221</v>
      </c>
      <c r="D491" t="s">
        <v>8219</v>
      </c>
      <c r="E491">
        <v>273</v>
      </c>
      <c r="F491" s="15">
        <f t="shared" si="14"/>
        <v>273</v>
      </c>
      <c r="G491" s="15">
        <f t="shared" si="15"/>
        <v>74529</v>
      </c>
      <c r="H491" s="15"/>
      <c r="I491" t="s">
        <v>8221</v>
      </c>
      <c r="J491">
        <v>4</v>
      </c>
      <c r="V491">
        <v>27</v>
      </c>
      <c r="Z491">
        <v>1</v>
      </c>
    </row>
    <row r="492" spans="1:26" x14ac:dyDescent="0.2">
      <c r="A492">
        <v>0</v>
      </c>
      <c r="B492" t="s">
        <v>8221</v>
      </c>
      <c r="D492" t="s">
        <v>8219</v>
      </c>
      <c r="E492">
        <v>714</v>
      </c>
      <c r="F492" s="15">
        <f t="shared" si="14"/>
        <v>714</v>
      </c>
      <c r="G492" s="15">
        <f t="shared" si="15"/>
        <v>509796</v>
      </c>
      <c r="H492" s="15"/>
      <c r="I492" t="s">
        <v>8221</v>
      </c>
      <c r="J492">
        <v>27</v>
      </c>
      <c r="V492">
        <v>27</v>
      </c>
      <c r="Z492">
        <v>1</v>
      </c>
    </row>
    <row r="493" spans="1:26" x14ac:dyDescent="0.2">
      <c r="A493">
        <v>0</v>
      </c>
      <c r="B493" t="s">
        <v>8221</v>
      </c>
      <c r="D493" t="s">
        <v>8219</v>
      </c>
      <c r="E493">
        <v>170</v>
      </c>
      <c r="F493" s="15">
        <f t="shared" si="14"/>
        <v>170</v>
      </c>
      <c r="G493" s="15">
        <f t="shared" si="15"/>
        <v>28900</v>
      </c>
      <c r="H493" s="15"/>
      <c r="I493" t="s">
        <v>8221</v>
      </c>
      <c r="J493">
        <v>94</v>
      </c>
      <c r="V493">
        <v>27</v>
      </c>
      <c r="Z493">
        <v>1</v>
      </c>
    </row>
    <row r="494" spans="1:26" x14ac:dyDescent="0.2">
      <c r="A494">
        <v>0</v>
      </c>
      <c r="B494" t="s">
        <v>8221</v>
      </c>
      <c r="D494" t="s">
        <v>8219</v>
      </c>
      <c r="E494">
        <v>512</v>
      </c>
      <c r="F494" s="15">
        <f t="shared" si="14"/>
        <v>512</v>
      </c>
      <c r="G494" s="15">
        <f t="shared" si="15"/>
        <v>262144</v>
      </c>
      <c r="H494" s="15"/>
      <c r="I494" t="s">
        <v>8221</v>
      </c>
      <c r="J494">
        <v>29</v>
      </c>
      <c r="V494">
        <v>27</v>
      </c>
      <c r="Z494">
        <v>2</v>
      </c>
    </row>
    <row r="495" spans="1:26" x14ac:dyDescent="0.2">
      <c r="A495">
        <v>0</v>
      </c>
      <c r="B495" t="s">
        <v>8221</v>
      </c>
      <c r="D495" t="s">
        <v>8219</v>
      </c>
      <c r="E495">
        <v>314</v>
      </c>
      <c r="F495" s="15">
        <f t="shared" si="14"/>
        <v>314</v>
      </c>
      <c r="G495" s="15">
        <f t="shared" si="15"/>
        <v>98596</v>
      </c>
      <c r="H495" s="15"/>
      <c r="I495" t="s">
        <v>8221</v>
      </c>
      <c r="J495">
        <v>7</v>
      </c>
      <c r="V495">
        <v>27</v>
      </c>
      <c r="Z495">
        <v>2</v>
      </c>
    </row>
    <row r="496" spans="1:26" x14ac:dyDescent="0.2">
      <c r="A496">
        <v>3</v>
      </c>
      <c r="B496" t="s">
        <v>8221</v>
      </c>
      <c r="D496" t="s">
        <v>8219</v>
      </c>
      <c r="E496">
        <v>167</v>
      </c>
      <c r="F496" s="15">
        <f t="shared" si="14"/>
        <v>167</v>
      </c>
      <c r="G496" s="15">
        <f t="shared" si="15"/>
        <v>27889</v>
      </c>
      <c r="H496" s="15"/>
      <c r="I496" t="s">
        <v>8221</v>
      </c>
      <c r="J496">
        <v>22</v>
      </c>
      <c r="V496">
        <v>27</v>
      </c>
      <c r="Z496">
        <v>2</v>
      </c>
    </row>
    <row r="497" spans="1:26" x14ac:dyDescent="0.2">
      <c r="A497">
        <v>0</v>
      </c>
      <c r="B497" t="s">
        <v>8221</v>
      </c>
      <c r="D497" t="s">
        <v>8219</v>
      </c>
      <c r="E497">
        <v>9</v>
      </c>
      <c r="F497" s="15">
        <f t="shared" si="14"/>
        <v>9</v>
      </c>
      <c r="G497" s="15">
        <f t="shared" si="15"/>
        <v>81</v>
      </c>
      <c r="H497" s="15"/>
      <c r="I497" t="s">
        <v>8221</v>
      </c>
      <c r="J497">
        <v>1</v>
      </c>
      <c r="V497">
        <v>27</v>
      </c>
      <c r="Z497">
        <v>2</v>
      </c>
    </row>
    <row r="498" spans="1:26" x14ac:dyDescent="0.2">
      <c r="A498">
        <v>1</v>
      </c>
      <c r="B498" t="s">
        <v>8221</v>
      </c>
      <c r="D498" t="s">
        <v>8219</v>
      </c>
      <c r="E498">
        <v>103</v>
      </c>
      <c r="F498" s="15">
        <f t="shared" si="14"/>
        <v>103</v>
      </c>
      <c r="G498" s="15">
        <f t="shared" si="15"/>
        <v>10609</v>
      </c>
      <c r="H498" s="15"/>
      <c r="I498" t="s">
        <v>8221</v>
      </c>
      <c r="J498">
        <v>10</v>
      </c>
      <c r="V498">
        <v>27</v>
      </c>
      <c r="Z498">
        <v>2</v>
      </c>
    </row>
    <row r="499" spans="1:26" x14ac:dyDescent="0.2">
      <c r="A499">
        <v>3</v>
      </c>
      <c r="B499" t="s">
        <v>8221</v>
      </c>
      <c r="D499" t="s">
        <v>8219</v>
      </c>
      <c r="E499">
        <v>111</v>
      </c>
      <c r="F499" s="15">
        <f t="shared" si="14"/>
        <v>111</v>
      </c>
      <c r="G499" s="15">
        <f t="shared" si="15"/>
        <v>12321</v>
      </c>
      <c r="H499" s="15"/>
      <c r="I499" t="s">
        <v>8221</v>
      </c>
      <c r="J499">
        <v>6</v>
      </c>
      <c r="V499">
        <v>27</v>
      </c>
      <c r="Z499">
        <v>2</v>
      </c>
    </row>
    <row r="500" spans="1:26" x14ac:dyDescent="0.2">
      <c r="A500">
        <v>22</v>
      </c>
      <c r="B500" t="s">
        <v>8221</v>
      </c>
      <c r="D500" t="s">
        <v>8219</v>
      </c>
      <c r="E500">
        <v>271</v>
      </c>
      <c r="F500" s="15">
        <f t="shared" si="14"/>
        <v>271</v>
      </c>
      <c r="G500" s="15">
        <f t="shared" si="15"/>
        <v>73441</v>
      </c>
      <c r="H500" s="15"/>
      <c r="I500" t="s">
        <v>8221</v>
      </c>
      <c r="J500">
        <v>24</v>
      </c>
      <c r="V500">
        <v>27</v>
      </c>
      <c r="Z500">
        <v>2</v>
      </c>
    </row>
    <row r="501" spans="1:26" x14ac:dyDescent="0.2">
      <c r="A501">
        <v>26</v>
      </c>
      <c r="B501" t="s">
        <v>8221</v>
      </c>
      <c r="D501" t="s">
        <v>8219</v>
      </c>
      <c r="E501">
        <v>101</v>
      </c>
      <c r="F501" s="15">
        <f t="shared" si="14"/>
        <v>101</v>
      </c>
      <c r="G501" s="15">
        <f t="shared" si="15"/>
        <v>10201</v>
      </c>
      <c r="H501" s="15"/>
      <c r="I501" t="s">
        <v>8221</v>
      </c>
      <c r="J501">
        <v>15</v>
      </c>
      <c r="V501">
        <v>27</v>
      </c>
      <c r="Z501">
        <v>2</v>
      </c>
    </row>
    <row r="502" spans="1:26" x14ac:dyDescent="0.2">
      <c r="A502">
        <v>4</v>
      </c>
      <c r="B502" t="s">
        <v>8221</v>
      </c>
      <c r="D502" t="s">
        <v>8219</v>
      </c>
      <c r="E502">
        <v>57</v>
      </c>
      <c r="F502" s="15">
        <f t="shared" si="14"/>
        <v>57</v>
      </c>
      <c r="G502" s="15">
        <f t="shared" si="15"/>
        <v>3249</v>
      </c>
      <c r="H502" s="15"/>
      <c r="I502" t="s">
        <v>8221</v>
      </c>
      <c r="J502">
        <v>37</v>
      </c>
      <c r="V502">
        <v>27</v>
      </c>
      <c r="Z502">
        <v>2</v>
      </c>
    </row>
    <row r="503" spans="1:26" x14ac:dyDescent="0.2">
      <c r="A503">
        <v>0</v>
      </c>
      <c r="B503" t="s">
        <v>8221</v>
      </c>
      <c r="D503" t="s">
        <v>8219</v>
      </c>
      <c r="E503">
        <v>62</v>
      </c>
      <c r="F503" s="15">
        <f t="shared" si="14"/>
        <v>62</v>
      </c>
      <c r="G503" s="15">
        <f t="shared" si="15"/>
        <v>3844</v>
      </c>
      <c r="H503" s="15"/>
      <c r="I503" t="s">
        <v>8221</v>
      </c>
      <c r="J503">
        <v>20</v>
      </c>
      <c r="V503">
        <v>27</v>
      </c>
      <c r="Z503">
        <v>2</v>
      </c>
    </row>
    <row r="504" spans="1:26" x14ac:dyDescent="0.2">
      <c r="A504">
        <v>4</v>
      </c>
      <c r="B504" t="s">
        <v>8221</v>
      </c>
      <c r="D504" t="s">
        <v>8219</v>
      </c>
      <c r="E504">
        <v>32</v>
      </c>
      <c r="F504" s="15">
        <f t="shared" si="14"/>
        <v>32</v>
      </c>
      <c r="G504" s="15">
        <f t="shared" si="15"/>
        <v>1024</v>
      </c>
      <c r="H504" s="15"/>
      <c r="I504" t="s">
        <v>8221</v>
      </c>
      <c r="J504">
        <v>7</v>
      </c>
      <c r="V504">
        <v>27</v>
      </c>
      <c r="Z504">
        <v>2</v>
      </c>
    </row>
    <row r="505" spans="1:26" x14ac:dyDescent="0.2">
      <c r="A505">
        <v>9</v>
      </c>
      <c r="B505" t="s">
        <v>8221</v>
      </c>
      <c r="D505" t="s">
        <v>8219</v>
      </c>
      <c r="E505">
        <v>141</v>
      </c>
      <c r="F505" s="15">
        <f t="shared" si="14"/>
        <v>141</v>
      </c>
      <c r="G505" s="15">
        <f t="shared" si="15"/>
        <v>19881</v>
      </c>
      <c r="H505" s="15"/>
      <c r="I505" t="s">
        <v>8221</v>
      </c>
      <c r="J505">
        <v>0</v>
      </c>
      <c r="V505">
        <v>28</v>
      </c>
      <c r="Z505">
        <v>2</v>
      </c>
    </row>
    <row r="506" spans="1:26" x14ac:dyDescent="0.2">
      <c r="A506">
        <v>5</v>
      </c>
      <c r="B506" t="s">
        <v>8221</v>
      </c>
      <c r="D506" t="s">
        <v>8219</v>
      </c>
      <c r="E506">
        <v>75</v>
      </c>
      <c r="F506" s="15">
        <f t="shared" si="14"/>
        <v>75</v>
      </c>
      <c r="G506" s="15">
        <f t="shared" si="15"/>
        <v>5625</v>
      </c>
      <c r="H506" s="15"/>
      <c r="I506" t="s">
        <v>8221</v>
      </c>
      <c r="J506">
        <v>21</v>
      </c>
      <c r="V506">
        <v>28</v>
      </c>
      <c r="Z506">
        <v>2</v>
      </c>
    </row>
    <row r="507" spans="1:26" x14ac:dyDescent="0.2">
      <c r="A507">
        <v>14</v>
      </c>
      <c r="B507" t="s">
        <v>8221</v>
      </c>
      <c r="D507" t="s">
        <v>8219</v>
      </c>
      <c r="E507">
        <v>46</v>
      </c>
      <c r="F507" s="15">
        <f t="shared" si="14"/>
        <v>46</v>
      </c>
      <c r="G507" s="15">
        <f t="shared" si="15"/>
        <v>2116</v>
      </c>
      <c r="H507" s="15"/>
      <c r="I507" t="s">
        <v>8221</v>
      </c>
      <c r="J507">
        <v>3</v>
      </c>
      <c r="V507">
        <v>28</v>
      </c>
      <c r="Z507">
        <v>2</v>
      </c>
    </row>
    <row r="508" spans="1:26" x14ac:dyDescent="0.2">
      <c r="A508">
        <v>1</v>
      </c>
      <c r="B508" t="s">
        <v>8221</v>
      </c>
      <c r="D508" t="s">
        <v>8219</v>
      </c>
      <c r="E508">
        <v>103</v>
      </c>
      <c r="F508" s="15">
        <f t="shared" si="14"/>
        <v>103</v>
      </c>
      <c r="G508" s="15">
        <f t="shared" si="15"/>
        <v>10609</v>
      </c>
      <c r="H508" s="15"/>
      <c r="I508" t="s">
        <v>8221</v>
      </c>
      <c r="J508">
        <v>11</v>
      </c>
      <c r="V508">
        <v>28</v>
      </c>
      <c r="Z508">
        <v>2</v>
      </c>
    </row>
    <row r="509" spans="1:26" x14ac:dyDescent="0.2">
      <c r="A509">
        <v>10</v>
      </c>
      <c r="B509" t="s">
        <v>8221</v>
      </c>
      <c r="D509" t="s">
        <v>8219</v>
      </c>
      <c r="E509">
        <v>6</v>
      </c>
      <c r="F509" s="15">
        <f t="shared" si="14"/>
        <v>6</v>
      </c>
      <c r="G509" s="15">
        <f t="shared" si="15"/>
        <v>36</v>
      </c>
      <c r="H509" s="15"/>
      <c r="I509" t="s">
        <v>8221</v>
      </c>
      <c r="J509">
        <v>1</v>
      </c>
      <c r="V509">
        <v>28</v>
      </c>
      <c r="Z509">
        <v>2</v>
      </c>
    </row>
    <row r="510" spans="1:26" x14ac:dyDescent="0.2">
      <c r="A510">
        <v>3</v>
      </c>
      <c r="B510" t="s">
        <v>8221</v>
      </c>
      <c r="D510" t="s">
        <v>8219</v>
      </c>
      <c r="E510">
        <v>83</v>
      </c>
      <c r="F510" s="15">
        <f t="shared" si="14"/>
        <v>83</v>
      </c>
      <c r="G510" s="15">
        <f t="shared" si="15"/>
        <v>6889</v>
      </c>
      <c r="H510" s="15"/>
      <c r="I510" t="s">
        <v>8221</v>
      </c>
      <c r="J510">
        <v>312</v>
      </c>
      <c r="V510">
        <v>28</v>
      </c>
      <c r="Z510">
        <v>2</v>
      </c>
    </row>
    <row r="511" spans="1:26" x14ac:dyDescent="0.2">
      <c r="A511">
        <v>1</v>
      </c>
      <c r="B511" t="s">
        <v>8221</v>
      </c>
      <c r="D511" t="s">
        <v>8219</v>
      </c>
      <c r="E511">
        <v>108</v>
      </c>
      <c r="F511" s="15">
        <f t="shared" si="14"/>
        <v>108</v>
      </c>
      <c r="G511" s="15">
        <f t="shared" si="15"/>
        <v>11664</v>
      </c>
      <c r="H511" s="15"/>
      <c r="I511" t="s">
        <v>8221</v>
      </c>
      <c r="J511">
        <v>1</v>
      </c>
      <c r="V511">
        <v>28</v>
      </c>
      <c r="Z511">
        <v>2</v>
      </c>
    </row>
    <row r="512" spans="1:26" x14ac:dyDescent="0.2">
      <c r="A512">
        <v>0</v>
      </c>
      <c r="B512" t="s">
        <v>8221</v>
      </c>
      <c r="D512" t="s">
        <v>8219</v>
      </c>
      <c r="E512">
        <v>25</v>
      </c>
      <c r="F512" s="15">
        <f t="shared" si="14"/>
        <v>25</v>
      </c>
      <c r="G512" s="15">
        <f t="shared" si="15"/>
        <v>625</v>
      </c>
      <c r="H512" s="15"/>
      <c r="I512" t="s">
        <v>8221</v>
      </c>
      <c r="J512">
        <v>3</v>
      </c>
      <c r="V512">
        <v>28</v>
      </c>
      <c r="Z512">
        <v>2</v>
      </c>
    </row>
    <row r="513" spans="1:26" x14ac:dyDescent="0.2">
      <c r="A513">
        <v>5</v>
      </c>
      <c r="B513" t="s">
        <v>8221</v>
      </c>
      <c r="D513" t="s">
        <v>8219</v>
      </c>
      <c r="E513">
        <v>549</v>
      </c>
      <c r="F513" s="15">
        <f t="shared" si="14"/>
        <v>549</v>
      </c>
      <c r="G513" s="15">
        <f t="shared" si="15"/>
        <v>301401</v>
      </c>
      <c r="H513" s="15"/>
      <c r="I513" t="s">
        <v>8221</v>
      </c>
      <c r="J513">
        <v>4</v>
      </c>
      <c r="V513">
        <v>28</v>
      </c>
      <c r="Z513">
        <v>2</v>
      </c>
    </row>
    <row r="514" spans="1:26" x14ac:dyDescent="0.2">
      <c r="A514">
        <v>2</v>
      </c>
      <c r="B514" t="s">
        <v>8221</v>
      </c>
      <c r="D514" t="s">
        <v>8219</v>
      </c>
      <c r="E514">
        <v>222</v>
      </c>
      <c r="F514" s="15">
        <f t="shared" si="14"/>
        <v>222</v>
      </c>
      <c r="G514" s="15">
        <f t="shared" si="15"/>
        <v>49284</v>
      </c>
      <c r="H514" s="15"/>
      <c r="I514" t="s">
        <v>8221</v>
      </c>
      <c r="J514">
        <v>10</v>
      </c>
      <c r="V514">
        <v>28</v>
      </c>
      <c r="Z514">
        <v>2</v>
      </c>
    </row>
    <row r="515" spans="1:26" x14ac:dyDescent="0.2">
      <c r="A515">
        <v>68</v>
      </c>
      <c r="B515" t="s">
        <v>8221</v>
      </c>
      <c r="D515" t="s">
        <v>8219</v>
      </c>
      <c r="E515">
        <v>183</v>
      </c>
      <c r="F515" s="15">
        <f t="shared" ref="F515:F578" si="16">E515-$N515</f>
        <v>183</v>
      </c>
      <c r="G515" s="15">
        <f t="shared" ref="G515:G578" si="17">F515^2</f>
        <v>33489</v>
      </c>
      <c r="H515" s="15"/>
      <c r="I515" t="s">
        <v>8221</v>
      </c>
      <c r="J515">
        <v>8</v>
      </c>
      <c r="V515">
        <v>28</v>
      </c>
      <c r="Z515">
        <v>2</v>
      </c>
    </row>
    <row r="516" spans="1:26" x14ac:dyDescent="0.2">
      <c r="A516">
        <v>3</v>
      </c>
      <c r="B516" t="s">
        <v>8221</v>
      </c>
      <c r="D516" t="s">
        <v>8219</v>
      </c>
      <c r="E516">
        <v>89</v>
      </c>
      <c r="F516" s="15">
        <f t="shared" si="16"/>
        <v>89</v>
      </c>
      <c r="G516" s="15">
        <f t="shared" si="17"/>
        <v>7921</v>
      </c>
      <c r="H516" s="15"/>
      <c r="I516" t="s">
        <v>8221</v>
      </c>
      <c r="J516">
        <v>3</v>
      </c>
      <c r="V516">
        <v>28</v>
      </c>
      <c r="Z516">
        <v>2</v>
      </c>
    </row>
    <row r="517" spans="1:26" x14ac:dyDescent="0.2">
      <c r="A517">
        <v>34</v>
      </c>
      <c r="B517" t="s">
        <v>8221</v>
      </c>
      <c r="D517" t="s">
        <v>8219</v>
      </c>
      <c r="E517">
        <v>253</v>
      </c>
      <c r="F517" s="15">
        <f t="shared" si="16"/>
        <v>253</v>
      </c>
      <c r="G517" s="15">
        <f t="shared" si="17"/>
        <v>64009</v>
      </c>
      <c r="H517" s="15"/>
      <c r="I517" t="s">
        <v>8221</v>
      </c>
      <c r="J517">
        <v>1</v>
      </c>
      <c r="V517">
        <v>28</v>
      </c>
      <c r="Z517">
        <v>2</v>
      </c>
    </row>
    <row r="518" spans="1:26" x14ac:dyDescent="0.2">
      <c r="A518">
        <v>0</v>
      </c>
      <c r="B518" t="s">
        <v>8221</v>
      </c>
      <c r="D518" t="s">
        <v>8219</v>
      </c>
      <c r="E518">
        <v>140</v>
      </c>
      <c r="F518" s="15">
        <f t="shared" si="16"/>
        <v>140</v>
      </c>
      <c r="G518" s="15">
        <f t="shared" si="17"/>
        <v>19600</v>
      </c>
      <c r="H518" s="15"/>
      <c r="I518" t="s">
        <v>8221</v>
      </c>
      <c r="J518">
        <v>0</v>
      </c>
      <c r="V518">
        <v>28</v>
      </c>
      <c r="Z518">
        <v>2</v>
      </c>
    </row>
    <row r="519" spans="1:26" x14ac:dyDescent="0.2">
      <c r="A519">
        <v>3</v>
      </c>
      <c r="B519" t="s">
        <v>8221</v>
      </c>
      <c r="D519" t="s">
        <v>8219</v>
      </c>
      <c r="E519">
        <v>103</v>
      </c>
      <c r="F519" s="15">
        <f t="shared" si="16"/>
        <v>103</v>
      </c>
      <c r="G519" s="15">
        <f t="shared" si="17"/>
        <v>10609</v>
      </c>
      <c r="H519" s="15"/>
      <c r="I519" t="s">
        <v>8221</v>
      </c>
      <c r="J519">
        <v>5</v>
      </c>
      <c r="V519">
        <v>28</v>
      </c>
      <c r="Z519">
        <v>2</v>
      </c>
    </row>
    <row r="520" spans="1:26" x14ac:dyDescent="0.2">
      <c r="A520">
        <v>0</v>
      </c>
      <c r="B520" t="s">
        <v>8221</v>
      </c>
      <c r="D520" t="s">
        <v>8219</v>
      </c>
      <c r="E520">
        <v>138</v>
      </c>
      <c r="F520" s="15">
        <f t="shared" si="16"/>
        <v>138</v>
      </c>
      <c r="G520" s="15">
        <f t="shared" si="17"/>
        <v>19044</v>
      </c>
      <c r="H520" s="15"/>
      <c r="I520" t="s">
        <v>8221</v>
      </c>
      <c r="J520">
        <v>0</v>
      </c>
      <c r="V520">
        <v>28</v>
      </c>
      <c r="Z520">
        <v>2</v>
      </c>
    </row>
    <row r="521" spans="1:26" x14ac:dyDescent="0.2">
      <c r="A521">
        <v>70</v>
      </c>
      <c r="B521" t="s">
        <v>8221</v>
      </c>
      <c r="D521" t="s">
        <v>8219</v>
      </c>
      <c r="E521">
        <v>191</v>
      </c>
      <c r="F521" s="15">
        <f t="shared" si="16"/>
        <v>191</v>
      </c>
      <c r="G521" s="15">
        <f t="shared" si="17"/>
        <v>36481</v>
      </c>
      <c r="H521" s="15"/>
      <c r="I521" t="s">
        <v>8221</v>
      </c>
      <c r="J521">
        <v>3</v>
      </c>
      <c r="V521">
        <v>28</v>
      </c>
      <c r="Z521">
        <v>2</v>
      </c>
    </row>
    <row r="522" spans="1:26" x14ac:dyDescent="0.2">
      <c r="A522">
        <v>34</v>
      </c>
      <c r="B522" t="s">
        <v>8219</v>
      </c>
      <c r="D522" t="s">
        <v>8219</v>
      </c>
      <c r="E522">
        <v>45</v>
      </c>
      <c r="F522" s="15">
        <f t="shared" si="16"/>
        <v>45</v>
      </c>
      <c r="G522" s="15">
        <f t="shared" si="17"/>
        <v>2025</v>
      </c>
      <c r="H522" s="15"/>
      <c r="I522" t="s">
        <v>8221</v>
      </c>
      <c r="J522">
        <v>7</v>
      </c>
      <c r="V522">
        <v>28</v>
      </c>
      <c r="Z522">
        <v>2</v>
      </c>
    </row>
    <row r="523" spans="1:26" x14ac:dyDescent="0.2">
      <c r="A523">
        <v>56</v>
      </c>
      <c r="B523" t="s">
        <v>8219</v>
      </c>
      <c r="D523" t="s">
        <v>8219</v>
      </c>
      <c r="E523">
        <v>17</v>
      </c>
      <c r="F523" s="15">
        <f t="shared" si="16"/>
        <v>17</v>
      </c>
      <c r="G523" s="15">
        <f t="shared" si="17"/>
        <v>289</v>
      </c>
      <c r="H523" s="15"/>
      <c r="I523" t="s">
        <v>8221</v>
      </c>
      <c r="J523">
        <v>0</v>
      </c>
      <c r="V523">
        <v>28</v>
      </c>
      <c r="Z523">
        <v>2</v>
      </c>
    </row>
    <row r="524" spans="1:26" x14ac:dyDescent="0.2">
      <c r="A524">
        <v>31</v>
      </c>
      <c r="B524" t="s">
        <v>8219</v>
      </c>
      <c r="D524" t="s">
        <v>8219</v>
      </c>
      <c r="E524">
        <v>31</v>
      </c>
      <c r="F524" s="15">
        <f t="shared" si="16"/>
        <v>31</v>
      </c>
      <c r="G524" s="15">
        <f t="shared" si="17"/>
        <v>961</v>
      </c>
      <c r="H524" s="15"/>
      <c r="I524" t="s">
        <v>8221</v>
      </c>
      <c r="J524">
        <v>2</v>
      </c>
      <c r="V524">
        <v>28</v>
      </c>
      <c r="Z524">
        <v>2</v>
      </c>
    </row>
    <row r="525" spans="1:26" x14ac:dyDescent="0.2">
      <c r="A525">
        <v>84</v>
      </c>
      <c r="B525" t="s">
        <v>8219</v>
      </c>
      <c r="D525" t="s">
        <v>8219</v>
      </c>
      <c r="E525">
        <v>50</v>
      </c>
      <c r="F525" s="15">
        <f t="shared" si="16"/>
        <v>50</v>
      </c>
      <c r="G525" s="15">
        <f t="shared" si="17"/>
        <v>2500</v>
      </c>
      <c r="H525" s="15"/>
      <c r="I525" t="s">
        <v>8221</v>
      </c>
      <c r="J525">
        <v>23</v>
      </c>
      <c r="V525">
        <v>28</v>
      </c>
      <c r="Z525">
        <v>2</v>
      </c>
    </row>
    <row r="526" spans="1:26" x14ac:dyDescent="0.2">
      <c r="A526">
        <v>130</v>
      </c>
      <c r="B526" t="s">
        <v>8219</v>
      </c>
      <c r="D526" t="s">
        <v>8219</v>
      </c>
      <c r="E526">
        <v>59</v>
      </c>
      <c r="F526" s="15">
        <f t="shared" si="16"/>
        <v>59</v>
      </c>
      <c r="G526" s="15">
        <f t="shared" si="17"/>
        <v>3481</v>
      </c>
      <c r="H526" s="15"/>
      <c r="I526" t="s">
        <v>8221</v>
      </c>
      <c r="J526">
        <v>1</v>
      </c>
      <c r="V526">
        <v>28</v>
      </c>
      <c r="Z526">
        <v>2</v>
      </c>
    </row>
    <row r="527" spans="1:26" x14ac:dyDescent="0.2">
      <c r="A527">
        <v>12</v>
      </c>
      <c r="B527" t="s">
        <v>8219</v>
      </c>
      <c r="D527" t="s">
        <v>8219</v>
      </c>
      <c r="E527">
        <v>81</v>
      </c>
      <c r="F527" s="15">
        <f t="shared" si="16"/>
        <v>81</v>
      </c>
      <c r="G527" s="15">
        <f t="shared" si="17"/>
        <v>6561</v>
      </c>
      <c r="H527" s="15"/>
      <c r="I527" t="s">
        <v>8221</v>
      </c>
      <c r="J527">
        <v>2</v>
      </c>
      <c r="V527">
        <v>28</v>
      </c>
      <c r="Z527">
        <v>2</v>
      </c>
    </row>
    <row r="528" spans="1:26" x14ac:dyDescent="0.2">
      <c r="A528">
        <v>23</v>
      </c>
      <c r="B528" t="s">
        <v>8219</v>
      </c>
      <c r="D528" t="s">
        <v>8219</v>
      </c>
      <c r="E528">
        <v>508</v>
      </c>
      <c r="F528" s="15">
        <f t="shared" si="16"/>
        <v>508</v>
      </c>
      <c r="G528" s="15">
        <f t="shared" si="17"/>
        <v>258064</v>
      </c>
      <c r="H528" s="15"/>
      <c r="I528" t="s">
        <v>8221</v>
      </c>
      <c r="J528">
        <v>3</v>
      </c>
      <c r="V528">
        <v>28</v>
      </c>
      <c r="Z528">
        <v>2</v>
      </c>
    </row>
    <row r="529" spans="1:26" x14ac:dyDescent="0.2">
      <c r="A529">
        <v>158</v>
      </c>
      <c r="B529" t="s">
        <v>8219</v>
      </c>
      <c r="D529" t="s">
        <v>8219</v>
      </c>
      <c r="E529">
        <v>74</v>
      </c>
      <c r="F529" s="15">
        <f t="shared" si="16"/>
        <v>74</v>
      </c>
      <c r="G529" s="15">
        <f t="shared" si="17"/>
        <v>5476</v>
      </c>
      <c r="H529" s="15"/>
      <c r="I529" t="s">
        <v>8221</v>
      </c>
      <c r="J529">
        <v>0</v>
      </c>
      <c r="V529">
        <v>28</v>
      </c>
      <c r="Z529">
        <v>2</v>
      </c>
    </row>
    <row r="530" spans="1:26" x14ac:dyDescent="0.2">
      <c r="A530">
        <v>30</v>
      </c>
      <c r="B530" t="s">
        <v>8219</v>
      </c>
      <c r="D530" t="s">
        <v>8219</v>
      </c>
      <c r="E530">
        <v>141</v>
      </c>
      <c r="F530" s="15">
        <f t="shared" si="16"/>
        <v>141</v>
      </c>
      <c r="G530" s="15">
        <f t="shared" si="17"/>
        <v>19881</v>
      </c>
      <c r="H530" s="15"/>
      <c r="I530" t="s">
        <v>8221</v>
      </c>
      <c r="J530">
        <v>13</v>
      </c>
      <c r="V530">
        <v>28</v>
      </c>
      <c r="Z530">
        <v>2</v>
      </c>
    </row>
    <row r="531" spans="1:26" x14ac:dyDescent="0.2">
      <c r="A531">
        <v>18</v>
      </c>
      <c r="B531" t="s">
        <v>8219</v>
      </c>
      <c r="D531" t="s">
        <v>8219</v>
      </c>
      <c r="E531">
        <v>711</v>
      </c>
      <c r="F531" s="15">
        <f t="shared" si="16"/>
        <v>711</v>
      </c>
      <c r="G531" s="15">
        <f t="shared" si="17"/>
        <v>505521</v>
      </c>
      <c r="H531" s="15"/>
      <c r="I531" t="s">
        <v>8221</v>
      </c>
      <c r="J531">
        <v>1</v>
      </c>
      <c r="V531">
        <v>28</v>
      </c>
      <c r="Z531">
        <v>2</v>
      </c>
    </row>
    <row r="532" spans="1:26" x14ac:dyDescent="0.2">
      <c r="A532">
        <v>29</v>
      </c>
      <c r="B532" t="s">
        <v>8219</v>
      </c>
      <c r="D532" t="s">
        <v>8219</v>
      </c>
      <c r="E532">
        <v>141</v>
      </c>
      <c r="F532" s="15">
        <f t="shared" si="16"/>
        <v>141</v>
      </c>
      <c r="G532" s="15">
        <f t="shared" si="17"/>
        <v>19881</v>
      </c>
      <c r="H532" s="15"/>
      <c r="I532" t="s">
        <v>8221</v>
      </c>
      <c r="J532">
        <v>1</v>
      </c>
      <c r="V532">
        <v>28</v>
      </c>
      <c r="Z532">
        <v>2</v>
      </c>
    </row>
    <row r="533" spans="1:26" x14ac:dyDescent="0.2">
      <c r="A533">
        <v>31</v>
      </c>
      <c r="B533" t="s">
        <v>8219</v>
      </c>
      <c r="D533" t="s">
        <v>8219</v>
      </c>
      <c r="E533">
        <v>109</v>
      </c>
      <c r="F533" s="15">
        <f t="shared" si="16"/>
        <v>109</v>
      </c>
      <c r="G533" s="15">
        <f t="shared" si="17"/>
        <v>11881</v>
      </c>
      <c r="H533" s="15"/>
      <c r="I533" t="s">
        <v>8221</v>
      </c>
      <c r="J533">
        <v>1</v>
      </c>
      <c r="V533">
        <v>28</v>
      </c>
      <c r="Z533">
        <v>2</v>
      </c>
    </row>
    <row r="534" spans="1:26" x14ac:dyDescent="0.2">
      <c r="A534">
        <v>173</v>
      </c>
      <c r="B534" t="s">
        <v>8219</v>
      </c>
      <c r="D534" t="s">
        <v>8219</v>
      </c>
      <c r="E534">
        <v>361</v>
      </c>
      <c r="F534" s="15">
        <f t="shared" si="16"/>
        <v>361</v>
      </c>
      <c r="G534" s="15">
        <f t="shared" si="17"/>
        <v>130321</v>
      </c>
      <c r="H534" s="15"/>
      <c r="I534" t="s">
        <v>8221</v>
      </c>
      <c r="J534">
        <v>6</v>
      </c>
      <c r="V534">
        <v>29</v>
      </c>
      <c r="Z534">
        <v>2</v>
      </c>
    </row>
    <row r="535" spans="1:26" x14ac:dyDescent="0.2">
      <c r="A535">
        <v>17</v>
      </c>
      <c r="B535" t="s">
        <v>8219</v>
      </c>
      <c r="D535" t="s">
        <v>8219</v>
      </c>
      <c r="E535">
        <v>176</v>
      </c>
      <c r="F535" s="15">
        <f t="shared" si="16"/>
        <v>176</v>
      </c>
      <c r="G535" s="15">
        <f t="shared" si="17"/>
        <v>30976</v>
      </c>
      <c r="H535" s="15"/>
      <c r="I535" t="s">
        <v>8221</v>
      </c>
      <c r="J535">
        <v>39</v>
      </c>
      <c r="V535">
        <v>29</v>
      </c>
      <c r="Z535">
        <v>2</v>
      </c>
    </row>
    <row r="536" spans="1:26" x14ac:dyDescent="0.2">
      <c r="A536">
        <v>48</v>
      </c>
      <c r="B536" t="s">
        <v>8219</v>
      </c>
      <c r="D536" t="s">
        <v>8219</v>
      </c>
      <c r="E536">
        <v>670</v>
      </c>
      <c r="F536" s="15">
        <f t="shared" si="16"/>
        <v>670</v>
      </c>
      <c r="G536" s="15">
        <f t="shared" si="17"/>
        <v>448900</v>
      </c>
      <c r="H536" s="15"/>
      <c r="I536" t="s">
        <v>8221</v>
      </c>
      <c r="J536">
        <v>4</v>
      </c>
      <c r="V536">
        <v>29</v>
      </c>
      <c r="Z536">
        <v>2</v>
      </c>
    </row>
    <row r="537" spans="1:26" x14ac:dyDescent="0.2">
      <c r="A537">
        <v>59</v>
      </c>
      <c r="B537" t="s">
        <v>8219</v>
      </c>
      <c r="D537" t="s">
        <v>8219</v>
      </c>
      <c r="E537">
        <v>96</v>
      </c>
      <c r="F537" s="15">
        <f t="shared" si="16"/>
        <v>96</v>
      </c>
      <c r="G537" s="15">
        <f t="shared" si="17"/>
        <v>9216</v>
      </c>
      <c r="H537" s="15"/>
      <c r="I537" t="s">
        <v>8221</v>
      </c>
      <c r="J537">
        <v>1</v>
      </c>
      <c r="V537">
        <v>29</v>
      </c>
      <c r="Z537">
        <v>2</v>
      </c>
    </row>
    <row r="538" spans="1:26" x14ac:dyDescent="0.2">
      <c r="A538">
        <v>39</v>
      </c>
      <c r="B538" t="s">
        <v>8219</v>
      </c>
      <c r="D538" t="s">
        <v>8219</v>
      </c>
      <c r="E538">
        <v>74</v>
      </c>
      <c r="F538" s="15">
        <f t="shared" si="16"/>
        <v>74</v>
      </c>
      <c r="G538" s="15">
        <f t="shared" si="17"/>
        <v>5476</v>
      </c>
      <c r="H538" s="15"/>
      <c r="I538" t="s">
        <v>8221</v>
      </c>
      <c r="J538">
        <v>0</v>
      </c>
      <c r="V538">
        <v>29</v>
      </c>
      <c r="Z538">
        <v>2</v>
      </c>
    </row>
    <row r="539" spans="1:26" x14ac:dyDescent="0.2">
      <c r="A539">
        <v>59</v>
      </c>
      <c r="B539" t="s">
        <v>8219</v>
      </c>
      <c r="D539" t="s">
        <v>8219</v>
      </c>
      <c r="E539">
        <v>52</v>
      </c>
      <c r="F539" s="15">
        <f t="shared" si="16"/>
        <v>52</v>
      </c>
      <c r="G539" s="15">
        <f t="shared" si="17"/>
        <v>2704</v>
      </c>
      <c r="H539" s="15"/>
      <c r="I539" t="s">
        <v>8221</v>
      </c>
      <c r="J539">
        <v>0</v>
      </c>
      <c r="V539">
        <v>29</v>
      </c>
      <c r="Z539">
        <v>2</v>
      </c>
    </row>
    <row r="540" spans="1:26" x14ac:dyDescent="0.2">
      <c r="A540">
        <v>60</v>
      </c>
      <c r="B540" t="s">
        <v>8219</v>
      </c>
      <c r="D540" t="s">
        <v>8219</v>
      </c>
      <c r="E540">
        <v>105</v>
      </c>
      <c r="F540" s="15">
        <f t="shared" si="16"/>
        <v>105</v>
      </c>
      <c r="G540" s="15">
        <f t="shared" si="17"/>
        <v>11025</v>
      </c>
      <c r="H540" s="15"/>
      <c r="I540" t="s">
        <v>8221</v>
      </c>
      <c r="J540">
        <v>0</v>
      </c>
      <c r="V540">
        <v>29</v>
      </c>
      <c r="Z540">
        <v>2</v>
      </c>
    </row>
    <row r="541" spans="1:26" x14ac:dyDescent="0.2">
      <c r="A541">
        <v>20</v>
      </c>
      <c r="B541" t="s">
        <v>8219</v>
      </c>
      <c r="D541" t="s">
        <v>8219</v>
      </c>
      <c r="E541">
        <v>41</v>
      </c>
      <c r="F541" s="15">
        <f t="shared" si="16"/>
        <v>41</v>
      </c>
      <c r="G541" s="15">
        <f t="shared" si="17"/>
        <v>1681</v>
      </c>
      <c r="H541" s="15"/>
      <c r="I541" t="s">
        <v>8221</v>
      </c>
      <c r="J541">
        <v>8</v>
      </c>
      <c r="V541">
        <v>29</v>
      </c>
      <c r="Z541">
        <v>2</v>
      </c>
    </row>
    <row r="542" spans="1:26" x14ac:dyDescent="0.2">
      <c r="A542">
        <v>1</v>
      </c>
      <c r="B542" t="s">
        <v>8221</v>
      </c>
      <c r="D542" t="s">
        <v>8219</v>
      </c>
      <c r="E542">
        <v>34</v>
      </c>
      <c r="F542" s="15">
        <f t="shared" si="16"/>
        <v>34</v>
      </c>
      <c r="G542" s="15">
        <f t="shared" si="17"/>
        <v>1156</v>
      </c>
      <c r="H542" s="15"/>
      <c r="I542" t="s">
        <v>8221</v>
      </c>
      <c r="J542">
        <v>0</v>
      </c>
      <c r="V542">
        <v>29</v>
      </c>
      <c r="Z542">
        <v>2</v>
      </c>
    </row>
    <row r="543" spans="1:26" x14ac:dyDescent="0.2">
      <c r="A543">
        <v>1</v>
      </c>
      <c r="B543" t="s">
        <v>8221</v>
      </c>
      <c r="D543" t="s">
        <v>8219</v>
      </c>
      <c r="E543">
        <v>66</v>
      </c>
      <c r="F543" s="15">
        <f t="shared" si="16"/>
        <v>66</v>
      </c>
      <c r="G543" s="15">
        <f t="shared" si="17"/>
        <v>4356</v>
      </c>
      <c r="H543" s="15"/>
      <c r="I543" t="s">
        <v>8221</v>
      </c>
      <c r="J543">
        <v>1</v>
      </c>
      <c r="V543">
        <v>29</v>
      </c>
      <c r="Z543">
        <v>2</v>
      </c>
    </row>
    <row r="544" spans="1:26" x14ac:dyDescent="0.2">
      <c r="A544">
        <v>1</v>
      </c>
      <c r="B544" t="s">
        <v>8221</v>
      </c>
      <c r="D544" t="s">
        <v>8219</v>
      </c>
      <c r="E544">
        <v>50</v>
      </c>
      <c r="F544" s="15">
        <f t="shared" si="16"/>
        <v>50</v>
      </c>
      <c r="G544" s="15">
        <f t="shared" si="17"/>
        <v>2500</v>
      </c>
      <c r="H544" s="15"/>
      <c r="I544" t="s">
        <v>8221</v>
      </c>
      <c r="J544">
        <v>12</v>
      </c>
      <c r="V544">
        <v>29</v>
      </c>
      <c r="Z544">
        <v>2</v>
      </c>
    </row>
    <row r="545" spans="1:26" x14ac:dyDescent="0.2">
      <c r="A545">
        <v>2</v>
      </c>
      <c r="B545" t="s">
        <v>8221</v>
      </c>
      <c r="D545" t="s">
        <v>8219</v>
      </c>
      <c r="E545">
        <v>159</v>
      </c>
      <c r="F545" s="15">
        <f t="shared" si="16"/>
        <v>159</v>
      </c>
      <c r="G545" s="15">
        <f t="shared" si="17"/>
        <v>25281</v>
      </c>
      <c r="H545" s="15"/>
      <c r="I545" t="s">
        <v>8221</v>
      </c>
      <c r="J545">
        <v>0</v>
      </c>
      <c r="V545">
        <v>29</v>
      </c>
      <c r="Z545">
        <v>2</v>
      </c>
    </row>
    <row r="546" spans="1:26" x14ac:dyDescent="0.2">
      <c r="A546">
        <v>2</v>
      </c>
      <c r="B546" t="s">
        <v>8221</v>
      </c>
      <c r="D546" t="s">
        <v>8219</v>
      </c>
      <c r="E546">
        <v>182</v>
      </c>
      <c r="F546" s="15">
        <f t="shared" si="16"/>
        <v>182</v>
      </c>
      <c r="G546" s="15">
        <f t="shared" si="17"/>
        <v>33124</v>
      </c>
      <c r="H546" s="15"/>
      <c r="I546" t="s">
        <v>8221</v>
      </c>
      <c r="J546">
        <v>3</v>
      </c>
      <c r="V546">
        <v>29</v>
      </c>
      <c r="Z546">
        <v>2</v>
      </c>
    </row>
    <row r="547" spans="1:26" x14ac:dyDescent="0.2">
      <c r="A547">
        <v>34</v>
      </c>
      <c r="B547" t="s">
        <v>8221</v>
      </c>
      <c r="D547" t="s">
        <v>8219</v>
      </c>
      <c r="E547">
        <v>206</v>
      </c>
      <c r="F547" s="15">
        <f t="shared" si="16"/>
        <v>206</v>
      </c>
      <c r="G547" s="15">
        <f t="shared" si="17"/>
        <v>42436</v>
      </c>
      <c r="H547" s="15"/>
      <c r="I547" t="s">
        <v>8221</v>
      </c>
      <c r="J547">
        <v>2</v>
      </c>
      <c r="V547">
        <v>29</v>
      </c>
      <c r="Z547">
        <v>2</v>
      </c>
    </row>
    <row r="548" spans="1:26" x14ac:dyDescent="0.2">
      <c r="A548">
        <v>2</v>
      </c>
      <c r="B548" t="s">
        <v>8221</v>
      </c>
      <c r="D548" t="s">
        <v>8219</v>
      </c>
      <c r="E548">
        <v>169</v>
      </c>
      <c r="F548" s="15">
        <f t="shared" si="16"/>
        <v>169</v>
      </c>
      <c r="G548" s="15">
        <f t="shared" si="17"/>
        <v>28561</v>
      </c>
      <c r="H548" s="15"/>
      <c r="I548" t="s">
        <v>8221</v>
      </c>
      <c r="J548">
        <v>6</v>
      </c>
      <c r="V548">
        <v>29</v>
      </c>
      <c r="Z548">
        <v>2</v>
      </c>
    </row>
    <row r="549" spans="1:26" x14ac:dyDescent="0.2">
      <c r="A549">
        <v>0</v>
      </c>
      <c r="B549" t="s">
        <v>8221</v>
      </c>
      <c r="D549" t="s">
        <v>8219</v>
      </c>
      <c r="E549">
        <v>31</v>
      </c>
      <c r="F549" s="15">
        <f t="shared" si="16"/>
        <v>31</v>
      </c>
      <c r="G549" s="15">
        <f t="shared" si="17"/>
        <v>961</v>
      </c>
      <c r="H549" s="15"/>
      <c r="I549" t="s">
        <v>8221</v>
      </c>
      <c r="J549">
        <v>0</v>
      </c>
      <c r="V549">
        <v>29</v>
      </c>
      <c r="Z549">
        <v>2</v>
      </c>
    </row>
    <row r="550" spans="1:26" x14ac:dyDescent="0.2">
      <c r="A550">
        <v>1</v>
      </c>
      <c r="B550" t="s">
        <v>8221</v>
      </c>
      <c r="D550" t="s">
        <v>8219</v>
      </c>
      <c r="E550">
        <v>28</v>
      </c>
      <c r="F550" s="15">
        <f t="shared" si="16"/>
        <v>28</v>
      </c>
      <c r="G550" s="15">
        <f t="shared" si="17"/>
        <v>784</v>
      </c>
      <c r="H550" s="15"/>
      <c r="I550" t="s">
        <v>8221</v>
      </c>
      <c r="J550">
        <v>15</v>
      </c>
      <c r="V550">
        <v>29</v>
      </c>
      <c r="Z550">
        <v>2</v>
      </c>
    </row>
    <row r="551" spans="1:26" x14ac:dyDescent="0.2">
      <c r="A551">
        <v>8</v>
      </c>
      <c r="B551" t="s">
        <v>8221</v>
      </c>
      <c r="D551" t="s">
        <v>8219</v>
      </c>
      <c r="E551">
        <v>54</v>
      </c>
      <c r="F551" s="15">
        <f t="shared" si="16"/>
        <v>54</v>
      </c>
      <c r="G551" s="15">
        <f t="shared" si="17"/>
        <v>2916</v>
      </c>
      <c r="H551" s="15"/>
      <c r="I551" t="s">
        <v>8221</v>
      </c>
      <c r="J551">
        <v>1</v>
      </c>
      <c r="V551">
        <v>29</v>
      </c>
      <c r="Z551">
        <v>2</v>
      </c>
    </row>
    <row r="552" spans="1:26" x14ac:dyDescent="0.2">
      <c r="A552">
        <v>4</v>
      </c>
      <c r="B552" t="s">
        <v>8221</v>
      </c>
      <c r="D552" t="s">
        <v>8219</v>
      </c>
      <c r="E552">
        <v>467</v>
      </c>
      <c r="F552" s="15">
        <f t="shared" si="16"/>
        <v>467</v>
      </c>
      <c r="G552" s="15">
        <f t="shared" si="17"/>
        <v>218089</v>
      </c>
      <c r="H552" s="15"/>
      <c r="I552" t="s">
        <v>8221</v>
      </c>
      <c r="J552">
        <v>3</v>
      </c>
      <c r="V552">
        <v>30</v>
      </c>
      <c r="Z552">
        <v>2</v>
      </c>
    </row>
    <row r="553" spans="1:26" x14ac:dyDescent="0.2">
      <c r="A553">
        <v>28</v>
      </c>
      <c r="B553" t="s">
        <v>8221</v>
      </c>
      <c r="D553" t="s">
        <v>8219</v>
      </c>
      <c r="E553">
        <v>389</v>
      </c>
      <c r="F553" s="15">
        <f t="shared" si="16"/>
        <v>389</v>
      </c>
      <c r="G553" s="15">
        <f t="shared" si="17"/>
        <v>151321</v>
      </c>
      <c r="H553" s="15"/>
      <c r="I553" t="s">
        <v>8221</v>
      </c>
      <c r="J553">
        <v>8</v>
      </c>
      <c r="V553">
        <v>30</v>
      </c>
      <c r="Z553">
        <v>2</v>
      </c>
    </row>
    <row r="554" spans="1:26" x14ac:dyDescent="0.2">
      <c r="A554">
        <v>0</v>
      </c>
      <c r="B554" t="s">
        <v>8221</v>
      </c>
      <c r="D554" t="s">
        <v>8219</v>
      </c>
      <c r="E554">
        <v>68</v>
      </c>
      <c r="F554" s="15">
        <f t="shared" si="16"/>
        <v>68</v>
      </c>
      <c r="G554" s="15">
        <f t="shared" si="17"/>
        <v>4624</v>
      </c>
      <c r="H554" s="15"/>
      <c r="I554" t="s">
        <v>8221</v>
      </c>
      <c r="J554">
        <v>0</v>
      </c>
      <c r="V554">
        <v>30</v>
      </c>
      <c r="Z554">
        <v>2</v>
      </c>
    </row>
    <row r="555" spans="1:26" x14ac:dyDescent="0.2">
      <c r="A555">
        <v>6</v>
      </c>
      <c r="B555" t="s">
        <v>8221</v>
      </c>
      <c r="D555" t="s">
        <v>8219</v>
      </c>
      <c r="E555">
        <v>413</v>
      </c>
      <c r="F555" s="15">
        <f t="shared" si="16"/>
        <v>413</v>
      </c>
      <c r="G555" s="15">
        <f t="shared" si="17"/>
        <v>170569</v>
      </c>
      <c r="H555" s="15"/>
      <c r="I555" t="s">
        <v>8221</v>
      </c>
      <c r="J555">
        <v>3</v>
      </c>
      <c r="V555">
        <v>30</v>
      </c>
      <c r="Z555">
        <v>2</v>
      </c>
    </row>
    <row r="556" spans="1:26" x14ac:dyDescent="0.2">
      <c r="A556">
        <v>22</v>
      </c>
      <c r="B556" t="s">
        <v>8221</v>
      </c>
      <c r="D556" t="s">
        <v>8219</v>
      </c>
      <c r="E556">
        <v>190</v>
      </c>
      <c r="F556" s="15">
        <f t="shared" si="16"/>
        <v>190</v>
      </c>
      <c r="G556" s="15">
        <f t="shared" si="17"/>
        <v>36100</v>
      </c>
      <c r="H556" s="15"/>
      <c r="I556" t="s">
        <v>8221</v>
      </c>
      <c r="J556">
        <v>3</v>
      </c>
      <c r="V556">
        <v>30</v>
      </c>
      <c r="Z556">
        <v>2</v>
      </c>
    </row>
    <row r="557" spans="1:26" x14ac:dyDescent="0.2">
      <c r="A557">
        <v>0</v>
      </c>
      <c r="B557" t="s">
        <v>8221</v>
      </c>
      <c r="D557" t="s">
        <v>8219</v>
      </c>
      <c r="E557">
        <v>189</v>
      </c>
      <c r="F557" s="15">
        <f t="shared" si="16"/>
        <v>189</v>
      </c>
      <c r="G557" s="15">
        <f t="shared" si="17"/>
        <v>35721</v>
      </c>
      <c r="H557" s="15"/>
      <c r="I557" t="s">
        <v>8221</v>
      </c>
      <c r="J557">
        <v>0</v>
      </c>
      <c r="V557">
        <v>30</v>
      </c>
      <c r="Z557">
        <v>2</v>
      </c>
    </row>
    <row r="558" spans="1:26" x14ac:dyDescent="0.2">
      <c r="A558">
        <v>1</v>
      </c>
      <c r="B558" t="s">
        <v>8221</v>
      </c>
      <c r="D558" t="s">
        <v>8219</v>
      </c>
      <c r="E558">
        <v>130</v>
      </c>
      <c r="F558" s="15">
        <f t="shared" si="16"/>
        <v>130</v>
      </c>
      <c r="G558" s="15">
        <f t="shared" si="17"/>
        <v>16900</v>
      </c>
      <c r="H558" s="15"/>
      <c r="I558" t="s">
        <v>8221</v>
      </c>
      <c r="J558">
        <v>19</v>
      </c>
      <c r="V558">
        <v>30</v>
      </c>
      <c r="Z558">
        <v>2</v>
      </c>
    </row>
    <row r="559" spans="1:26" x14ac:dyDescent="0.2">
      <c r="A559">
        <v>20</v>
      </c>
      <c r="B559" t="s">
        <v>8221</v>
      </c>
      <c r="D559" t="s">
        <v>8219</v>
      </c>
      <c r="E559">
        <v>74</v>
      </c>
      <c r="F559" s="15">
        <f t="shared" si="16"/>
        <v>74</v>
      </c>
      <c r="G559" s="15">
        <f t="shared" si="17"/>
        <v>5476</v>
      </c>
      <c r="H559" s="15"/>
      <c r="I559" t="s">
        <v>8221</v>
      </c>
      <c r="J559">
        <v>0</v>
      </c>
      <c r="V559">
        <v>30</v>
      </c>
      <c r="Z559">
        <v>2</v>
      </c>
    </row>
    <row r="560" spans="1:26" x14ac:dyDescent="0.2">
      <c r="A560">
        <v>0</v>
      </c>
      <c r="B560" t="s">
        <v>8221</v>
      </c>
      <c r="D560" t="s">
        <v>8219</v>
      </c>
      <c r="E560">
        <v>274</v>
      </c>
      <c r="F560" s="15">
        <f t="shared" si="16"/>
        <v>274</v>
      </c>
      <c r="G560" s="15">
        <f t="shared" si="17"/>
        <v>75076</v>
      </c>
      <c r="H560" s="15"/>
      <c r="I560" t="s">
        <v>8221</v>
      </c>
      <c r="J560">
        <v>2</v>
      </c>
      <c r="V560">
        <v>30</v>
      </c>
      <c r="Z560">
        <v>2</v>
      </c>
    </row>
    <row r="561" spans="1:26" x14ac:dyDescent="0.2">
      <c r="A561">
        <v>1</v>
      </c>
      <c r="B561" t="s">
        <v>8221</v>
      </c>
      <c r="D561" t="s">
        <v>8219</v>
      </c>
      <c r="E561">
        <v>22</v>
      </c>
      <c r="F561" s="15">
        <f t="shared" si="16"/>
        <v>22</v>
      </c>
      <c r="G561" s="15">
        <f t="shared" si="17"/>
        <v>484</v>
      </c>
      <c r="H561" s="15"/>
      <c r="I561" t="s">
        <v>8221</v>
      </c>
      <c r="J561">
        <v>0</v>
      </c>
      <c r="V561">
        <v>30</v>
      </c>
      <c r="Z561">
        <v>2</v>
      </c>
    </row>
    <row r="562" spans="1:26" x14ac:dyDescent="0.2">
      <c r="A562">
        <v>3</v>
      </c>
      <c r="B562" t="s">
        <v>8221</v>
      </c>
      <c r="D562" t="s">
        <v>8219</v>
      </c>
      <c r="E562">
        <v>31</v>
      </c>
      <c r="F562" s="15">
        <f t="shared" si="16"/>
        <v>31</v>
      </c>
      <c r="G562" s="15">
        <f t="shared" si="17"/>
        <v>961</v>
      </c>
      <c r="H562" s="15"/>
      <c r="I562" t="s">
        <v>8221</v>
      </c>
      <c r="J562">
        <v>0</v>
      </c>
      <c r="V562">
        <v>30</v>
      </c>
      <c r="Z562">
        <v>2</v>
      </c>
    </row>
    <row r="563" spans="1:26" x14ac:dyDescent="0.2">
      <c r="A563">
        <v>2</v>
      </c>
      <c r="B563" t="s">
        <v>8221</v>
      </c>
      <c r="D563" t="s">
        <v>8219</v>
      </c>
      <c r="E563">
        <v>63</v>
      </c>
      <c r="F563" s="15">
        <f t="shared" si="16"/>
        <v>63</v>
      </c>
      <c r="G563" s="15">
        <f t="shared" si="17"/>
        <v>3969</v>
      </c>
      <c r="H563" s="15"/>
      <c r="I563" t="s">
        <v>8221</v>
      </c>
      <c r="J563">
        <v>25</v>
      </c>
      <c r="V563">
        <v>30</v>
      </c>
      <c r="Z563">
        <v>2</v>
      </c>
    </row>
    <row r="564" spans="1:26" x14ac:dyDescent="0.2">
      <c r="A564">
        <v>0</v>
      </c>
      <c r="B564" t="s">
        <v>8221</v>
      </c>
      <c r="D564" t="s">
        <v>8219</v>
      </c>
      <c r="E564">
        <v>20</v>
      </c>
      <c r="F564" s="15">
        <f t="shared" si="16"/>
        <v>20</v>
      </c>
      <c r="G564" s="15">
        <f t="shared" si="17"/>
        <v>400</v>
      </c>
      <c r="H564" s="15"/>
      <c r="I564" t="s">
        <v>8221</v>
      </c>
      <c r="J564">
        <v>8</v>
      </c>
      <c r="V564">
        <v>30</v>
      </c>
      <c r="Z564">
        <v>2</v>
      </c>
    </row>
    <row r="565" spans="1:26" x14ac:dyDescent="0.2">
      <c r="A565">
        <v>2</v>
      </c>
      <c r="B565" t="s">
        <v>8221</v>
      </c>
      <c r="D565" t="s">
        <v>8219</v>
      </c>
      <c r="E565">
        <v>25</v>
      </c>
      <c r="F565" s="15">
        <f t="shared" si="16"/>
        <v>25</v>
      </c>
      <c r="G565" s="15">
        <f t="shared" si="17"/>
        <v>625</v>
      </c>
      <c r="H565" s="15"/>
      <c r="I565" t="s">
        <v>8221</v>
      </c>
      <c r="J565">
        <v>16</v>
      </c>
      <c r="V565">
        <v>30</v>
      </c>
      <c r="Z565">
        <v>2</v>
      </c>
    </row>
    <row r="566" spans="1:26" x14ac:dyDescent="0.2">
      <c r="A566">
        <v>1</v>
      </c>
      <c r="B566" t="s">
        <v>8221</v>
      </c>
      <c r="D566" t="s">
        <v>8219</v>
      </c>
      <c r="E566">
        <v>61</v>
      </c>
      <c r="F566" s="15">
        <f t="shared" si="16"/>
        <v>61</v>
      </c>
      <c r="G566" s="15">
        <f t="shared" si="17"/>
        <v>3721</v>
      </c>
      <c r="H566" s="15"/>
      <c r="I566" t="s">
        <v>8221</v>
      </c>
      <c r="J566">
        <v>3</v>
      </c>
      <c r="V566">
        <v>30</v>
      </c>
      <c r="Z566">
        <v>2</v>
      </c>
    </row>
    <row r="567" spans="1:26" x14ac:dyDescent="0.2">
      <c r="A567">
        <v>0</v>
      </c>
      <c r="B567" t="s">
        <v>8221</v>
      </c>
      <c r="D567" t="s">
        <v>8219</v>
      </c>
      <c r="E567">
        <v>52</v>
      </c>
      <c r="F567" s="15">
        <f t="shared" si="16"/>
        <v>52</v>
      </c>
      <c r="G567" s="15">
        <f t="shared" si="17"/>
        <v>2704</v>
      </c>
      <c r="H567" s="15"/>
      <c r="I567" t="s">
        <v>8221</v>
      </c>
      <c r="J567">
        <v>3</v>
      </c>
      <c r="V567">
        <v>30</v>
      </c>
      <c r="Z567">
        <v>2</v>
      </c>
    </row>
    <row r="568" spans="1:26" x14ac:dyDescent="0.2">
      <c r="A568">
        <v>1</v>
      </c>
      <c r="B568" t="s">
        <v>8221</v>
      </c>
      <c r="D568" t="s">
        <v>8219</v>
      </c>
      <c r="E568">
        <v>86</v>
      </c>
      <c r="F568" s="15">
        <f t="shared" si="16"/>
        <v>86</v>
      </c>
      <c r="G568" s="15">
        <f t="shared" si="17"/>
        <v>7396</v>
      </c>
      <c r="H568" s="15"/>
      <c r="I568" t="s">
        <v>8221</v>
      </c>
      <c r="J568">
        <v>2</v>
      </c>
      <c r="V568">
        <v>30</v>
      </c>
      <c r="Z568">
        <v>2</v>
      </c>
    </row>
    <row r="569" spans="1:26" x14ac:dyDescent="0.2">
      <c r="A569">
        <v>0</v>
      </c>
      <c r="B569" t="s">
        <v>8221</v>
      </c>
      <c r="D569" t="s">
        <v>8219</v>
      </c>
      <c r="E569">
        <v>42</v>
      </c>
      <c r="F569" s="15">
        <f t="shared" si="16"/>
        <v>42</v>
      </c>
      <c r="G569" s="15">
        <f t="shared" si="17"/>
        <v>1764</v>
      </c>
      <c r="H569" s="15"/>
      <c r="I569" t="s">
        <v>8221</v>
      </c>
      <c r="J569">
        <v>1</v>
      </c>
      <c r="V569">
        <v>30</v>
      </c>
      <c r="Z569">
        <v>2</v>
      </c>
    </row>
    <row r="570" spans="1:26" x14ac:dyDescent="0.2">
      <c r="A570">
        <v>5</v>
      </c>
      <c r="B570" t="s">
        <v>8221</v>
      </c>
      <c r="D570" t="s">
        <v>8219</v>
      </c>
      <c r="E570">
        <v>52</v>
      </c>
      <c r="F570" s="15">
        <f t="shared" si="16"/>
        <v>52</v>
      </c>
      <c r="G570" s="15">
        <f t="shared" si="17"/>
        <v>2704</v>
      </c>
      <c r="H570" s="15"/>
      <c r="I570" t="s">
        <v>8221</v>
      </c>
      <c r="J570">
        <v>0</v>
      </c>
      <c r="V570">
        <v>30</v>
      </c>
      <c r="Z570">
        <v>2</v>
      </c>
    </row>
    <row r="571" spans="1:26" x14ac:dyDescent="0.2">
      <c r="A571">
        <v>1</v>
      </c>
      <c r="B571" t="s">
        <v>8221</v>
      </c>
      <c r="D571" t="s">
        <v>8219</v>
      </c>
      <c r="E571">
        <v>120</v>
      </c>
      <c r="F571" s="15">
        <f t="shared" si="16"/>
        <v>120</v>
      </c>
      <c r="G571" s="15">
        <f t="shared" si="17"/>
        <v>14400</v>
      </c>
      <c r="H571" s="15"/>
      <c r="I571" t="s">
        <v>8221</v>
      </c>
      <c r="J571">
        <v>1</v>
      </c>
      <c r="V571">
        <v>30</v>
      </c>
      <c r="Z571">
        <v>2</v>
      </c>
    </row>
    <row r="572" spans="1:26" x14ac:dyDescent="0.2">
      <c r="A572">
        <v>1</v>
      </c>
      <c r="B572" t="s">
        <v>8221</v>
      </c>
      <c r="D572" t="s">
        <v>8219</v>
      </c>
      <c r="E572">
        <v>22</v>
      </c>
      <c r="F572" s="15">
        <f t="shared" si="16"/>
        <v>22</v>
      </c>
      <c r="G572" s="15">
        <f t="shared" si="17"/>
        <v>484</v>
      </c>
      <c r="H572" s="15"/>
      <c r="I572" t="s">
        <v>8221</v>
      </c>
      <c r="J572">
        <v>19</v>
      </c>
      <c r="V572">
        <v>30</v>
      </c>
      <c r="Z572">
        <v>2</v>
      </c>
    </row>
    <row r="573" spans="1:26" x14ac:dyDescent="0.2">
      <c r="A573">
        <v>2</v>
      </c>
      <c r="B573" t="s">
        <v>8221</v>
      </c>
      <c r="D573" t="s">
        <v>8219</v>
      </c>
      <c r="E573">
        <v>64</v>
      </c>
      <c r="F573" s="15">
        <f t="shared" si="16"/>
        <v>64</v>
      </c>
      <c r="G573" s="15">
        <f t="shared" si="17"/>
        <v>4096</v>
      </c>
      <c r="H573" s="15"/>
      <c r="I573" t="s">
        <v>8221</v>
      </c>
      <c r="J573">
        <v>9</v>
      </c>
      <c r="V573">
        <v>30</v>
      </c>
      <c r="Z573">
        <v>2</v>
      </c>
    </row>
    <row r="574" spans="1:26" x14ac:dyDescent="0.2">
      <c r="A574">
        <v>0</v>
      </c>
      <c r="B574" t="s">
        <v>8221</v>
      </c>
      <c r="D574" t="s">
        <v>8219</v>
      </c>
      <c r="E574">
        <v>23</v>
      </c>
      <c r="F574" s="15">
        <f t="shared" si="16"/>
        <v>23</v>
      </c>
      <c r="G574" s="15">
        <f t="shared" si="17"/>
        <v>529</v>
      </c>
      <c r="H574" s="15"/>
      <c r="I574" t="s">
        <v>8221</v>
      </c>
      <c r="J574">
        <v>1</v>
      </c>
      <c r="V574">
        <v>30</v>
      </c>
      <c r="Z574">
        <v>2</v>
      </c>
    </row>
    <row r="575" spans="1:26" x14ac:dyDescent="0.2">
      <c r="A575">
        <v>9</v>
      </c>
      <c r="B575" t="s">
        <v>8221</v>
      </c>
      <c r="D575" t="s">
        <v>8219</v>
      </c>
      <c r="E575">
        <v>238</v>
      </c>
      <c r="F575" s="15">
        <f t="shared" si="16"/>
        <v>238</v>
      </c>
      <c r="G575" s="15">
        <f t="shared" si="17"/>
        <v>56644</v>
      </c>
      <c r="H575" s="15"/>
      <c r="I575" t="s">
        <v>8221</v>
      </c>
      <c r="J575">
        <v>0</v>
      </c>
      <c r="V575">
        <v>30</v>
      </c>
      <c r="Z575">
        <v>2</v>
      </c>
    </row>
    <row r="576" spans="1:26" x14ac:dyDescent="0.2">
      <c r="A576">
        <v>4</v>
      </c>
      <c r="B576" t="s">
        <v>8221</v>
      </c>
      <c r="D576" t="s">
        <v>8219</v>
      </c>
      <c r="E576">
        <v>33</v>
      </c>
      <c r="F576" s="15">
        <f t="shared" si="16"/>
        <v>33</v>
      </c>
      <c r="G576" s="15">
        <f t="shared" si="17"/>
        <v>1089</v>
      </c>
      <c r="H576" s="15"/>
      <c r="I576" t="s">
        <v>8221</v>
      </c>
      <c r="J576">
        <v>1</v>
      </c>
      <c r="V576">
        <v>31</v>
      </c>
      <c r="Z576">
        <v>2</v>
      </c>
    </row>
    <row r="577" spans="1:26" x14ac:dyDescent="0.2">
      <c r="A577">
        <v>4</v>
      </c>
      <c r="B577" t="s">
        <v>8221</v>
      </c>
      <c r="D577" t="s">
        <v>8219</v>
      </c>
      <c r="E577">
        <v>32</v>
      </c>
      <c r="F577" s="15">
        <f t="shared" si="16"/>
        <v>32</v>
      </c>
      <c r="G577" s="15">
        <f t="shared" si="17"/>
        <v>1024</v>
      </c>
      <c r="H577" s="15"/>
      <c r="I577" t="s">
        <v>8221</v>
      </c>
      <c r="J577">
        <v>5</v>
      </c>
      <c r="V577">
        <v>31</v>
      </c>
      <c r="Z577">
        <v>2</v>
      </c>
    </row>
    <row r="578" spans="1:26" x14ac:dyDescent="0.2">
      <c r="A578">
        <v>1</v>
      </c>
      <c r="B578" t="s">
        <v>8221</v>
      </c>
      <c r="D578" t="s">
        <v>8219</v>
      </c>
      <c r="E578">
        <v>24</v>
      </c>
      <c r="F578" s="15">
        <f t="shared" si="16"/>
        <v>24</v>
      </c>
      <c r="G578" s="15">
        <f t="shared" si="17"/>
        <v>576</v>
      </c>
      <c r="H578" s="15"/>
      <c r="I578" t="s">
        <v>8221</v>
      </c>
      <c r="J578">
        <v>85</v>
      </c>
      <c r="V578">
        <v>31</v>
      </c>
      <c r="Z578">
        <v>2</v>
      </c>
    </row>
    <row r="579" spans="1:26" x14ac:dyDescent="0.2">
      <c r="A579">
        <v>1</v>
      </c>
      <c r="B579" t="s">
        <v>8221</v>
      </c>
      <c r="D579" t="s">
        <v>8219</v>
      </c>
      <c r="E579">
        <v>29</v>
      </c>
      <c r="F579" s="15">
        <f t="shared" ref="F579:F642" si="18">E579-$N579</f>
        <v>29</v>
      </c>
      <c r="G579" s="15">
        <f t="shared" ref="G579:G642" si="19">F579^2</f>
        <v>841</v>
      </c>
      <c r="H579" s="15"/>
      <c r="I579" t="s">
        <v>8221</v>
      </c>
      <c r="J579">
        <v>3</v>
      </c>
      <c r="V579">
        <v>31</v>
      </c>
      <c r="Z579">
        <v>2</v>
      </c>
    </row>
    <row r="580" spans="1:26" x14ac:dyDescent="0.2">
      <c r="A580">
        <v>7</v>
      </c>
      <c r="B580" t="s">
        <v>8221</v>
      </c>
      <c r="D580" t="s">
        <v>8219</v>
      </c>
      <c r="E580">
        <v>50</v>
      </c>
      <c r="F580" s="15">
        <f t="shared" si="18"/>
        <v>50</v>
      </c>
      <c r="G580" s="15">
        <f t="shared" si="19"/>
        <v>2500</v>
      </c>
      <c r="H580" s="15"/>
      <c r="I580" t="s">
        <v>8221</v>
      </c>
      <c r="J580">
        <v>4</v>
      </c>
      <c r="V580">
        <v>31</v>
      </c>
      <c r="Z580">
        <v>2</v>
      </c>
    </row>
    <row r="581" spans="1:26" x14ac:dyDescent="0.2">
      <c r="A581">
        <v>5</v>
      </c>
      <c r="B581" t="s">
        <v>8221</v>
      </c>
      <c r="D581" t="s">
        <v>8219</v>
      </c>
      <c r="E581">
        <v>108</v>
      </c>
      <c r="F581" s="15">
        <f t="shared" si="18"/>
        <v>108</v>
      </c>
      <c r="G581" s="15">
        <f t="shared" si="19"/>
        <v>11664</v>
      </c>
      <c r="H581" s="15"/>
      <c r="I581" t="s">
        <v>8221</v>
      </c>
      <c r="J581">
        <v>3</v>
      </c>
      <c r="V581">
        <v>31</v>
      </c>
      <c r="Z581">
        <v>2</v>
      </c>
    </row>
    <row r="582" spans="1:26" x14ac:dyDescent="0.2">
      <c r="A582">
        <v>1</v>
      </c>
      <c r="B582" t="s">
        <v>8221</v>
      </c>
      <c r="D582" t="s">
        <v>8219</v>
      </c>
      <c r="E582">
        <v>139</v>
      </c>
      <c r="F582" s="15">
        <f t="shared" si="18"/>
        <v>139</v>
      </c>
      <c r="G582" s="15">
        <f t="shared" si="19"/>
        <v>19321</v>
      </c>
      <c r="H582" s="15"/>
      <c r="I582" t="s">
        <v>8221</v>
      </c>
      <c r="J582">
        <v>5</v>
      </c>
      <c r="V582">
        <v>31</v>
      </c>
      <c r="Z582">
        <v>2</v>
      </c>
    </row>
    <row r="583" spans="1:26" x14ac:dyDescent="0.2">
      <c r="A583">
        <v>0</v>
      </c>
      <c r="B583" t="s">
        <v>8221</v>
      </c>
      <c r="D583" t="s">
        <v>8219</v>
      </c>
      <c r="E583">
        <v>7</v>
      </c>
      <c r="F583" s="15">
        <f t="shared" si="18"/>
        <v>7</v>
      </c>
      <c r="G583" s="15">
        <f t="shared" si="19"/>
        <v>49</v>
      </c>
      <c r="H583" s="15"/>
      <c r="I583" t="s">
        <v>8221</v>
      </c>
      <c r="J583">
        <v>17</v>
      </c>
      <c r="V583">
        <v>31</v>
      </c>
      <c r="Z583">
        <v>2</v>
      </c>
    </row>
    <row r="584" spans="1:26" x14ac:dyDescent="0.2">
      <c r="A584">
        <v>0</v>
      </c>
      <c r="B584" t="s">
        <v>8221</v>
      </c>
      <c r="D584" t="s">
        <v>8219</v>
      </c>
      <c r="E584">
        <v>149</v>
      </c>
      <c r="F584" s="15">
        <f t="shared" si="18"/>
        <v>149</v>
      </c>
      <c r="G584" s="15">
        <f t="shared" si="19"/>
        <v>22201</v>
      </c>
      <c r="H584" s="15"/>
      <c r="I584" t="s">
        <v>8221</v>
      </c>
      <c r="J584">
        <v>3</v>
      </c>
      <c r="V584">
        <v>31</v>
      </c>
      <c r="Z584">
        <v>2</v>
      </c>
    </row>
    <row r="585" spans="1:26" x14ac:dyDescent="0.2">
      <c r="A585">
        <v>1</v>
      </c>
      <c r="B585" t="s">
        <v>8221</v>
      </c>
      <c r="D585" t="s">
        <v>8219</v>
      </c>
      <c r="E585">
        <v>31</v>
      </c>
      <c r="F585" s="15">
        <f t="shared" si="18"/>
        <v>31</v>
      </c>
      <c r="G585" s="15">
        <f t="shared" si="19"/>
        <v>961</v>
      </c>
      <c r="H585" s="15"/>
      <c r="I585" t="s">
        <v>8221</v>
      </c>
      <c r="J585">
        <v>2</v>
      </c>
      <c r="V585">
        <v>31</v>
      </c>
      <c r="Z585">
        <v>2</v>
      </c>
    </row>
    <row r="586" spans="1:26" x14ac:dyDescent="0.2">
      <c r="A586">
        <v>2</v>
      </c>
      <c r="B586" t="s">
        <v>8221</v>
      </c>
      <c r="D586" t="s">
        <v>8219</v>
      </c>
      <c r="E586">
        <v>26</v>
      </c>
      <c r="F586" s="15">
        <f t="shared" si="18"/>
        <v>26</v>
      </c>
      <c r="G586" s="15">
        <f t="shared" si="19"/>
        <v>676</v>
      </c>
      <c r="H586" s="15"/>
      <c r="I586" t="s">
        <v>8221</v>
      </c>
      <c r="J586">
        <v>6</v>
      </c>
      <c r="V586">
        <v>31</v>
      </c>
      <c r="Z586">
        <v>2</v>
      </c>
    </row>
    <row r="587" spans="1:26" x14ac:dyDescent="0.2">
      <c r="A587">
        <v>0</v>
      </c>
      <c r="B587" t="s">
        <v>8221</v>
      </c>
      <c r="D587" t="s">
        <v>8219</v>
      </c>
      <c r="E587">
        <v>172</v>
      </c>
      <c r="F587" s="15">
        <f t="shared" si="18"/>
        <v>172</v>
      </c>
      <c r="G587" s="15">
        <f t="shared" si="19"/>
        <v>29584</v>
      </c>
      <c r="H587" s="15"/>
      <c r="I587" t="s">
        <v>8221</v>
      </c>
      <c r="J587">
        <v>0</v>
      </c>
      <c r="V587">
        <v>31</v>
      </c>
      <c r="Z587">
        <v>2</v>
      </c>
    </row>
    <row r="588" spans="1:26" x14ac:dyDescent="0.2">
      <c r="A588">
        <v>4</v>
      </c>
      <c r="B588" t="s">
        <v>8221</v>
      </c>
      <c r="D588" t="s">
        <v>8219</v>
      </c>
      <c r="E588">
        <v>78</v>
      </c>
      <c r="F588" s="15">
        <f t="shared" si="18"/>
        <v>78</v>
      </c>
      <c r="G588" s="15">
        <f t="shared" si="19"/>
        <v>6084</v>
      </c>
      <c r="H588" s="15"/>
      <c r="I588" t="s">
        <v>8221</v>
      </c>
      <c r="J588">
        <v>1</v>
      </c>
      <c r="V588">
        <v>31</v>
      </c>
      <c r="Z588">
        <v>2</v>
      </c>
    </row>
    <row r="589" spans="1:26" x14ac:dyDescent="0.2">
      <c r="A589">
        <v>7</v>
      </c>
      <c r="B589" t="s">
        <v>8221</v>
      </c>
      <c r="D589" t="s">
        <v>8219</v>
      </c>
      <c r="E589">
        <v>120</v>
      </c>
      <c r="F589" s="15">
        <f t="shared" si="18"/>
        <v>120</v>
      </c>
      <c r="G589" s="15">
        <f t="shared" si="19"/>
        <v>14400</v>
      </c>
      <c r="H589" s="15"/>
      <c r="I589" t="s">
        <v>8221</v>
      </c>
      <c r="J589">
        <v>3</v>
      </c>
      <c r="V589">
        <v>31</v>
      </c>
      <c r="Z589">
        <v>2</v>
      </c>
    </row>
    <row r="590" spans="1:26" x14ac:dyDescent="0.2">
      <c r="A590">
        <v>2</v>
      </c>
      <c r="B590" t="s">
        <v>8221</v>
      </c>
      <c r="D590" t="s">
        <v>8219</v>
      </c>
      <c r="E590">
        <v>227</v>
      </c>
      <c r="F590" s="15">
        <f t="shared" si="18"/>
        <v>227</v>
      </c>
      <c r="G590" s="15">
        <f t="shared" si="19"/>
        <v>51529</v>
      </c>
      <c r="H590" s="15"/>
      <c r="I590" t="s">
        <v>8221</v>
      </c>
      <c r="J590">
        <v>13</v>
      </c>
      <c r="V590">
        <v>31</v>
      </c>
      <c r="Z590">
        <v>2</v>
      </c>
    </row>
    <row r="591" spans="1:26" x14ac:dyDescent="0.2">
      <c r="A591">
        <v>1</v>
      </c>
      <c r="B591" t="s">
        <v>8221</v>
      </c>
      <c r="D591" t="s">
        <v>8219</v>
      </c>
      <c r="E591">
        <v>42</v>
      </c>
      <c r="F591" s="15">
        <f t="shared" si="18"/>
        <v>42</v>
      </c>
      <c r="G591" s="15">
        <f t="shared" si="19"/>
        <v>1764</v>
      </c>
      <c r="H591" s="15"/>
      <c r="I591" t="s">
        <v>8221</v>
      </c>
      <c r="J591">
        <v>1</v>
      </c>
      <c r="V591">
        <v>31</v>
      </c>
      <c r="Z591">
        <v>2</v>
      </c>
    </row>
    <row r="592" spans="1:26" x14ac:dyDescent="0.2">
      <c r="A592">
        <v>9</v>
      </c>
      <c r="B592" t="s">
        <v>8221</v>
      </c>
      <c r="D592" t="s">
        <v>8219</v>
      </c>
      <c r="E592">
        <v>64</v>
      </c>
      <c r="F592" s="15">
        <f t="shared" si="18"/>
        <v>64</v>
      </c>
      <c r="G592" s="15">
        <f t="shared" si="19"/>
        <v>4096</v>
      </c>
      <c r="H592" s="15"/>
      <c r="I592" t="s">
        <v>8221</v>
      </c>
      <c r="J592">
        <v>1</v>
      </c>
      <c r="V592">
        <v>31</v>
      </c>
      <c r="Z592">
        <v>2</v>
      </c>
    </row>
    <row r="593" spans="1:26" x14ac:dyDescent="0.2">
      <c r="A593">
        <v>2</v>
      </c>
      <c r="B593" t="s">
        <v>8221</v>
      </c>
      <c r="D593" t="s">
        <v>8219</v>
      </c>
      <c r="E593">
        <v>121</v>
      </c>
      <c r="F593" s="15">
        <f t="shared" si="18"/>
        <v>121</v>
      </c>
      <c r="G593" s="15">
        <f t="shared" si="19"/>
        <v>14641</v>
      </c>
      <c r="H593" s="15"/>
      <c r="I593" t="s">
        <v>8221</v>
      </c>
      <c r="J593">
        <v>9</v>
      </c>
      <c r="V593">
        <v>31</v>
      </c>
      <c r="Z593">
        <v>2</v>
      </c>
    </row>
    <row r="594" spans="1:26" x14ac:dyDescent="0.2">
      <c r="A594">
        <v>1</v>
      </c>
      <c r="B594" t="s">
        <v>8221</v>
      </c>
      <c r="D594" t="s">
        <v>8219</v>
      </c>
      <c r="E594">
        <v>87</v>
      </c>
      <c r="F594" s="15">
        <f t="shared" si="18"/>
        <v>87</v>
      </c>
      <c r="G594" s="15">
        <f t="shared" si="19"/>
        <v>7569</v>
      </c>
      <c r="H594" s="15"/>
      <c r="I594" t="s">
        <v>8221</v>
      </c>
      <c r="J594">
        <v>0</v>
      </c>
      <c r="V594">
        <v>31</v>
      </c>
      <c r="Z594">
        <v>2</v>
      </c>
    </row>
    <row r="595" spans="1:26" x14ac:dyDescent="0.2">
      <c r="A595">
        <v>7</v>
      </c>
      <c r="B595" t="s">
        <v>8221</v>
      </c>
      <c r="D595" t="s">
        <v>8219</v>
      </c>
      <c r="E595">
        <v>65</v>
      </c>
      <c r="F595" s="15">
        <f t="shared" si="18"/>
        <v>65</v>
      </c>
      <c r="G595" s="15">
        <f t="shared" si="19"/>
        <v>4225</v>
      </c>
      <c r="H595" s="15"/>
      <c r="I595" t="s">
        <v>8221</v>
      </c>
      <c r="J595">
        <v>2</v>
      </c>
      <c r="V595">
        <v>31</v>
      </c>
      <c r="Z595">
        <v>2</v>
      </c>
    </row>
    <row r="596" spans="1:26" x14ac:dyDescent="0.2">
      <c r="A596">
        <v>2</v>
      </c>
      <c r="B596" t="s">
        <v>8221</v>
      </c>
      <c r="D596" t="s">
        <v>8219</v>
      </c>
      <c r="E596">
        <v>49</v>
      </c>
      <c r="F596" s="15">
        <f t="shared" si="18"/>
        <v>49</v>
      </c>
      <c r="G596" s="15">
        <f t="shared" si="19"/>
        <v>2401</v>
      </c>
      <c r="H596" s="15"/>
      <c r="I596" t="s">
        <v>8221</v>
      </c>
      <c r="J596">
        <v>1</v>
      </c>
      <c r="V596">
        <v>32</v>
      </c>
      <c r="Z596">
        <v>2</v>
      </c>
    </row>
    <row r="597" spans="1:26" x14ac:dyDescent="0.2">
      <c r="A597">
        <v>8</v>
      </c>
      <c r="B597" t="s">
        <v>8221</v>
      </c>
      <c r="D597" t="s">
        <v>8219</v>
      </c>
      <c r="E597">
        <v>19</v>
      </c>
      <c r="F597" s="15">
        <f t="shared" si="18"/>
        <v>19</v>
      </c>
      <c r="G597" s="15">
        <f t="shared" si="19"/>
        <v>361</v>
      </c>
      <c r="H597" s="15"/>
      <c r="I597" t="s">
        <v>8221</v>
      </c>
      <c r="J597">
        <v>10</v>
      </c>
      <c r="V597">
        <v>32</v>
      </c>
      <c r="Z597">
        <v>2</v>
      </c>
    </row>
    <row r="598" spans="1:26" x14ac:dyDescent="0.2">
      <c r="A598">
        <v>2</v>
      </c>
      <c r="B598" t="s">
        <v>8221</v>
      </c>
      <c r="D598" t="s">
        <v>8219</v>
      </c>
      <c r="E598">
        <v>81</v>
      </c>
      <c r="F598" s="15">
        <f t="shared" si="18"/>
        <v>81</v>
      </c>
      <c r="G598" s="15">
        <f t="shared" si="19"/>
        <v>6561</v>
      </c>
      <c r="H598" s="15"/>
      <c r="I598" t="s">
        <v>8221</v>
      </c>
      <c r="J598">
        <v>3</v>
      </c>
      <c r="V598">
        <v>32</v>
      </c>
      <c r="Z598">
        <v>2</v>
      </c>
    </row>
    <row r="599" spans="1:26" x14ac:dyDescent="0.2">
      <c r="A599">
        <v>2</v>
      </c>
      <c r="B599" t="s">
        <v>8221</v>
      </c>
      <c r="D599" t="s">
        <v>8219</v>
      </c>
      <c r="E599">
        <v>264</v>
      </c>
      <c r="F599" s="15">
        <f t="shared" si="18"/>
        <v>264</v>
      </c>
      <c r="G599" s="15">
        <f t="shared" si="19"/>
        <v>69696</v>
      </c>
      <c r="H599" s="15"/>
      <c r="I599" t="s">
        <v>8221</v>
      </c>
      <c r="J599">
        <v>2</v>
      </c>
      <c r="V599">
        <v>32</v>
      </c>
      <c r="Z599">
        <v>2</v>
      </c>
    </row>
    <row r="600" spans="1:26" x14ac:dyDescent="0.2">
      <c r="A600">
        <v>7</v>
      </c>
      <c r="B600" t="s">
        <v>8221</v>
      </c>
      <c r="D600" t="s">
        <v>8219</v>
      </c>
      <c r="E600">
        <v>25</v>
      </c>
      <c r="F600" s="15">
        <f t="shared" si="18"/>
        <v>25</v>
      </c>
      <c r="G600" s="15">
        <f t="shared" si="19"/>
        <v>625</v>
      </c>
      <c r="H600" s="15"/>
      <c r="I600" t="s">
        <v>8221</v>
      </c>
      <c r="J600">
        <v>2</v>
      </c>
      <c r="V600">
        <v>32</v>
      </c>
      <c r="Z600">
        <v>2</v>
      </c>
    </row>
    <row r="601" spans="1:26" x14ac:dyDescent="0.2">
      <c r="A601">
        <v>2</v>
      </c>
      <c r="B601" t="s">
        <v>8221</v>
      </c>
      <c r="D601" t="s">
        <v>8219</v>
      </c>
      <c r="E601">
        <v>5</v>
      </c>
      <c r="F601" s="15">
        <f t="shared" si="18"/>
        <v>5</v>
      </c>
      <c r="G601" s="15">
        <f t="shared" si="19"/>
        <v>25</v>
      </c>
      <c r="H601" s="15"/>
      <c r="I601" t="s">
        <v>8221</v>
      </c>
      <c r="J601">
        <v>1</v>
      </c>
      <c r="V601">
        <v>32</v>
      </c>
      <c r="Z601">
        <v>2</v>
      </c>
    </row>
    <row r="602" spans="1:26" x14ac:dyDescent="0.2">
      <c r="A602">
        <v>1</v>
      </c>
      <c r="B602" t="s">
        <v>8220</v>
      </c>
      <c r="D602" t="s">
        <v>8219</v>
      </c>
      <c r="E602">
        <v>144</v>
      </c>
      <c r="F602" s="15">
        <f t="shared" si="18"/>
        <v>144</v>
      </c>
      <c r="G602" s="15">
        <f t="shared" si="19"/>
        <v>20736</v>
      </c>
      <c r="H602" s="15"/>
      <c r="I602" t="s">
        <v>8221</v>
      </c>
      <c r="J602">
        <v>14</v>
      </c>
      <c r="V602">
        <v>32</v>
      </c>
      <c r="Z602">
        <v>2</v>
      </c>
    </row>
    <row r="603" spans="1:26" x14ac:dyDescent="0.2">
      <c r="A603">
        <v>6</v>
      </c>
      <c r="B603" t="s">
        <v>8220</v>
      </c>
      <c r="D603" t="s">
        <v>8219</v>
      </c>
      <c r="E603">
        <v>92</v>
      </c>
      <c r="F603" s="15">
        <f t="shared" si="18"/>
        <v>92</v>
      </c>
      <c r="G603" s="15">
        <f t="shared" si="19"/>
        <v>8464</v>
      </c>
      <c r="H603" s="15"/>
      <c r="I603" t="s">
        <v>8221</v>
      </c>
      <c r="J603">
        <v>0</v>
      </c>
      <c r="V603">
        <v>32</v>
      </c>
      <c r="Z603">
        <v>2</v>
      </c>
    </row>
    <row r="604" spans="1:26" x14ac:dyDescent="0.2">
      <c r="A604">
        <v>0</v>
      </c>
      <c r="B604" t="s">
        <v>8220</v>
      </c>
      <c r="D604" t="s">
        <v>8219</v>
      </c>
      <c r="E604">
        <v>147</v>
      </c>
      <c r="F604" s="15">
        <f t="shared" si="18"/>
        <v>147</v>
      </c>
      <c r="G604" s="15">
        <f t="shared" si="19"/>
        <v>21609</v>
      </c>
      <c r="H604" s="15"/>
      <c r="I604" t="s">
        <v>8221</v>
      </c>
      <c r="J604">
        <v>0</v>
      </c>
      <c r="V604">
        <v>32</v>
      </c>
      <c r="Z604">
        <v>2</v>
      </c>
    </row>
    <row r="605" spans="1:26" x14ac:dyDescent="0.2">
      <c r="A605">
        <v>13</v>
      </c>
      <c r="B605" t="s">
        <v>8220</v>
      </c>
      <c r="D605" t="s">
        <v>8219</v>
      </c>
      <c r="E605">
        <v>90</v>
      </c>
      <c r="F605" s="15">
        <f t="shared" si="18"/>
        <v>90</v>
      </c>
      <c r="G605" s="15">
        <f t="shared" si="19"/>
        <v>8100</v>
      </c>
      <c r="H605" s="15"/>
      <c r="I605" t="s">
        <v>8221</v>
      </c>
      <c r="J605">
        <v>4</v>
      </c>
      <c r="V605">
        <v>32</v>
      </c>
      <c r="Z605">
        <v>2</v>
      </c>
    </row>
    <row r="606" spans="1:26" x14ac:dyDescent="0.2">
      <c r="A606">
        <v>0</v>
      </c>
      <c r="B606" t="s">
        <v>8220</v>
      </c>
      <c r="D606" t="s">
        <v>8219</v>
      </c>
      <c r="E606">
        <v>87</v>
      </c>
      <c r="F606" s="15">
        <f t="shared" si="18"/>
        <v>87</v>
      </c>
      <c r="G606" s="15">
        <f t="shared" si="19"/>
        <v>7569</v>
      </c>
      <c r="H606" s="15"/>
      <c r="I606" t="s">
        <v>8221</v>
      </c>
      <c r="J606">
        <v>3</v>
      </c>
      <c r="V606">
        <v>32</v>
      </c>
      <c r="Z606">
        <v>2</v>
      </c>
    </row>
    <row r="607" spans="1:26" x14ac:dyDescent="0.2">
      <c r="A607">
        <v>8</v>
      </c>
      <c r="B607" t="s">
        <v>8220</v>
      </c>
      <c r="D607" t="s">
        <v>8219</v>
      </c>
      <c r="E607">
        <v>406</v>
      </c>
      <c r="F607" s="15">
        <f t="shared" si="18"/>
        <v>406</v>
      </c>
      <c r="G607" s="15">
        <f t="shared" si="19"/>
        <v>164836</v>
      </c>
      <c r="H607" s="15"/>
      <c r="I607" t="s">
        <v>8221</v>
      </c>
      <c r="J607">
        <v>0</v>
      </c>
      <c r="V607">
        <v>32</v>
      </c>
      <c r="Z607">
        <v>2</v>
      </c>
    </row>
    <row r="608" spans="1:26" x14ac:dyDescent="0.2">
      <c r="A608">
        <v>1</v>
      </c>
      <c r="B608" t="s">
        <v>8220</v>
      </c>
      <c r="D608" t="s">
        <v>8219</v>
      </c>
      <c r="E608">
        <v>20</v>
      </c>
      <c r="F608" s="15">
        <f t="shared" si="18"/>
        <v>20</v>
      </c>
      <c r="G608" s="15">
        <f t="shared" si="19"/>
        <v>400</v>
      </c>
      <c r="H608" s="15"/>
      <c r="I608" t="s">
        <v>8221</v>
      </c>
      <c r="J608">
        <v>5</v>
      </c>
      <c r="V608">
        <v>32</v>
      </c>
      <c r="Z608">
        <v>2</v>
      </c>
    </row>
    <row r="609" spans="1:26" x14ac:dyDescent="0.2">
      <c r="A609">
        <v>0</v>
      </c>
      <c r="B609" t="s">
        <v>8220</v>
      </c>
      <c r="D609" t="s">
        <v>8219</v>
      </c>
      <c r="E609">
        <v>70</v>
      </c>
      <c r="F609" s="15">
        <f t="shared" si="18"/>
        <v>70</v>
      </c>
      <c r="G609" s="15">
        <f t="shared" si="19"/>
        <v>4900</v>
      </c>
      <c r="H609" s="15"/>
      <c r="I609" t="s">
        <v>8221</v>
      </c>
      <c r="J609">
        <v>47</v>
      </c>
      <c r="V609">
        <v>32</v>
      </c>
      <c r="Z609">
        <v>2</v>
      </c>
    </row>
    <row r="610" spans="1:26" x14ac:dyDescent="0.2">
      <c r="A610">
        <v>5</v>
      </c>
      <c r="B610" t="s">
        <v>8220</v>
      </c>
      <c r="D610" t="s">
        <v>8219</v>
      </c>
      <c r="E610">
        <v>16</v>
      </c>
      <c r="F610" s="15">
        <f t="shared" si="18"/>
        <v>16</v>
      </c>
      <c r="G610" s="15">
        <f t="shared" si="19"/>
        <v>256</v>
      </c>
      <c r="H610" s="15"/>
      <c r="I610" t="s">
        <v>8221</v>
      </c>
      <c r="J610">
        <v>0</v>
      </c>
      <c r="V610">
        <v>32</v>
      </c>
      <c r="Z610">
        <v>2</v>
      </c>
    </row>
    <row r="611" spans="1:26" x14ac:dyDescent="0.2">
      <c r="A611">
        <v>1</v>
      </c>
      <c r="B611" t="s">
        <v>8220</v>
      </c>
      <c r="D611" t="s">
        <v>8219</v>
      </c>
      <c r="E611">
        <v>52</v>
      </c>
      <c r="F611" s="15">
        <f t="shared" si="18"/>
        <v>52</v>
      </c>
      <c r="G611" s="15">
        <f t="shared" si="19"/>
        <v>2704</v>
      </c>
      <c r="H611" s="15"/>
      <c r="I611" t="s">
        <v>8221</v>
      </c>
      <c r="J611">
        <v>10</v>
      </c>
      <c r="V611">
        <v>32</v>
      </c>
      <c r="Z611">
        <v>2</v>
      </c>
    </row>
    <row r="612" spans="1:26" x14ac:dyDescent="0.2">
      <c r="A612">
        <v>0</v>
      </c>
      <c r="B612" t="s">
        <v>8220</v>
      </c>
      <c r="D612" t="s">
        <v>8219</v>
      </c>
      <c r="E612">
        <v>66</v>
      </c>
      <c r="F612" s="15">
        <f t="shared" si="18"/>
        <v>66</v>
      </c>
      <c r="G612" s="15">
        <f t="shared" si="19"/>
        <v>4356</v>
      </c>
      <c r="H612" s="15"/>
      <c r="I612" t="s">
        <v>8221</v>
      </c>
      <c r="J612">
        <v>11</v>
      </c>
      <c r="V612">
        <v>32</v>
      </c>
      <c r="Z612">
        <v>2</v>
      </c>
    </row>
    <row r="613" spans="1:26" x14ac:dyDescent="0.2">
      <c r="A613">
        <v>0</v>
      </c>
      <c r="B613" t="s">
        <v>8220</v>
      </c>
      <c r="D613" t="s">
        <v>8219</v>
      </c>
      <c r="E613">
        <v>109</v>
      </c>
      <c r="F613" s="15">
        <f t="shared" si="18"/>
        <v>109</v>
      </c>
      <c r="G613" s="15">
        <f t="shared" si="19"/>
        <v>11881</v>
      </c>
      <c r="H613" s="15"/>
      <c r="I613" t="s">
        <v>8221</v>
      </c>
      <c r="J613">
        <v>2</v>
      </c>
      <c r="V613">
        <v>32</v>
      </c>
      <c r="Z613">
        <v>2</v>
      </c>
    </row>
    <row r="614" spans="1:26" x14ac:dyDescent="0.2">
      <c r="A614">
        <v>0</v>
      </c>
      <c r="B614" t="s">
        <v>8220</v>
      </c>
      <c r="D614" t="s">
        <v>8219</v>
      </c>
      <c r="E614">
        <v>168</v>
      </c>
      <c r="F614" s="15">
        <f t="shared" si="18"/>
        <v>168</v>
      </c>
      <c r="G614" s="15">
        <f t="shared" si="19"/>
        <v>28224</v>
      </c>
      <c r="H614" s="15"/>
      <c r="I614" t="s">
        <v>8221</v>
      </c>
      <c r="J614">
        <v>2</v>
      </c>
      <c r="V614">
        <v>32</v>
      </c>
      <c r="Z614">
        <v>2</v>
      </c>
    </row>
    <row r="615" spans="1:26" x14ac:dyDescent="0.2">
      <c r="A615">
        <v>121</v>
      </c>
      <c r="B615" t="s">
        <v>8220</v>
      </c>
      <c r="D615" t="s">
        <v>8219</v>
      </c>
      <c r="E615">
        <v>31</v>
      </c>
      <c r="F615" s="15">
        <f t="shared" si="18"/>
        <v>31</v>
      </c>
      <c r="G615" s="15">
        <f t="shared" si="19"/>
        <v>961</v>
      </c>
      <c r="H615" s="15"/>
      <c r="I615" t="s">
        <v>8221</v>
      </c>
      <c r="J615">
        <v>22</v>
      </c>
      <c r="V615">
        <v>33</v>
      </c>
      <c r="Z615">
        <v>2</v>
      </c>
    </row>
    <row r="616" spans="1:26" x14ac:dyDescent="0.2">
      <c r="A616">
        <v>0</v>
      </c>
      <c r="B616" t="s">
        <v>8220</v>
      </c>
      <c r="D616" t="s">
        <v>8219</v>
      </c>
      <c r="E616">
        <v>133</v>
      </c>
      <c r="F616" s="15">
        <f t="shared" si="18"/>
        <v>133</v>
      </c>
      <c r="G616" s="15">
        <f t="shared" si="19"/>
        <v>17689</v>
      </c>
      <c r="H616" s="15"/>
      <c r="I616" t="s">
        <v>8221</v>
      </c>
      <c r="J616">
        <v>8</v>
      </c>
      <c r="V616">
        <v>33</v>
      </c>
      <c r="Z616">
        <v>2</v>
      </c>
    </row>
    <row r="617" spans="1:26" x14ac:dyDescent="0.2">
      <c r="A617">
        <v>0</v>
      </c>
      <c r="B617" t="s">
        <v>8220</v>
      </c>
      <c r="D617" t="s">
        <v>8219</v>
      </c>
      <c r="E617">
        <v>151</v>
      </c>
      <c r="F617" s="15">
        <f t="shared" si="18"/>
        <v>151</v>
      </c>
      <c r="G617" s="15">
        <f t="shared" si="19"/>
        <v>22801</v>
      </c>
      <c r="H617" s="15"/>
      <c r="I617" t="s">
        <v>8221</v>
      </c>
      <c r="J617">
        <v>6</v>
      </c>
      <c r="V617">
        <v>33</v>
      </c>
      <c r="Z617">
        <v>2</v>
      </c>
    </row>
    <row r="618" spans="1:26" x14ac:dyDescent="0.2">
      <c r="A618">
        <v>0</v>
      </c>
      <c r="B618" t="s">
        <v>8220</v>
      </c>
      <c r="D618" t="s">
        <v>8219</v>
      </c>
      <c r="E618">
        <v>5</v>
      </c>
      <c r="F618" s="15">
        <f t="shared" si="18"/>
        <v>5</v>
      </c>
      <c r="G618" s="15">
        <f t="shared" si="19"/>
        <v>25</v>
      </c>
      <c r="H618" s="15"/>
      <c r="I618" t="s">
        <v>8221</v>
      </c>
      <c r="J618">
        <v>1</v>
      </c>
      <c r="V618">
        <v>33</v>
      </c>
      <c r="Z618">
        <v>2</v>
      </c>
    </row>
    <row r="619" spans="1:26" x14ac:dyDescent="0.2">
      <c r="A619">
        <v>3</v>
      </c>
      <c r="B619" t="s">
        <v>8220</v>
      </c>
      <c r="D619" t="s">
        <v>8219</v>
      </c>
      <c r="E619">
        <v>73</v>
      </c>
      <c r="F619" s="15">
        <f t="shared" si="18"/>
        <v>73</v>
      </c>
      <c r="G619" s="15">
        <f t="shared" si="19"/>
        <v>5329</v>
      </c>
      <c r="H619" s="15"/>
      <c r="I619" t="s">
        <v>8221</v>
      </c>
      <c r="J619">
        <v>3</v>
      </c>
      <c r="V619">
        <v>33</v>
      </c>
      <c r="Z619">
        <v>2</v>
      </c>
    </row>
    <row r="620" spans="1:26" x14ac:dyDescent="0.2">
      <c r="A620">
        <v>0</v>
      </c>
      <c r="B620" t="s">
        <v>8220</v>
      </c>
      <c r="D620" t="s">
        <v>8219</v>
      </c>
      <c r="E620">
        <v>148</v>
      </c>
      <c r="F620" s="15">
        <f t="shared" si="18"/>
        <v>148</v>
      </c>
      <c r="G620" s="15">
        <f t="shared" si="19"/>
        <v>21904</v>
      </c>
      <c r="H620" s="15"/>
      <c r="I620" t="s">
        <v>8221</v>
      </c>
      <c r="J620">
        <v>0</v>
      </c>
      <c r="V620">
        <v>33</v>
      </c>
      <c r="Z620">
        <v>2</v>
      </c>
    </row>
    <row r="621" spans="1:26" x14ac:dyDescent="0.2">
      <c r="A621">
        <v>1</v>
      </c>
      <c r="B621" t="s">
        <v>8220</v>
      </c>
      <c r="D621" t="s">
        <v>8219</v>
      </c>
      <c r="E621">
        <v>93</v>
      </c>
      <c r="F621" s="15">
        <f t="shared" si="18"/>
        <v>93</v>
      </c>
      <c r="G621" s="15">
        <f t="shared" si="19"/>
        <v>8649</v>
      </c>
      <c r="H621" s="15"/>
      <c r="I621" t="s">
        <v>8221</v>
      </c>
      <c r="J621">
        <v>0</v>
      </c>
      <c r="V621">
        <v>33</v>
      </c>
      <c r="Z621">
        <v>2</v>
      </c>
    </row>
    <row r="622" spans="1:26" x14ac:dyDescent="0.2">
      <c r="A622">
        <v>1</v>
      </c>
      <c r="B622" t="s">
        <v>8220</v>
      </c>
      <c r="D622" t="s">
        <v>8219</v>
      </c>
      <c r="E622">
        <v>63</v>
      </c>
      <c r="F622" s="15">
        <f t="shared" si="18"/>
        <v>63</v>
      </c>
      <c r="G622" s="15">
        <f t="shared" si="19"/>
        <v>3969</v>
      </c>
      <c r="H622" s="15"/>
      <c r="I622" t="s">
        <v>8221</v>
      </c>
      <c r="J622">
        <v>0</v>
      </c>
      <c r="V622">
        <v>33</v>
      </c>
      <c r="Z622">
        <v>2</v>
      </c>
    </row>
    <row r="623" spans="1:26" x14ac:dyDescent="0.2">
      <c r="A623">
        <v>3</v>
      </c>
      <c r="B623" t="s">
        <v>8220</v>
      </c>
      <c r="D623" t="s">
        <v>8219</v>
      </c>
      <c r="E623">
        <v>134</v>
      </c>
      <c r="F623" s="15">
        <f t="shared" si="18"/>
        <v>134</v>
      </c>
      <c r="G623" s="15">
        <f t="shared" si="19"/>
        <v>17956</v>
      </c>
      <c r="H623" s="15"/>
      <c r="I623" t="s">
        <v>8221</v>
      </c>
      <c r="J623">
        <v>0</v>
      </c>
      <c r="V623">
        <v>33</v>
      </c>
      <c r="Z623">
        <v>2</v>
      </c>
    </row>
    <row r="624" spans="1:26" x14ac:dyDescent="0.2">
      <c r="A624">
        <v>9</v>
      </c>
      <c r="B624" t="s">
        <v>8220</v>
      </c>
      <c r="D624" t="s">
        <v>8219</v>
      </c>
      <c r="E624">
        <v>14</v>
      </c>
      <c r="F624" s="15">
        <f t="shared" si="18"/>
        <v>14</v>
      </c>
      <c r="G624" s="15">
        <f t="shared" si="19"/>
        <v>196</v>
      </c>
      <c r="H624" s="15"/>
      <c r="I624" t="s">
        <v>8221</v>
      </c>
      <c r="J624">
        <v>0</v>
      </c>
      <c r="V624">
        <v>33</v>
      </c>
      <c r="Z624">
        <v>2</v>
      </c>
    </row>
    <row r="625" spans="1:26" x14ac:dyDescent="0.2">
      <c r="A625">
        <v>0</v>
      </c>
      <c r="B625" t="s">
        <v>8220</v>
      </c>
      <c r="D625" t="s">
        <v>8219</v>
      </c>
      <c r="E625">
        <v>78</v>
      </c>
      <c r="F625" s="15">
        <f t="shared" si="18"/>
        <v>78</v>
      </c>
      <c r="G625" s="15">
        <f t="shared" si="19"/>
        <v>6084</v>
      </c>
      <c r="H625" s="15"/>
      <c r="I625" t="s">
        <v>8221</v>
      </c>
      <c r="J625">
        <v>3</v>
      </c>
      <c r="V625">
        <v>33</v>
      </c>
      <c r="Z625">
        <v>2</v>
      </c>
    </row>
    <row r="626" spans="1:26" x14ac:dyDescent="0.2">
      <c r="A626">
        <v>0</v>
      </c>
      <c r="B626" t="s">
        <v>8220</v>
      </c>
      <c r="D626" t="s">
        <v>8219</v>
      </c>
      <c r="E626">
        <v>112</v>
      </c>
      <c r="F626" s="15">
        <f t="shared" si="18"/>
        <v>112</v>
      </c>
      <c r="G626" s="15">
        <f t="shared" si="19"/>
        <v>12544</v>
      </c>
      <c r="H626" s="15"/>
      <c r="I626" t="s">
        <v>8221</v>
      </c>
      <c r="J626">
        <v>0</v>
      </c>
      <c r="V626">
        <v>33</v>
      </c>
      <c r="Z626">
        <v>2</v>
      </c>
    </row>
    <row r="627" spans="1:26" x14ac:dyDescent="0.2">
      <c r="A627">
        <v>0</v>
      </c>
      <c r="B627" t="s">
        <v>8220</v>
      </c>
      <c r="D627" t="s">
        <v>8219</v>
      </c>
      <c r="E627">
        <v>34</v>
      </c>
      <c r="F627" s="15">
        <f t="shared" si="18"/>
        <v>34</v>
      </c>
      <c r="G627" s="15">
        <f t="shared" si="19"/>
        <v>1156</v>
      </c>
      <c r="H627" s="15"/>
      <c r="I627" t="s">
        <v>8221</v>
      </c>
      <c r="J627">
        <v>0</v>
      </c>
      <c r="V627">
        <v>33</v>
      </c>
      <c r="Z627">
        <v>2</v>
      </c>
    </row>
    <row r="628" spans="1:26" x14ac:dyDescent="0.2">
      <c r="A628">
        <v>39</v>
      </c>
      <c r="B628" t="s">
        <v>8220</v>
      </c>
      <c r="D628" t="s">
        <v>8219</v>
      </c>
      <c r="E628">
        <v>19</v>
      </c>
      <c r="F628" s="15">
        <f t="shared" si="18"/>
        <v>19</v>
      </c>
      <c r="G628" s="15">
        <f t="shared" si="19"/>
        <v>361</v>
      </c>
      <c r="H628" s="15"/>
      <c r="I628" t="s">
        <v>8221</v>
      </c>
      <c r="J628">
        <v>1</v>
      </c>
      <c r="V628">
        <v>33</v>
      </c>
      <c r="Z628">
        <v>2</v>
      </c>
    </row>
    <row r="629" spans="1:26" x14ac:dyDescent="0.2">
      <c r="A629">
        <v>1</v>
      </c>
      <c r="B629" t="s">
        <v>8220</v>
      </c>
      <c r="D629" t="s">
        <v>8219</v>
      </c>
      <c r="E629">
        <v>13</v>
      </c>
      <c r="F629" s="15">
        <f t="shared" si="18"/>
        <v>13</v>
      </c>
      <c r="G629" s="15">
        <f t="shared" si="19"/>
        <v>169</v>
      </c>
      <c r="H629" s="15"/>
      <c r="I629" t="s">
        <v>8221</v>
      </c>
      <c r="J629">
        <v>6</v>
      </c>
      <c r="V629">
        <v>33</v>
      </c>
      <c r="Z629">
        <v>2</v>
      </c>
    </row>
    <row r="630" spans="1:26" x14ac:dyDescent="0.2">
      <c r="A630">
        <v>0</v>
      </c>
      <c r="B630" t="s">
        <v>8220</v>
      </c>
      <c r="D630" t="s">
        <v>8219</v>
      </c>
      <c r="E630">
        <v>104</v>
      </c>
      <c r="F630" s="15">
        <f t="shared" si="18"/>
        <v>104</v>
      </c>
      <c r="G630" s="15">
        <f t="shared" si="19"/>
        <v>10816</v>
      </c>
      <c r="H630" s="15"/>
      <c r="I630" t="s">
        <v>8221</v>
      </c>
      <c r="J630">
        <v>1</v>
      </c>
      <c r="V630">
        <v>33</v>
      </c>
      <c r="Z630">
        <v>2</v>
      </c>
    </row>
    <row r="631" spans="1:26" x14ac:dyDescent="0.2">
      <c r="A631">
        <v>3</v>
      </c>
      <c r="B631" t="s">
        <v>8220</v>
      </c>
      <c r="D631" t="s">
        <v>8219</v>
      </c>
      <c r="E631">
        <v>52</v>
      </c>
      <c r="F631" s="15">
        <f t="shared" si="18"/>
        <v>52</v>
      </c>
      <c r="G631" s="15">
        <f t="shared" si="19"/>
        <v>2704</v>
      </c>
      <c r="H631" s="15"/>
      <c r="I631" t="s">
        <v>8221</v>
      </c>
      <c r="J631">
        <v>2</v>
      </c>
      <c r="V631">
        <v>33</v>
      </c>
      <c r="Z631">
        <v>2</v>
      </c>
    </row>
    <row r="632" spans="1:26" x14ac:dyDescent="0.2">
      <c r="A632">
        <v>1</v>
      </c>
      <c r="B632" t="s">
        <v>8220</v>
      </c>
      <c r="D632" t="s">
        <v>8219</v>
      </c>
      <c r="E632">
        <v>17</v>
      </c>
      <c r="F632" s="15">
        <f t="shared" si="18"/>
        <v>17</v>
      </c>
      <c r="G632" s="15">
        <f t="shared" si="19"/>
        <v>289</v>
      </c>
      <c r="H632" s="15"/>
      <c r="I632" t="s">
        <v>8221</v>
      </c>
      <c r="J632">
        <v>0</v>
      </c>
      <c r="V632">
        <v>33</v>
      </c>
      <c r="Z632">
        <v>2</v>
      </c>
    </row>
    <row r="633" spans="1:26" x14ac:dyDescent="0.2">
      <c r="A633">
        <v>9</v>
      </c>
      <c r="B633" t="s">
        <v>8220</v>
      </c>
      <c r="D633" t="s">
        <v>8219</v>
      </c>
      <c r="E633">
        <v>82</v>
      </c>
      <c r="F633" s="15">
        <f t="shared" si="18"/>
        <v>82</v>
      </c>
      <c r="G633" s="15">
        <f t="shared" si="19"/>
        <v>6724</v>
      </c>
      <c r="H633" s="15"/>
      <c r="I633" t="s">
        <v>8221</v>
      </c>
      <c r="J633">
        <v>3</v>
      </c>
      <c r="V633">
        <v>33</v>
      </c>
      <c r="Z633">
        <v>2</v>
      </c>
    </row>
    <row r="634" spans="1:26" x14ac:dyDescent="0.2">
      <c r="A634">
        <v>0</v>
      </c>
      <c r="B634" t="s">
        <v>8220</v>
      </c>
      <c r="D634" t="s">
        <v>8219</v>
      </c>
      <c r="E634">
        <v>73</v>
      </c>
      <c r="F634" s="15">
        <f t="shared" si="18"/>
        <v>73</v>
      </c>
      <c r="G634" s="15">
        <f t="shared" si="19"/>
        <v>5329</v>
      </c>
      <c r="H634" s="15"/>
      <c r="I634" t="s">
        <v>8221</v>
      </c>
      <c r="J634">
        <v>3</v>
      </c>
      <c r="V634">
        <v>33</v>
      </c>
      <c r="Z634">
        <v>2</v>
      </c>
    </row>
    <row r="635" spans="1:26" x14ac:dyDescent="0.2">
      <c r="A635">
        <v>25</v>
      </c>
      <c r="B635" t="s">
        <v>8220</v>
      </c>
      <c r="D635" t="s">
        <v>8219</v>
      </c>
      <c r="E635">
        <v>158</v>
      </c>
      <c r="F635" s="15">
        <f t="shared" si="18"/>
        <v>158</v>
      </c>
      <c r="G635" s="15">
        <f t="shared" si="19"/>
        <v>24964</v>
      </c>
      <c r="H635" s="15"/>
      <c r="I635" t="s">
        <v>8221</v>
      </c>
      <c r="J635">
        <v>0</v>
      </c>
      <c r="V635">
        <v>33</v>
      </c>
      <c r="Z635">
        <v>2</v>
      </c>
    </row>
    <row r="636" spans="1:26" x14ac:dyDescent="0.2">
      <c r="A636">
        <v>1</v>
      </c>
      <c r="B636" t="s">
        <v>8220</v>
      </c>
      <c r="D636" t="s">
        <v>8219</v>
      </c>
      <c r="E636">
        <v>65</v>
      </c>
      <c r="F636" s="15">
        <f t="shared" si="18"/>
        <v>65</v>
      </c>
      <c r="G636" s="15">
        <f t="shared" si="19"/>
        <v>4225</v>
      </c>
      <c r="H636" s="15"/>
      <c r="I636" t="s">
        <v>8221</v>
      </c>
      <c r="J636">
        <v>6</v>
      </c>
      <c r="V636">
        <v>33</v>
      </c>
      <c r="Z636">
        <v>2</v>
      </c>
    </row>
    <row r="637" spans="1:26" x14ac:dyDescent="0.2">
      <c r="A637">
        <v>1</v>
      </c>
      <c r="B637" t="s">
        <v>8220</v>
      </c>
      <c r="D637" t="s">
        <v>8219</v>
      </c>
      <c r="E637">
        <v>184</v>
      </c>
      <c r="F637" s="15">
        <f t="shared" si="18"/>
        <v>184</v>
      </c>
      <c r="G637" s="15">
        <f t="shared" si="19"/>
        <v>33856</v>
      </c>
      <c r="H637" s="15"/>
      <c r="I637" t="s">
        <v>8221</v>
      </c>
      <c r="J637">
        <v>0</v>
      </c>
      <c r="V637">
        <v>33</v>
      </c>
      <c r="Z637">
        <v>2</v>
      </c>
    </row>
    <row r="638" spans="1:26" x14ac:dyDescent="0.2">
      <c r="A638">
        <v>1</v>
      </c>
      <c r="B638" t="s">
        <v>8220</v>
      </c>
      <c r="D638" t="s">
        <v>8219</v>
      </c>
      <c r="E638">
        <v>34</v>
      </c>
      <c r="F638" s="15">
        <f t="shared" si="18"/>
        <v>34</v>
      </c>
      <c r="G638" s="15">
        <f t="shared" si="19"/>
        <v>1156</v>
      </c>
      <c r="H638" s="15"/>
      <c r="I638" t="s">
        <v>8221</v>
      </c>
      <c r="J638">
        <v>19</v>
      </c>
      <c r="V638">
        <v>33</v>
      </c>
      <c r="Z638">
        <v>2</v>
      </c>
    </row>
    <row r="639" spans="1:26" x14ac:dyDescent="0.2">
      <c r="A639">
        <v>0</v>
      </c>
      <c r="B639" t="s">
        <v>8220</v>
      </c>
      <c r="D639" t="s">
        <v>8219</v>
      </c>
      <c r="E639">
        <v>240</v>
      </c>
      <c r="F639" s="15">
        <f t="shared" si="18"/>
        <v>240</v>
      </c>
      <c r="G639" s="15">
        <f t="shared" si="19"/>
        <v>57600</v>
      </c>
      <c r="H639" s="15"/>
      <c r="I639" t="s">
        <v>8221</v>
      </c>
      <c r="J639">
        <v>1</v>
      </c>
      <c r="V639">
        <v>34</v>
      </c>
      <c r="Z639">
        <v>2</v>
      </c>
    </row>
    <row r="640" spans="1:26" x14ac:dyDescent="0.2">
      <c r="A640">
        <v>6</v>
      </c>
      <c r="B640" t="s">
        <v>8220</v>
      </c>
      <c r="D640" t="s">
        <v>8219</v>
      </c>
      <c r="E640">
        <v>113</v>
      </c>
      <c r="F640" s="15">
        <f t="shared" si="18"/>
        <v>113</v>
      </c>
      <c r="G640" s="15">
        <f t="shared" si="19"/>
        <v>12769</v>
      </c>
      <c r="H640" s="15"/>
      <c r="I640" t="s">
        <v>8221</v>
      </c>
      <c r="J640">
        <v>2</v>
      </c>
      <c r="V640">
        <v>34</v>
      </c>
      <c r="Z640">
        <v>2</v>
      </c>
    </row>
    <row r="641" spans="1:26" x14ac:dyDescent="0.2">
      <c r="A641">
        <v>1</v>
      </c>
      <c r="B641" t="s">
        <v>8220</v>
      </c>
      <c r="D641" t="s">
        <v>8219</v>
      </c>
      <c r="E641">
        <v>66</v>
      </c>
      <c r="F641" s="15">
        <f t="shared" si="18"/>
        <v>66</v>
      </c>
      <c r="G641" s="15">
        <f t="shared" si="19"/>
        <v>4356</v>
      </c>
      <c r="H641" s="15"/>
      <c r="I641" t="s">
        <v>8221</v>
      </c>
      <c r="J641">
        <v>0</v>
      </c>
      <c r="V641">
        <v>34</v>
      </c>
      <c r="Z641">
        <v>2</v>
      </c>
    </row>
    <row r="642" spans="1:26" x14ac:dyDescent="0.2">
      <c r="A642">
        <v>2</v>
      </c>
      <c r="B642" t="s">
        <v>8219</v>
      </c>
      <c r="D642" t="s">
        <v>8219</v>
      </c>
      <c r="E642">
        <v>340</v>
      </c>
      <c r="F642" s="15">
        <f t="shared" si="18"/>
        <v>340</v>
      </c>
      <c r="G642" s="15">
        <f t="shared" si="19"/>
        <v>115600</v>
      </c>
      <c r="H642" s="15"/>
      <c r="I642" t="s">
        <v>8221</v>
      </c>
      <c r="J642">
        <v>11</v>
      </c>
      <c r="V642">
        <v>34</v>
      </c>
      <c r="Z642">
        <v>2</v>
      </c>
    </row>
    <row r="643" spans="1:26" x14ac:dyDescent="0.2">
      <c r="A643">
        <v>315</v>
      </c>
      <c r="B643" t="s">
        <v>8219</v>
      </c>
      <c r="D643" t="s">
        <v>8219</v>
      </c>
      <c r="E643">
        <v>150</v>
      </c>
      <c r="F643" s="15">
        <f t="shared" ref="F643:F706" si="20">E643-$N643</f>
        <v>150</v>
      </c>
      <c r="G643" s="15">
        <f t="shared" ref="G643:G706" si="21">F643^2</f>
        <v>22500</v>
      </c>
      <c r="H643" s="15"/>
      <c r="I643" t="s">
        <v>8221</v>
      </c>
      <c r="J643">
        <v>0</v>
      </c>
      <c r="V643">
        <v>34</v>
      </c>
      <c r="Z643">
        <v>2</v>
      </c>
    </row>
    <row r="644" spans="1:26" x14ac:dyDescent="0.2">
      <c r="A644">
        <v>2174</v>
      </c>
      <c r="B644" t="s">
        <v>8219</v>
      </c>
      <c r="D644" t="s">
        <v>8219</v>
      </c>
      <c r="E644">
        <v>25</v>
      </c>
      <c r="F644" s="15">
        <f t="shared" si="20"/>
        <v>25</v>
      </c>
      <c r="G644" s="15">
        <f t="shared" si="21"/>
        <v>625</v>
      </c>
      <c r="H644" s="15"/>
      <c r="I644" t="s">
        <v>8221</v>
      </c>
      <c r="J644">
        <v>0</v>
      </c>
      <c r="V644">
        <v>34</v>
      </c>
      <c r="Z644">
        <v>2</v>
      </c>
    </row>
    <row r="645" spans="1:26" x14ac:dyDescent="0.2">
      <c r="A645">
        <v>152</v>
      </c>
      <c r="B645" t="s">
        <v>8219</v>
      </c>
      <c r="D645" t="s">
        <v>8219</v>
      </c>
      <c r="E645">
        <v>234</v>
      </c>
      <c r="F645" s="15">
        <f t="shared" si="20"/>
        <v>234</v>
      </c>
      <c r="G645" s="15">
        <f t="shared" si="21"/>
        <v>54756</v>
      </c>
      <c r="H645" s="15"/>
      <c r="I645" t="s">
        <v>8221</v>
      </c>
      <c r="J645">
        <v>1</v>
      </c>
      <c r="V645">
        <v>34</v>
      </c>
      <c r="Z645">
        <v>2</v>
      </c>
    </row>
    <row r="646" spans="1:26" x14ac:dyDescent="0.2">
      <c r="A646">
        <v>1021</v>
      </c>
      <c r="B646" t="s">
        <v>8219</v>
      </c>
      <c r="D646" t="s">
        <v>8219</v>
      </c>
      <c r="E646">
        <v>2602</v>
      </c>
      <c r="F646" s="15">
        <f t="shared" si="20"/>
        <v>2602</v>
      </c>
      <c r="G646" s="15">
        <f t="shared" si="21"/>
        <v>6770404</v>
      </c>
      <c r="H646" s="15"/>
      <c r="I646" t="s">
        <v>8221</v>
      </c>
      <c r="J646">
        <v>3</v>
      </c>
      <c r="V646">
        <v>34</v>
      </c>
      <c r="Z646">
        <v>3</v>
      </c>
    </row>
    <row r="647" spans="1:26" x14ac:dyDescent="0.2">
      <c r="A647">
        <v>237</v>
      </c>
      <c r="B647" t="s">
        <v>8219</v>
      </c>
      <c r="D647" t="s">
        <v>8219</v>
      </c>
      <c r="E647">
        <v>248</v>
      </c>
      <c r="F647" s="15">
        <f t="shared" si="20"/>
        <v>248</v>
      </c>
      <c r="G647" s="15">
        <f t="shared" si="21"/>
        <v>61504</v>
      </c>
      <c r="H647" s="15"/>
      <c r="I647" t="s">
        <v>8221</v>
      </c>
      <c r="J647">
        <v>1</v>
      </c>
      <c r="V647">
        <v>34</v>
      </c>
      <c r="Z647">
        <v>3</v>
      </c>
    </row>
    <row r="648" spans="1:26" x14ac:dyDescent="0.2">
      <c r="A648">
        <v>27</v>
      </c>
      <c r="B648" t="s">
        <v>8219</v>
      </c>
      <c r="D648" t="s">
        <v>8219</v>
      </c>
      <c r="E648">
        <v>600</v>
      </c>
      <c r="F648" s="15">
        <f t="shared" si="20"/>
        <v>600</v>
      </c>
      <c r="G648" s="15">
        <f t="shared" si="21"/>
        <v>360000</v>
      </c>
      <c r="H648" s="15"/>
      <c r="I648" t="s">
        <v>8221</v>
      </c>
      <c r="J648">
        <v>15</v>
      </c>
      <c r="V648">
        <v>34</v>
      </c>
      <c r="Z648">
        <v>3</v>
      </c>
    </row>
    <row r="649" spans="1:26" x14ac:dyDescent="0.2">
      <c r="A649">
        <v>17</v>
      </c>
      <c r="B649" t="s">
        <v>8219</v>
      </c>
      <c r="D649" t="s">
        <v>8219</v>
      </c>
      <c r="E649">
        <v>293</v>
      </c>
      <c r="F649" s="15">
        <f t="shared" si="20"/>
        <v>293</v>
      </c>
      <c r="G649" s="15">
        <f t="shared" si="21"/>
        <v>85849</v>
      </c>
      <c r="H649" s="15"/>
      <c r="I649" t="s">
        <v>8221</v>
      </c>
      <c r="J649">
        <v>2</v>
      </c>
      <c r="V649">
        <v>34</v>
      </c>
      <c r="Z649">
        <v>3</v>
      </c>
    </row>
    <row r="650" spans="1:26" x14ac:dyDescent="0.2">
      <c r="A650">
        <v>27</v>
      </c>
      <c r="B650" t="s">
        <v>8219</v>
      </c>
      <c r="D650" t="s">
        <v>8219</v>
      </c>
      <c r="E650">
        <v>321</v>
      </c>
      <c r="F650" s="15">
        <f t="shared" si="20"/>
        <v>321</v>
      </c>
      <c r="G650" s="15">
        <f t="shared" si="21"/>
        <v>103041</v>
      </c>
      <c r="H650" s="15"/>
      <c r="I650" t="s">
        <v>8221</v>
      </c>
      <c r="J650">
        <v>1</v>
      </c>
      <c r="V650">
        <v>34</v>
      </c>
      <c r="Z650">
        <v>3</v>
      </c>
    </row>
    <row r="651" spans="1:26" x14ac:dyDescent="0.2">
      <c r="A651">
        <v>82</v>
      </c>
      <c r="B651" t="s">
        <v>8219</v>
      </c>
      <c r="D651" t="s">
        <v>8219</v>
      </c>
      <c r="E651">
        <v>81</v>
      </c>
      <c r="F651" s="15">
        <f t="shared" si="20"/>
        <v>81</v>
      </c>
      <c r="G651" s="15">
        <f t="shared" si="21"/>
        <v>6561</v>
      </c>
      <c r="H651" s="15"/>
      <c r="I651" t="s">
        <v>8221</v>
      </c>
      <c r="J651">
        <v>1</v>
      </c>
      <c r="V651">
        <v>34</v>
      </c>
      <c r="Z651">
        <v>3</v>
      </c>
    </row>
    <row r="652" spans="1:26" x14ac:dyDescent="0.2">
      <c r="A652">
        <v>48</v>
      </c>
      <c r="B652" t="s">
        <v>8219</v>
      </c>
      <c r="D652" t="s">
        <v>8219</v>
      </c>
      <c r="E652">
        <v>343</v>
      </c>
      <c r="F652" s="15">
        <f t="shared" si="20"/>
        <v>343</v>
      </c>
      <c r="G652" s="15">
        <f t="shared" si="21"/>
        <v>117649</v>
      </c>
      <c r="H652" s="15"/>
      <c r="I652" t="s">
        <v>8221</v>
      </c>
      <c r="J652">
        <v>0</v>
      </c>
      <c r="V652">
        <v>34</v>
      </c>
      <c r="Z652">
        <v>3</v>
      </c>
    </row>
    <row r="653" spans="1:26" x14ac:dyDescent="0.2">
      <c r="A653">
        <v>105</v>
      </c>
      <c r="B653" t="s">
        <v>8219</v>
      </c>
      <c r="D653" t="s">
        <v>8219</v>
      </c>
      <c r="E653">
        <v>336</v>
      </c>
      <c r="F653" s="15">
        <f t="shared" si="20"/>
        <v>336</v>
      </c>
      <c r="G653" s="15">
        <f t="shared" si="21"/>
        <v>112896</v>
      </c>
      <c r="H653" s="15"/>
      <c r="I653" t="s">
        <v>8221</v>
      </c>
      <c r="J653">
        <v>1</v>
      </c>
      <c r="V653">
        <v>34</v>
      </c>
      <c r="Z653">
        <v>3</v>
      </c>
    </row>
    <row r="654" spans="1:26" x14ac:dyDescent="0.2">
      <c r="A654">
        <v>28</v>
      </c>
      <c r="B654" t="s">
        <v>8219</v>
      </c>
      <c r="D654" t="s">
        <v>8219</v>
      </c>
      <c r="E654">
        <v>47</v>
      </c>
      <c r="F654" s="15">
        <f t="shared" si="20"/>
        <v>47</v>
      </c>
      <c r="G654" s="15">
        <f t="shared" si="21"/>
        <v>2209</v>
      </c>
      <c r="H654" s="15"/>
      <c r="I654" t="s">
        <v>8221</v>
      </c>
      <c r="J654">
        <v>11</v>
      </c>
      <c r="V654">
        <v>34</v>
      </c>
      <c r="Z654">
        <v>3</v>
      </c>
    </row>
    <row r="655" spans="1:26" x14ac:dyDescent="0.2">
      <c r="A655">
        <v>1107</v>
      </c>
      <c r="B655" t="s">
        <v>8219</v>
      </c>
      <c r="D655" t="s">
        <v>8219</v>
      </c>
      <c r="E655">
        <v>76</v>
      </c>
      <c r="F655" s="15">
        <f t="shared" si="20"/>
        <v>76</v>
      </c>
      <c r="G655" s="15">
        <f t="shared" si="21"/>
        <v>5776</v>
      </c>
      <c r="H655" s="15"/>
      <c r="I655" t="s">
        <v>8221</v>
      </c>
      <c r="J655">
        <v>0</v>
      </c>
      <c r="V655">
        <v>34</v>
      </c>
      <c r="Z655">
        <v>3</v>
      </c>
    </row>
    <row r="656" spans="1:26" x14ac:dyDescent="0.2">
      <c r="A656">
        <v>1013</v>
      </c>
      <c r="B656" t="s">
        <v>8219</v>
      </c>
      <c r="D656" t="s">
        <v>8219</v>
      </c>
      <c r="E656">
        <v>441</v>
      </c>
      <c r="F656" s="15">
        <f t="shared" si="20"/>
        <v>441</v>
      </c>
      <c r="G656" s="15">
        <f t="shared" si="21"/>
        <v>194481</v>
      </c>
      <c r="H656" s="15"/>
      <c r="I656" t="s">
        <v>8221</v>
      </c>
      <c r="J656">
        <v>1</v>
      </c>
      <c r="V656">
        <v>34</v>
      </c>
      <c r="Z656">
        <v>3</v>
      </c>
    </row>
    <row r="657" spans="1:26" x14ac:dyDescent="0.2">
      <c r="A657">
        <v>274</v>
      </c>
      <c r="B657" t="s">
        <v>8219</v>
      </c>
      <c r="D657" t="s">
        <v>8219</v>
      </c>
      <c r="E657">
        <v>916</v>
      </c>
      <c r="F657" s="15">
        <f t="shared" si="20"/>
        <v>916</v>
      </c>
      <c r="G657" s="15">
        <f t="shared" si="21"/>
        <v>839056</v>
      </c>
      <c r="H657" s="15"/>
      <c r="I657" t="s">
        <v>8221</v>
      </c>
      <c r="J657">
        <v>6</v>
      </c>
      <c r="V657">
        <v>34</v>
      </c>
      <c r="Z657">
        <v>3</v>
      </c>
    </row>
    <row r="658" spans="1:26" x14ac:dyDescent="0.2">
      <c r="A658">
        <v>87</v>
      </c>
      <c r="B658" t="s">
        <v>8219</v>
      </c>
      <c r="D658" t="s">
        <v>8219</v>
      </c>
      <c r="E658">
        <v>369</v>
      </c>
      <c r="F658" s="15">
        <f t="shared" si="20"/>
        <v>369</v>
      </c>
      <c r="G658" s="15">
        <f t="shared" si="21"/>
        <v>136161</v>
      </c>
      <c r="H658" s="15"/>
      <c r="I658" t="s">
        <v>8221</v>
      </c>
      <c r="J658">
        <v>7</v>
      </c>
      <c r="V658">
        <v>34</v>
      </c>
      <c r="Z658">
        <v>3</v>
      </c>
    </row>
    <row r="659" spans="1:26" x14ac:dyDescent="0.2">
      <c r="A659">
        <v>99</v>
      </c>
      <c r="B659" t="s">
        <v>8219</v>
      </c>
      <c r="D659" t="s">
        <v>8219</v>
      </c>
      <c r="E659">
        <v>20242</v>
      </c>
      <c r="F659" s="15">
        <f t="shared" si="20"/>
        <v>20242</v>
      </c>
      <c r="G659" s="15">
        <f t="shared" si="21"/>
        <v>409738564</v>
      </c>
      <c r="H659" s="15"/>
      <c r="I659" t="s">
        <v>8221</v>
      </c>
      <c r="J659">
        <v>0</v>
      </c>
      <c r="V659">
        <v>34</v>
      </c>
      <c r="Z659">
        <v>3</v>
      </c>
    </row>
    <row r="660" spans="1:26" x14ac:dyDescent="0.2">
      <c r="A660">
        <v>276</v>
      </c>
      <c r="B660" t="s">
        <v>8219</v>
      </c>
      <c r="D660" t="s">
        <v>8219</v>
      </c>
      <c r="E660">
        <v>71</v>
      </c>
      <c r="F660" s="15">
        <f t="shared" si="20"/>
        <v>71</v>
      </c>
      <c r="G660" s="15">
        <f t="shared" si="21"/>
        <v>5041</v>
      </c>
      <c r="H660" s="15"/>
      <c r="I660" t="s">
        <v>8221</v>
      </c>
      <c r="J660">
        <v>16</v>
      </c>
      <c r="V660">
        <v>34</v>
      </c>
      <c r="Z660">
        <v>3</v>
      </c>
    </row>
    <row r="661" spans="1:26" x14ac:dyDescent="0.2">
      <c r="A661">
        <v>21</v>
      </c>
      <c r="B661" t="s">
        <v>8219</v>
      </c>
      <c r="D661" t="s">
        <v>8219</v>
      </c>
      <c r="E661">
        <v>635</v>
      </c>
      <c r="F661" s="15">
        <f t="shared" si="20"/>
        <v>635</v>
      </c>
      <c r="G661" s="15">
        <f t="shared" si="21"/>
        <v>403225</v>
      </c>
      <c r="H661" s="15"/>
      <c r="I661" t="s">
        <v>8221</v>
      </c>
      <c r="J661">
        <v>0</v>
      </c>
      <c r="V661">
        <v>34</v>
      </c>
      <c r="Z661">
        <v>3</v>
      </c>
    </row>
    <row r="662" spans="1:26" x14ac:dyDescent="0.2">
      <c r="A662">
        <v>18</v>
      </c>
      <c r="B662" t="s">
        <v>8221</v>
      </c>
      <c r="D662" t="s">
        <v>8219</v>
      </c>
      <c r="E662">
        <v>885</v>
      </c>
      <c r="F662" s="15">
        <f t="shared" si="20"/>
        <v>885</v>
      </c>
      <c r="G662" s="15">
        <f t="shared" si="21"/>
        <v>783225</v>
      </c>
      <c r="H662" s="15"/>
      <c r="I662" t="s">
        <v>8221</v>
      </c>
      <c r="J662">
        <v>0</v>
      </c>
      <c r="V662">
        <v>34</v>
      </c>
      <c r="Z662">
        <v>3</v>
      </c>
    </row>
    <row r="663" spans="1:26" x14ac:dyDescent="0.2">
      <c r="A663">
        <v>9</v>
      </c>
      <c r="B663" t="s">
        <v>8221</v>
      </c>
      <c r="D663" t="s">
        <v>8219</v>
      </c>
      <c r="E663">
        <v>329</v>
      </c>
      <c r="F663" s="15">
        <f t="shared" si="20"/>
        <v>329</v>
      </c>
      <c r="G663" s="15">
        <f t="shared" si="21"/>
        <v>108241</v>
      </c>
      <c r="H663" s="15"/>
      <c r="I663" t="s">
        <v>8221</v>
      </c>
      <c r="J663">
        <v>0</v>
      </c>
      <c r="V663">
        <v>34</v>
      </c>
      <c r="Z663">
        <v>3</v>
      </c>
    </row>
    <row r="664" spans="1:26" x14ac:dyDescent="0.2">
      <c r="A664">
        <v>4</v>
      </c>
      <c r="B664" t="s">
        <v>8221</v>
      </c>
      <c r="D664" t="s">
        <v>8219</v>
      </c>
      <c r="E664">
        <v>71</v>
      </c>
      <c r="F664" s="15">
        <f t="shared" si="20"/>
        <v>71</v>
      </c>
      <c r="G664" s="15">
        <f t="shared" si="21"/>
        <v>5041</v>
      </c>
      <c r="H664" s="15"/>
      <c r="I664" t="s">
        <v>8221</v>
      </c>
      <c r="J664">
        <v>12</v>
      </c>
      <c r="V664">
        <v>34</v>
      </c>
      <c r="Z664">
        <v>3</v>
      </c>
    </row>
    <row r="665" spans="1:26" x14ac:dyDescent="0.2">
      <c r="A665">
        <v>7</v>
      </c>
      <c r="B665" t="s">
        <v>8221</v>
      </c>
      <c r="D665" t="s">
        <v>8219</v>
      </c>
      <c r="E665">
        <v>269</v>
      </c>
      <c r="F665" s="15">
        <f t="shared" si="20"/>
        <v>269</v>
      </c>
      <c r="G665" s="15">
        <f t="shared" si="21"/>
        <v>72361</v>
      </c>
      <c r="H665" s="15"/>
      <c r="I665" t="s">
        <v>8221</v>
      </c>
      <c r="J665">
        <v>1</v>
      </c>
      <c r="V665">
        <v>35</v>
      </c>
      <c r="Z665">
        <v>3</v>
      </c>
    </row>
    <row r="666" spans="1:26" x14ac:dyDescent="0.2">
      <c r="A666">
        <v>29</v>
      </c>
      <c r="B666" t="s">
        <v>8221</v>
      </c>
      <c r="D666" t="s">
        <v>8219</v>
      </c>
      <c r="E666">
        <v>345</v>
      </c>
      <c r="F666" s="15">
        <f t="shared" si="20"/>
        <v>345</v>
      </c>
      <c r="G666" s="15">
        <f t="shared" si="21"/>
        <v>119025</v>
      </c>
      <c r="H666" s="15"/>
      <c r="I666" t="s">
        <v>8221</v>
      </c>
      <c r="J666">
        <v>3</v>
      </c>
      <c r="V666">
        <v>35</v>
      </c>
      <c r="Z666">
        <v>3</v>
      </c>
    </row>
    <row r="667" spans="1:26" x14ac:dyDescent="0.2">
      <c r="A667">
        <v>12</v>
      </c>
      <c r="B667" t="s">
        <v>8221</v>
      </c>
      <c r="D667" t="s">
        <v>8219</v>
      </c>
      <c r="E667">
        <v>43</v>
      </c>
      <c r="F667" s="15">
        <f t="shared" si="20"/>
        <v>43</v>
      </c>
      <c r="G667" s="15">
        <f t="shared" si="21"/>
        <v>1849</v>
      </c>
      <c r="H667" s="15"/>
      <c r="I667" t="s">
        <v>8221</v>
      </c>
      <c r="J667">
        <v>1</v>
      </c>
      <c r="V667">
        <v>35</v>
      </c>
      <c r="Z667">
        <v>3</v>
      </c>
    </row>
    <row r="668" spans="1:26" x14ac:dyDescent="0.2">
      <c r="A668">
        <v>4</v>
      </c>
      <c r="B668" t="s">
        <v>8221</v>
      </c>
      <c r="D668" t="s">
        <v>8219</v>
      </c>
      <c r="E668">
        <v>33</v>
      </c>
      <c r="F668" s="15">
        <f t="shared" si="20"/>
        <v>33</v>
      </c>
      <c r="G668" s="15">
        <f t="shared" si="21"/>
        <v>1089</v>
      </c>
      <c r="H668" s="15"/>
      <c r="I668" t="s">
        <v>8221</v>
      </c>
      <c r="J668">
        <v>4</v>
      </c>
      <c r="V668">
        <v>35</v>
      </c>
      <c r="Z668">
        <v>3</v>
      </c>
    </row>
    <row r="669" spans="1:26" x14ac:dyDescent="0.2">
      <c r="A669">
        <v>28</v>
      </c>
      <c r="B669" t="s">
        <v>8221</v>
      </c>
      <c r="D669" t="s">
        <v>8219</v>
      </c>
      <c r="E669">
        <v>211</v>
      </c>
      <c r="F669" s="15">
        <f t="shared" si="20"/>
        <v>211</v>
      </c>
      <c r="G669" s="15">
        <f t="shared" si="21"/>
        <v>44521</v>
      </c>
      <c r="H669" s="15"/>
      <c r="I669" t="s">
        <v>8221</v>
      </c>
      <c r="J669">
        <v>1</v>
      </c>
      <c r="V669">
        <v>35</v>
      </c>
      <c r="Z669">
        <v>3</v>
      </c>
    </row>
    <row r="670" spans="1:26" x14ac:dyDescent="0.2">
      <c r="A670">
        <v>25</v>
      </c>
      <c r="B670" t="s">
        <v>8221</v>
      </c>
      <c r="D670" t="s">
        <v>8219</v>
      </c>
      <c r="E670">
        <v>196</v>
      </c>
      <c r="F670" s="15">
        <f t="shared" si="20"/>
        <v>196</v>
      </c>
      <c r="G670" s="15">
        <f t="shared" si="21"/>
        <v>38416</v>
      </c>
      <c r="H670" s="15"/>
      <c r="I670" t="s">
        <v>8221</v>
      </c>
      <c r="J670">
        <v>3</v>
      </c>
      <c r="V670">
        <v>35</v>
      </c>
      <c r="Z670">
        <v>3</v>
      </c>
    </row>
    <row r="671" spans="1:26" x14ac:dyDescent="0.2">
      <c r="A671">
        <v>28</v>
      </c>
      <c r="B671" t="s">
        <v>8221</v>
      </c>
      <c r="D671" t="s">
        <v>8219</v>
      </c>
      <c r="E671">
        <v>405</v>
      </c>
      <c r="F671" s="15">
        <f t="shared" si="20"/>
        <v>405</v>
      </c>
      <c r="G671" s="15">
        <f t="shared" si="21"/>
        <v>164025</v>
      </c>
      <c r="H671" s="15"/>
      <c r="I671" t="s">
        <v>8221</v>
      </c>
      <c r="J671">
        <v>1</v>
      </c>
      <c r="V671">
        <v>35</v>
      </c>
      <c r="Z671">
        <v>3</v>
      </c>
    </row>
    <row r="672" spans="1:26" x14ac:dyDescent="0.2">
      <c r="A672">
        <v>310</v>
      </c>
      <c r="B672" t="s">
        <v>8221</v>
      </c>
      <c r="D672" t="s">
        <v>8219</v>
      </c>
      <c r="E672">
        <v>206</v>
      </c>
      <c r="F672" s="15">
        <f t="shared" si="20"/>
        <v>206</v>
      </c>
      <c r="G672" s="15">
        <f t="shared" si="21"/>
        <v>42436</v>
      </c>
      <c r="H672" s="15"/>
      <c r="I672" t="s">
        <v>8221</v>
      </c>
      <c r="J672">
        <v>0</v>
      </c>
      <c r="V672">
        <v>35</v>
      </c>
      <c r="Z672">
        <v>3</v>
      </c>
    </row>
    <row r="673" spans="1:26" x14ac:dyDescent="0.2">
      <c r="A673">
        <v>15</v>
      </c>
      <c r="B673" t="s">
        <v>8221</v>
      </c>
      <c r="D673" t="s">
        <v>8219</v>
      </c>
      <c r="E673">
        <v>335</v>
      </c>
      <c r="F673" s="15">
        <f t="shared" si="20"/>
        <v>335</v>
      </c>
      <c r="G673" s="15">
        <f t="shared" si="21"/>
        <v>112225</v>
      </c>
      <c r="H673" s="15"/>
      <c r="I673" t="s">
        <v>8221</v>
      </c>
      <c r="J673">
        <v>12</v>
      </c>
      <c r="V673">
        <v>35</v>
      </c>
      <c r="Z673">
        <v>3</v>
      </c>
    </row>
    <row r="674" spans="1:26" x14ac:dyDescent="0.2">
      <c r="A674">
        <v>215</v>
      </c>
      <c r="B674" t="s">
        <v>8221</v>
      </c>
      <c r="D674" t="s">
        <v>8219</v>
      </c>
      <c r="E674">
        <v>215</v>
      </c>
      <c r="F674" s="15">
        <f t="shared" si="20"/>
        <v>215</v>
      </c>
      <c r="G674" s="15">
        <f t="shared" si="21"/>
        <v>46225</v>
      </c>
      <c r="H674" s="15"/>
      <c r="I674" t="s">
        <v>8221</v>
      </c>
      <c r="J674">
        <v>0</v>
      </c>
      <c r="V674">
        <v>35</v>
      </c>
      <c r="Z674">
        <v>3</v>
      </c>
    </row>
    <row r="675" spans="1:26" x14ac:dyDescent="0.2">
      <c r="A675">
        <v>3</v>
      </c>
      <c r="B675" t="s">
        <v>8221</v>
      </c>
      <c r="D675" t="s">
        <v>8219</v>
      </c>
      <c r="E675">
        <v>176</v>
      </c>
      <c r="F675" s="15">
        <f t="shared" si="20"/>
        <v>176</v>
      </c>
      <c r="G675" s="15">
        <f t="shared" si="21"/>
        <v>30976</v>
      </c>
      <c r="H675" s="15"/>
      <c r="I675" t="s">
        <v>8221</v>
      </c>
      <c r="J675">
        <v>1</v>
      </c>
      <c r="V675">
        <v>35</v>
      </c>
      <c r="Z675">
        <v>3</v>
      </c>
    </row>
    <row r="676" spans="1:26" x14ac:dyDescent="0.2">
      <c r="A676">
        <v>2</v>
      </c>
      <c r="B676" t="s">
        <v>8221</v>
      </c>
      <c r="D676" t="s">
        <v>8219</v>
      </c>
      <c r="E676">
        <v>555</v>
      </c>
      <c r="F676" s="15">
        <f t="shared" si="20"/>
        <v>555</v>
      </c>
      <c r="G676" s="15">
        <f t="shared" si="21"/>
        <v>308025</v>
      </c>
      <c r="H676" s="15"/>
      <c r="I676" t="s">
        <v>8221</v>
      </c>
      <c r="J676">
        <v>0</v>
      </c>
      <c r="V676">
        <v>35</v>
      </c>
      <c r="Z676">
        <v>3</v>
      </c>
    </row>
    <row r="677" spans="1:26" x14ac:dyDescent="0.2">
      <c r="A677">
        <v>26</v>
      </c>
      <c r="B677" t="s">
        <v>8221</v>
      </c>
      <c r="D677" t="s">
        <v>8219</v>
      </c>
      <c r="E677">
        <v>116</v>
      </c>
      <c r="F677" s="15">
        <f t="shared" si="20"/>
        <v>116</v>
      </c>
      <c r="G677" s="15">
        <f t="shared" si="21"/>
        <v>13456</v>
      </c>
      <c r="H677" s="15"/>
      <c r="I677" t="s">
        <v>8221</v>
      </c>
      <c r="J677">
        <v>0</v>
      </c>
      <c r="V677">
        <v>35</v>
      </c>
      <c r="Z677">
        <v>3</v>
      </c>
    </row>
    <row r="678" spans="1:26" x14ac:dyDescent="0.2">
      <c r="A678">
        <v>24</v>
      </c>
      <c r="B678" t="s">
        <v>8221</v>
      </c>
      <c r="D678" t="s">
        <v>8219</v>
      </c>
      <c r="E678">
        <v>615</v>
      </c>
      <c r="F678" s="15">
        <f t="shared" si="20"/>
        <v>615</v>
      </c>
      <c r="G678" s="15">
        <f t="shared" si="21"/>
        <v>378225</v>
      </c>
      <c r="H678" s="15"/>
      <c r="I678" t="s">
        <v>8221</v>
      </c>
      <c r="J678">
        <v>2</v>
      </c>
      <c r="V678">
        <v>35</v>
      </c>
      <c r="Z678">
        <v>3</v>
      </c>
    </row>
    <row r="679" spans="1:26" x14ac:dyDescent="0.2">
      <c r="A679">
        <v>96</v>
      </c>
      <c r="B679" t="s">
        <v>8221</v>
      </c>
      <c r="D679" t="s">
        <v>8219</v>
      </c>
      <c r="E679">
        <v>236</v>
      </c>
      <c r="F679" s="15">
        <f t="shared" si="20"/>
        <v>236</v>
      </c>
      <c r="G679" s="15">
        <f t="shared" si="21"/>
        <v>55696</v>
      </c>
      <c r="H679" s="15"/>
      <c r="I679" t="s">
        <v>8221</v>
      </c>
      <c r="J679">
        <v>92</v>
      </c>
      <c r="V679">
        <v>35</v>
      </c>
      <c r="Z679">
        <v>3</v>
      </c>
    </row>
    <row r="680" spans="1:26" x14ac:dyDescent="0.2">
      <c r="A680">
        <v>17</v>
      </c>
      <c r="B680" t="s">
        <v>8221</v>
      </c>
      <c r="D680" t="s">
        <v>8219</v>
      </c>
      <c r="E680">
        <v>145</v>
      </c>
      <c r="F680" s="15">
        <f t="shared" si="20"/>
        <v>145</v>
      </c>
      <c r="G680" s="15">
        <f t="shared" si="21"/>
        <v>21025</v>
      </c>
      <c r="H680" s="15"/>
      <c r="I680" t="s">
        <v>8221</v>
      </c>
      <c r="J680">
        <v>0</v>
      </c>
      <c r="V680">
        <v>35</v>
      </c>
      <c r="Z680">
        <v>3</v>
      </c>
    </row>
    <row r="681" spans="1:26" x14ac:dyDescent="0.2">
      <c r="A681">
        <v>94</v>
      </c>
      <c r="B681" t="s">
        <v>8221</v>
      </c>
      <c r="D681" t="s">
        <v>8219</v>
      </c>
      <c r="E681">
        <v>167</v>
      </c>
      <c r="F681" s="15">
        <f t="shared" si="20"/>
        <v>167</v>
      </c>
      <c r="G681" s="15">
        <f t="shared" si="21"/>
        <v>27889</v>
      </c>
      <c r="H681" s="15"/>
      <c r="I681" t="s">
        <v>8221</v>
      </c>
      <c r="J681">
        <v>3</v>
      </c>
      <c r="V681">
        <v>35</v>
      </c>
      <c r="Z681">
        <v>3</v>
      </c>
    </row>
    <row r="682" spans="1:26" x14ac:dyDescent="0.2">
      <c r="A682">
        <v>129</v>
      </c>
      <c r="B682" t="s">
        <v>8221</v>
      </c>
      <c r="D682" t="s">
        <v>8219</v>
      </c>
      <c r="E682">
        <v>235</v>
      </c>
      <c r="F682" s="15">
        <f t="shared" si="20"/>
        <v>235</v>
      </c>
      <c r="G682" s="15">
        <f t="shared" si="21"/>
        <v>55225</v>
      </c>
      <c r="H682" s="15"/>
      <c r="I682" t="s">
        <v>8221</v>
      </c>
      <c r="J682">
        <v>10</v>
      </c>
      <c r="V682">
        <v>35</v>
      </c>
      <c r="Z682">
        <v>3</v>
      </c>
    </row>
    <row r="683" spans="1:26" x14ac:dyDescent="0.2">
      <c r="A683">
        <v>1</v>
      </c>
      <c r="B683" t="s">
        <v>8221</v>
      </c>
      <c r="D683" t="s">
        <v>8219</v>
      </c>
      <c r="E683">
        <v>452</v>
      </c>
      <c r="F683" s="15">
        <f t="shared" si="20"/>
        <v>452</v>
      </c>
      <c r="G683" s="15">
        <f t="shared" si="21"/>
        <v>204304</v>
      </c>
      <c r="H683" s="15"/>
      <c r="I683" t="s">
        <v>8221</v>
      </c>
      <c r="J683">
        <v>7</v>
      </c>
      <c r="V683">
        <v>35</v>
      </c>
      <c r="Z683">
        <v>3</v>
      </c>
    </row>
    <row r="684" spans="1:26" x14ac:dyDescent="0.2">
      <c r="A684">
        <v>4</v>
      </c>
      <c r="B684" t="s">
        <v>8221</v>
      </c>
      <c r="D684" t="s">
        <v>8219</v>
      </c>
      <c r="E684">
        <v>241</v>
      </c>
      <c r="F684" s="15">
        <f t="shared" si="20"/>
        <v>241</v>
      </c>
      <c r="G684" s="15">
        <f t="shared" si="21"/>
        <v>58081</v>
      </c>
      <c r="H684" s="15"/>
      <c r="I684" t="s">
        <v>8221</v>
      </c>
      <c r="J684">
        <v>3</v>
      </c>
      <c r="V684">
        <v>35</v>
      </c>
      <c r="Z684">
        <v>3</v>
      </c>
    </row>
    <row r="685" spans="1:26" x14ac:dyDescent="0.2">
      <c r="A685">
        <v>3</v>
      </c>
      <c r="B685" t="s">
        <v>8221</v>
      </c>
      <c r="D685" t="s">
        <v>8219</v>
      </c>
      <c r="E685">
        <v>28</v>
      </c>
      <c r="F685" s="15">
        <f t="shared" si="20"/>
        <v>28</v>
      </c>
      <c r="G685" s="15">
        <f t="shared" si="21"/>
        <v>784</v>
      </c>
      <c r="H685" s="15"/>
      <c r="I685" t="s">
        <v>8221</v>
      </c>
      <c r="J685">
        <v>0</v>
      </c>
      <c r="V685">
        <v>35</v>
      </c>
      <c r="Z685">
        <v>3</v>
      </c>
    </row>
    <row r="686" spans="1:26" x14ac:dyDescent="0.2">
      <c r="A686">
        <v>135</v>
      </c>
      <c r="B686" t="s">
        <v>8221</v>
      </c>
      <c r="D686" t="s">
        <v>8219</v>
      </c>
      <c r="E686">
        <v>140</v>
      </c>
      <c r="F686" s="15">
        <f t="shared" si="20"/>
        <v>140</v>
      </c>
      <c r="G686" s="15">
        <f t="shared" si="21"/>
        <v>19600</v>
      </c>
      <c r="H686" s="15"/>
      <c r="I686" t="s">
        <v>8221</v>
      </c>
      <c r="J686">
        <v>1</v>
      </c>
      <c r="V686">
        <v>35</v>
      </c>
      <c r="Z686">
        <v>3</v>
      </c>
    </row>
    <row r="687" spans="1:26" x14ac:dyDescent="0.2">
      <c r="A687">
        <v>10</v>
      </c>
      <c r="B687" t="s">
        <v>8221</v>
      </c>
      <c r="D687" t="s">
        <v>8219</v>
      </c>
      <c r="E687">
        <v>280</v>
      </c>
      <c r="F687" s="15">
        <f t="shared" si="20"/>
        <v>280</v>
      </c>
      <c r="G687" s="15">
        <f t="shared" si="21"/>
        <v>78400</v>
      </c>
      <c r="H687" s="15"/>
      <c r="I687" t="s">
        <v>8221</v>
      </c>
      <c r="J687">
        <v>0</v>
      </c>
      <c r="V687">
        <v>35</v>
      </c>
      <c r="Z687">
        <v>3</v>
      </c>
    </row>
    <row r="688" spans="1:26" x14ac:dyDescent="0.2">
      <c r="A688">
        <v>0</v>
      </c>
      <c r="B688" t="s">
        <v>8221</v>
      </c>
      <c r="D688" t="s">
        <v>8219</v>
      </c>
      <c r="E688">
        <v>70</v>
      </c>
      <c r="F688" s="15">
        <f t="shared" si="20"/>
        <v>70</v>
      </c>
      <c r="G688" s="15">
        <f t="shared" si="21"/>
        <v>4900</v>
      </c>
      <c r="H688" s="15"/>
      <c r="I688" t="s">
        <v>8221</v>
      </c>
      <c r="J688">
        <v>9</v>
      </c>
      <c r="V688">
        <v>36</v>
      </c>
      <c r="Z688">
        <v>3</v>
      </c>
    </row>
    <row r="689" spans="1:26" x14ac:dyDescent="0.2">
      <c r="A689">
        <v>6</v>
      </c>
      <c r="B689" t="s">
        <v>8221</v>
      </c>
      <c r="D689" t="s">
        <v>8219</v>
      </c>
      <c r="E689">
        <v>160</v>
      </c>
      <c r="F689" s="15">
        <f t="shared" si="20"/>
        <v>160</v>
      </c>
      <c r="G689" s="15">
        <f t="shared" si="21"/>
        <v>25600</v>
      </c>
      <c r="H689" s="15"/>
      <c r="I689" t="s">
        <v>8221</v>
      </c>
      <c r="J689">
        <v>2</v>
      </c>
      <c r="V689">
        <v>36</v>
      </c>
      <c r="Z689">
        <v>3</v>
      </c>
    </row>
    <row r="690" spans="1:26" x14ac:dyDescent="0.2">
      <c r="A690">
        <v>36</v>
      </c>
      <c r="B690" t="s">
        <v>8221</v>
      </c>
      <c r="D690" t="s">
        <v>8219</v>
      </c>
      <c r="E690">
        <v>141</v>
      </c>
      <c r="F690" s="15">
        <f t="shared" si="20"/>
        <v>141</v>
      </c>
      <c r="G690" s="15">
        <f t="shared" si="21"/>
        <v>19881</v>
      </c>
      <c r="H690" s="15"/>
      <c r="I690" t="s">
        <v>8221</v>
      </c>
      <c r="J690">
        <v>1</v>
      </c>
      <c r="V690">
        <v>36</v>
      </c>
      <c r="Z690">
        <v>3</v>
      </c>
    </row>
    <row r="691" spans="1:26" x14ac:dyDescent="0.2">
      <c r="A691">
        <v>336</v>
      </c>
      <c r="B691" t="s">
        <v>8221</v>
      </c>
      <c r="D691" t="s">
        <v>8219</v>
      </c>
      <c r="E691">
        <v>874</v>
      </c>
      <c r="F691" s="15">
        <f t="shared" si="20"/>
        <v>874</v>
      </c>
      <c r="G691" s="15">
        <f t="shared" si="21"/>
        <v>763876</v>
      </c>
      <c r="H691" s="15"/>
      <c r="I691" t="s">
        <v>8221</v>
      </c>
      <c r="J691">
        <v>2</v>
      </c>
      <c r="V691">
        <v>36</v>
      </c>
      <c r="Z691">
        <v>3</v>
      </c>
    </row>
    <row r="692" spans="1:26" x14ac:dyDescent="0.2">
      <c r="A692">
        <v>34</v>
      </c>
      <c r="B692" t="s">
        <v>8221</v>
      </c>
      <c r="D692" t="s">
        <v>8219</v>
      </c>
      <c r="E692">
        <v>73</v>
      </c>
      <c r="F692" s="15">
        <f t="shared" si="20"/>
        <v>73</v>
      </c>
      <c r="G692" s="15">
        <f t="shared" si="21"/>
        <v>5329</v>
      </c>
      <c r="H692" s="15"/>
      <c r="I692" t="s">
        <v>8221</v>
      </c>
      <c r="J692">
        <v>11</v>
      </c>
      <c r="V692">
        <v>36</v>
      </c>
      <c r="Z692">
        <v>3</v>
      </c>
    </row>
    <row r="693" spans="1:26" x14ac:dyDescent="0.2">
      <c r="A693">
        <v>10</v>
      </c>
      <c r="B693" t="s">
        <v>8221</v>
      </c>
      <c r="D693" t="s">
        <v>8219</v>
      </c>
      <c r="E693">
        <v>294</v>
      </c>
      <c r="F693" s="15">
        <f t="shared" si="20"/>
        <v>294</v>
      </c>
      <c r="G693" s="15">
        <f t="shared" si="21"/>
        <v>86436</v>
      </c>
      <c r="H693" s="15"/>
      <c r="I693" t="s">
        <v>8221</v>
      </c>
      <c r="J693">
        <v>0</v>
      </c>
      <c r="V693">
        <v>36</v>
      </c>
      <c r="Z693">
        <v>3</v>
      </c>
    </row>
    <row r="694" spans="1:26" x14ac:dyDescent="0.2">
      <c r="A694">
        <v>201</v>
      </c>
      <c r="B694" t="s">
        <v>8221</v>
      </c>
      <c r="D694" t="s">
        <v>8219</v>
      </c>
      <c r="E694">
        <v>740</v>
      </c>
      <c r="F694" s="15">
        <f t="shared" si="20"/>
        <v>740</v>
      </c>
      <c r="G694" s="15">
        <f t="shared" si="21"/>
        <v>547600</v>
      </c>
      <c r="H694" s="15"/>
      <c r="I694" t="s">
        <v>8221</v>
      </c>
      <c r="J694">
        <v>0</v>
      </c>
      <c r="V694">
        <v>36</v>
      </c>
      <c r="Z694">
        <v>3</v>
      </c>
    </row>
    <row r="695" spans="1:26" x14ac:dyDescent="0.2">
      <c r="A695">
        <v>296</v>
      </c>
      <c r="B695" t="s">
        <v>8221</v>
      </c>
      <c r="D695" t="s">
        <v>8219</v>
      </c>
      <c r="E695">
        <v>369</v>
      </c>
      <c r="F695" s="15">
        <f t="shared" si="20"/>
        <v>369</v>
      </c>
      <c r="G695" s="15">
        <f t="shared" si="21"/>
        <v>136161</v>
      </c>
      <c r="H695" s="15"/>
      <c r="I695" t="s">
        <v>8221</v>
      </c>
      <c r="J695">
        <v>9</v>
      </c>
      <c r="V695">
        <v>36</v>
      </c>
      <c r="Z695">
        <v>3</v>
      </c>
    </row>
    <row r="696" spans="1:26" x14ac:dyDescent="0.2">
      <c r="A696">
        <v>7</v>
      </c>
      <c r="B696" t="s">
        <v>8221</v>
      </c>
      <c r="D696" t="s">
        <v>8219</v>
      </c>
      <c r="E696">
        <v>110</v>
      </c>
      <c r="F696" s="15">
        <f t="shared" si="20"/>
        <v>110</v>
      </c>
      <c r="G696" s="15">
        <f t="shared" si="21"/>
        <v>12100</v>
      </c>
      <c r="H696" s="15"/>
      <c r="I696" t="s">
        <v>8221</v>
      </c>
      <c r="J696">
        <v>0</v>
      </c>
      <c r="V696">
        <v>36</v>
      </c>
      <c r="Z696">
        <v>3</v>
      </c>
    </row>
    <row r="697" spans="1:26" x14ac:dyDescent="0.2">
      <c r="A697">
        <v>7</v>
      </c>
      <c r="B697" t="s">
        <v>8221</v>
      </c>
      <c r="D697" t="s">
        <v>8219</v>
      </c>
      <c r="E697">
        <v>455</v>
      </c>
      <c r="F697" s="15">
        <f t="shared" si="20"/>
        <v>455</v>
      </c>
      <c r="G697" s="15">
        <f t="shared" si="21"/>
        <v>207025</v>
      </c>
      <c r="H697" s="15"/>
      <c r="I697" t="s">
        <v>8221</v>
      </c>
      <c r="J697">
        <v>4</v>
      </c>
      <c r="V697">
        <v>36</v>
      </c>
      <c r="Z697">
        <v>3</v>
      </c>
    </row>
    <row r="698" spans="1:26" x14ac:dyDescent="0.2">
      <c r="A698">
        <v>1</v>
      </c>
      <c r="B698" t="s">
        <v>8221</v>
      </c>
      <c r="D698" t="s">
        <v>8219</v>
      </c>
      <c r="E698">
        <v>224</v>
      </c>
      <c r="F698" s="15">
        <f t="shared" si="20"/>
        <v>224</v>
      </c>
      <c r="G698" s="15">
        <f t="shared" si="21"/>
        <v>50176</v>
      </c>
      <c r="H698" s="15"/>
      <c r="I698" t="s">
        <v>8221</v>
      </c>
      <c r="J698">
        <v>1</v>
      </c>
      <c r="V698">
        <v>36</v>
      </c>
      <c r="Z698">
        <v>3</v>
      </c>
    </row>
    <row r="699" spans="1:26" x14ac:dyDescent="0.2">
      <c r="A699">
        <v>114</v>
      </c>
      <c r="B699" t="s">
        <v>8221</v>
      </c>
      <c r="D699" t="s">
        <v>8219</v>
      </c>
      <c r="E699">
        <v>46</v>
      </c>
      <c r="F699" s="15">
        <f t="shared" si="20"/>
        <v>46</v>
      </c>
      <c r="G699" s="15">
        <f t="shared" si="21"/>
        <v>2116</v>
      </c>
      <c r="H699" s="15"/>
      <c r="I699" t="s">
        <v>8221</v>
      </c>
      <c r="J699">
        <v>2</v>
      </c>
      <c r="V699">
        <v>36</v>
      </c>
      <c r="Z699">
        <v>3</v>
      </c>
    </row>
    <row r="700" spans="1:26" x14ac:dyDescent="0.2">
      <c r="A700">
        <v>29</v>
      </c>
      <c r="B700" t="s">
        <v>8221</v>
      </c>
      <c r="D700" t="s">
        <v>8219</v>
      </c>
      <c r="E700">
        <v>284</v>
      </c>
      <c r="F700" s="15">
        <f t="shared" si="20"/>
        <v>284</v>
      </c>
      <c r="G700" s="15">
        <f t="shared" si="21"/>
        <v>80656</v>
      </c>
      <c r="H700" s="15"/>
      <c r="I700" t="s">
        <v>8221</v>
      </c>
      <c r="J700">
        <v>0</v>
      </c>
      <c r="V700">
        <v>36</v>
      </c>
      <c r="Z700">
        <v>3</v>
      </c>
    </row>
    <row r="701" spans="1:26" x14ac:dyDescent="0.2">
      <c r="A701">
        <v>890</v>
      </c>
      <c r="B701" t="s">
        <v>8221</v>
      </c>
      <c r="D701" t="s">
        <v>8219</v>
      </c>
      <c r="E701">
        <v>98</v>
      </c>
      <c r="F701" s="15">
        <f t="shared" si="20"/>
        <v>98</v>
      </c>
      <c r="G701" s="15">
        <f t="shared" si="21"/>
        <v>9604</v>
      </c>
      <c r="H701" s="15"/>
      <c r="I701" t="s">
        <v>8221</v>
      </c>
      <c r="J701">
        <v>1</v>
      </c>
      <c r="V701">
        <v>36</v>
      </c>
      <c r="Z701">
        <v>3</v>
      </c>
    </row>
    <row r="702" spans="1:26" x14ac:dyDescent="0.2">
      <c r="A702">
        <v>31</v>
      </c>
      <c r="B702" t="s">
        <v>8221</v>
      </c>
      <c r="D702" t="s">
        <v>8219</v>
      </c>
      <c r="E702">
        <v>56</v>
      </c>
      <c r="F702" s="15">
        <f t="shared" si="20"/>
        <v>56</v>
      </c>
      <c r="G702" s="15">
        <f t="shared" si="21"/>
        <v>3136</v>
      </c>
      <c r="H702" s="15"/>
      <c r="I702" t="s">
        <v>8221</v>
      </c>
      <c r="J702">
        <v>17</v>
      </c>
      <c r="V702">
        <v>36</v>
      </c>
      <c r="Z702">
        <v>3</v>
      </c>
    </row>
    <row r="703" spans="1:26" x14ac:dyDescent="0.2">
      <c r="A703">
        <v>21</v>
      </c>
      <c r="B703" t="s">
        <v>8221</v>
      </c>
      <c r="D703" t="s">
        <v>8219</v>
      </c>
      <c r="E703">
        <v>32</v>
      </c>
      <c r="F703" s="15">
        <f t="shared" si="20"/>
        <v>32</v>
      </c>
      <c r="G703" s="15">
        <f t="shared" si="21"/>
        <v>1024</v>
      </c>
      <c r="H703" s="15"/>
      <c r="I703" t="s">
        <v>8221</v>
      </c>
      <c r="J703">
        <v>2</v>
      </c>
      <c r="V703">
        <v>37</v>
      </c>
      <c r="Z703">
        <v>3</v>
      </c>
    </row>
    <row r="704" spans="1:26" x14ac:dyDescent="0.2">
      <c r="A704">
        <v>37</v>
      </c>
      <c r="B704" t="s">
        <v>8221</v>
      </c>
      <c r="D704" t="s">
        <v>8219</v>
      </c>
      <c r="E704">
        <v>30</v>
      </c>
      <c r="F704" s="15">
        <f t="shared" si="20"/>
        <v>30</v>
      </c>
      <c r="G704" s="15">
        <f t="shared" si="21"/>
        <v>900</v>
      </c>
      <c r="H704" s="15"/>
      <c r="I704" t="s">
        <v>8221</v>
      </c>
      <c r="J704">
        <v>3</v>
      </c>
      <c r="V704">
        <v>37</v>
      </c>
      <c r="Z704">
        <v>3</v>
      </c>
    </row>
    <row r="705" spans="1:26" x14ac:dyDescent="0.2">
      <c r="A705">
        <v>7</v>
      </c>
      <c r="B705" t="s">
        <v>8221</v>
      </c>
      <c r="D705" t="s">
        <v>8219</v>
      </c>
      <c r="E705">
        <v>70</v>
      </c>
      <c r="F705" s="15">
        <f t="shared" si="20"/>
        <v>70</v>
      </c>
      <c r="G705" s="15">
        <f t="shared" si="21"/>
        <v>4900</v>
      </c>
      <c r="H705" s="15"/>
      <c r="I705" t="s">
        <v>8221</v>
      </c>
      <c r="J705">
        <v>41</v>
      </c>
      <c r="V705">
        <v>37</v>
      </c>
      <c r="Z705">
        <v>3</v>
      </c>
    </row>
    <row r="706" spans="1:26" x14ac:dyDescent="0.2">
      <c r="A706">
        <v>4</v>
      </c>
      <c r="B706" t="s">
        <v>8221</v>
      </c>
      <c r="D706" t="s">
        <v>8219</v>
      </c>
      <c r="E706">
        <v>44</v>
      </c>
      <c r="F706" s="15">
        <f t="shared" si="20"/>
        <v>44</v>
      </c>
      <c r="G706" s="15">
        <f t="shared" si="21"/>
        <v>1936</v>
      </c>
      <c r="H706" s="15"/>
      <c r="I706" t="s">
        <v>8221</v>
      </c>
      <c r="J706">
        <v>2</v>
      </c>
      <c r="V706">
        <v>37</v>
      </c>
      <c r="Z706">
        <v>3</v>
      </c>
    </row>
    <row r="707" spans="1:26" x14ac:dyDescent="0.2">
      <c r="A707">
        <v>5</v>
      </c>
      <c r="B707" t="s">
        <v>8221</v>
      </c>
      <c r="D707" t="s">
        <v>8219</v>
      </c>
      <c r="E707">
        <v>92</v>
      </c>
      <c r="F707" s="15">
        <f t="shared" ref="F707:F770" si="22">E707-$N707</f>
        <v>92</v>
      </c>
      <c r="G707" s="15">
        <f t="shared" ref="G707:G770" si="23">F707^2</f>
        <v>8464</v>
      </c>
      <c r="H707" s="15"/>
      <c r="I707" t="s">
        <v>8221</v>
      </c>
      <c r="J707">
        <v>3</v>
      </c>
      <c r="V707">
        <v>37</v>
      </c>
      <c r="Z707">
        <v>3</v>
      </c>
    </row>
    <row r="708" spans="1:26" x14ac:dyDescent="0.2">
      <c r="A708">
        <v>0</v>
      </c>
      <c r="B708" t="s">
        <v>8221</v>
      </c>
      <c r="D708" t="s">
        <v>8219</v>
      </c>
      <c r="E708">
        <v>205</v>
      </c>
      <c r="F708" s="15">
        <f t="shared" si="22"/>
        <v>205</v>
      </c>
      <c r="G708" s="15">
        <f t="shared" si="23"/>
        <v>42025</v>
      </c>
      <c r="H708" s="15"/>
      <c r="I708" t="s">
        <v>8221</v>
      </c>
      <c r="J708">
        <v>8</v>
      </c>
      <c r="V708">
        <v>37</v>
      </c>
      <c r="Z708">
        <v>3</v>
      </c>
    </row>
    <row r="709" spans="1:26" x14ac:dyDescent="0.2">
      <c r="A709">
        <v>456</v>
      </c>
      <c r="B709" t="s">
        <v>8221</v>
      </c>
      <c r="D709" t="s">
        <v>8219</v>
      </c>
      <c r="E709">
        <v>23</v>
      </c>
      <c r="F709" s="15">
        <f t="shared" si="22"/>
        <v>23</v>
      </c>
      <c r="G709" s="15">
        <f t="shared" si="23"/>
        <v>529</v>
      </c>
      <c r="H709" s="15"/>
      <c r="I709" t="s">
        <v>8221</v>
      </c>
      <c r="J709">
        <v>0</v>
      </c>
      <c r="V709">
        <v>37</v>
      </c>
      <c r="Z709">
        <v>3</v>
      </c>
    </row>
    <row r="710" spans="1:26" x14ac:dyDescent="0.2">
      <c r="A710">
        <v>369</v>
      </c>
      <c r="B710" t="s">
        <v>8221</v>
      </c>
      <c r="D710" t="s">
        <v>8219</v>
      </c>
      <c r="E710">
        <v>4</v>
      </c>
      <c r="F710" s="15">
        <f t="shared" si="22"/>
        <v>4</v>
      </c>
      <c r="G710" s="15">
        <f t="shared" si="23"/>
        <v>16</v>
      </c>
      <c r="H710" s="15"/>
      <c r="I710" t="s">
        <v>8221</v>
      </c>
      <c r="J710">
        <v>1</v>
      </c>
      <c r="V710">
        <v>37</v>
      </c>
      <c r="Z710">
        <v>3</v>
      </c>
    </row>
    <row r="711" spans="1:26" x14ac:dyDescent="0.2">
      <c r="A711">
        <v>2</v>
      </c>
      <c r="B711" t="s">
        <v>8221</v>
      </c>
      <c r="D711" t="s">
        <v>8219</v>
      </c>
      <c r="E711">
        <v>112</v>
      </c>
      <c r="F711" s="15">
        <f t="shared" si="22"/>
        <v>112</v>
      </c>
      <c r="G711" s="15">
        <f t="shared" si="23"/>
        <v>12544</v>
      </c>
      <c r="H711" s="15"/>
      <c r="I711" t="s">
        <v>8221</v>
      </c>
      <c r="J711">
        <v>3</v>
      </c>
      <c r="V711">
        <v>37</v>
      </c>
      <c r="Z711">
        <v>3</v>
      </c>
    </row>
    <row r="712" spans="1:26" x14ac:dyDescent="0.2">
      <c r="A712">
        <v>0</v>
      </c>
      <c r="B712" t="s">
        <v>8221</v>
      </c>
      <c r="D712" t="s">
        <v>8219</v>
      </c>
      <c r="E712">
        <v>27</v>
      </c>
      <c r="F712" s="15">
        <f t="shared" si="22"/>
        <v>27</v>
      </c>
      <c r="G712" s="15">
        <f t="shared" si="23"/>
        <v>729</v>
      </c>
      <c r="H712" s="15"/>
      <c r="I712" t="s">
        <v>8221</v>
      </c>
      <c r="J712">
        <v>4</v>
      </c>
      <c r="V712">
        <v>37</v>
      </c>
      <c r="Z712">
        <v>3</v>
      </c>
    </row>
    <row r="713" spans="1:26" x14ac:dyDescent="0.2">
      <c r="A713">
        <v>338</v>
      </c>
      <c r="B713" t="s">
        <v>8221</v>
      </c>
      <c r="D713" t="s">
        <v>8219</v>
      </c>
      <c r="E713">
        <v>11</v>
      </c>
      <c r="F713" s="15">
        <f t="shared" si="22"/>
        <v>11</v>
      </c>
      <c r="G713" s="15">
        <f t="shared" si="23"/>
        <v>121</v>
      </c>
      <c r="H713" s="15"/>
      <c r="I713" t="s">
        <v>8221</v>
      </c>
      <c r="J713">
        <v>9</v>
      </c>
      <c r="V713">
        <v>37</v>
      </c>
      <c r="Z713">
        <v>3</v>
      </c>
    </row>
    <row r="714" spans="1:26" x14ac:dyDescent="0.2">
      <c r="A714">
        <v>4</v>
      </c>
      <c r="B714" t="s">
        <v>8221</v>
      </c>
      <c r="D714" t="s">
        <v>8219</v>
      </c>
      <c r="E714">
        <v>26</v>
      </c>
      <c r="F714" s="15">
        <f t="shared" si="22"/>
        <v>26</v>
      </c>
      <c r="G714" s="15">
        <f t="shared" si="23"/>
        <v>676</v>
      </c>
      <c r="H714" s="15"/>
      <c r="I714" t="s">
        <v>8221</v>
      </c>
      <c r="J714">
        <v>16</v>
      </c>
      <c r="V714">
        <v>37</v>
      </c>
      <c r="Z714">
        <v>3</v>
      </c>
    </row>
    <row r="715" spans="1:26" x14ac:dyDescent="0.2">
      <c r="A715">
        <v>1</v>
      </c>
      <c r="B715" t="s">
        <v>8221</v>
      </c>
      <c r="D715" t="s">
        <v>8219</v>
      </c>
      <c r="E715">
        <v>77</v>
      </c>
      <c r="F715" s="15">
        <f t="shared" si="22"/>
        <v>77</v>
      </c>
      <c r="G715" s="15">
        <f t="shared" si="23"/>
        <v>5929</v>
      </c>
      <c r="H715" s="15"/>
      <c r="I715" t="s">
        <v>8221</v>
      </c>
      <c r="J715">
        <v>1</v>
      </c>
      <c r="V715">
        <v>37</v>
      </c>
      <c r="Z715">
        <v>3</v>
      </c>
    </row>
    <row r="716" spans="1:26" x14ac:dyDescent="0.2">
      <c r="A716">
        <v>28</v>
      </c>
      <c r="B716" t="s">
        <v>8221</v>
      </c>
      <c r="D716" t="s">
        <v>8219</v>
      </c>
      <c r="E716">
        <v>136</v>
      </c>
      <c r="F716" s="15">
        <f t="shared" si="22"/>
        <v>136</v>
      </c>
      <c r="G716" s="15">
        <f t="shared" si="23"/>
        <v>18496</v>
      </c>
      <c r="H716" s="15"/>
      <c r="I716" t="s">
        <v>8221</v>
      </c>
      <c r="J716">
        <v>7</v>
      </c>
      <c r="V716">
        <v>37</v>
      </c>
      <c r="Z716">
        <v>3</v>
      </c>
    </row>
    <row r="717" spans="1:26" x14ac:dyDescent="0.2">
      <c r="A717">
        <v>12</v>
      </c>
      <c r="B717" t="s">
        <v>8221</v>
      </c>
      <c r="D717" t="s">
        <v>8219</v>
      </c>
      <c r="E717">
        <v>157</v>
      </c>
      <c r="F717" s="15">
        <f t="shared" si="22"/>
        <v>157</v>
      </c>
      <c r="G717" s="15">
        <f t="shared" si="23"/>
        <v>24649</v>
      </c>
      <c r="H717" s="15"/>
      <c r="I717" t="s">
        <v>8221</v>
      </c>
      <c r="J717">
        <v>0</v>
      </c>
      <c r="V717">
        <v>37</v>
      </c>
      <c r="Z717">
        <v>3</v>
      </c>
    </row>
    <row r="718" spans="1:26" x14ac:dyDescent="0.2">
      <c r="A718">
        <v>16</v>
      </c>
      <c r="B718" t="s">
        <v>8221</v>
      </c>
      <c r="D718" t="s">
        <v>8219</v>
      </c>
      <c r="E718">
        <v>158</v>
      </c>
      <c r="F718" s="15">
        <f t="shared" si="22"/>
        <v>158</v>
      </c>
      <c r="G718" s="15">
        <f t="shared" si="23"/>
        <v>24964</v>
      </c>
      <c r="H718" s="15"/>
      <c r="I718" t="s">
        <v>8221</v>
      </c>
      <c r="J718">
        <v>0</v>
      </c>
      <c r="V718">
        <v>37</v>
      </c>
      <c r="Z718">
        <v>3</v>
      </c>
    </row>
    <row r="719" spans="1:26" x14ac:dyDescent="0.2">
      <c r="A719">
        <v>4</v>
      </c>
      <c r="B719" t="s">
        <v>8221</v>
      </c>
      <c r="D719" t="s">
        <v>8219</v>
      </c>
      <c r="E719">
        <v>27</v>
      </c>
      <c r="F719" s="15">
        <f t="shared" si="22"/>
        <v>27</v>
      </c>
      <c r="G719" s="15">
        <f t="shared" si="23"/>
        <v>729</v>
      </c>
      <c r="H719" s="15"/>
      <c r="I719" t="s">
        <v>8221</v>
      </c>
      <c r="J719">
        <v>0</v>
      </c>
      <c r="V719">
        <v>37</v>
      </c>
      <c r="Z719">
        <v>3</v>
      </c>
    </row>
    <row r="720" spans="1:26" x14ac:dyDescent="0.2">
      <c r="A720">
        <v>4</v>
      </c>
      <c r="B720" t="s">
        <v>8221</v>
      </c>
      <c r="D720" t="s">
        <v>8219</v>
      </c>
      <c r="E720">
        <v>23</v>
      </c>
      <c r="F720" s="15">
        <f t="shared" si="22"/>
        <v>23</v>
      </c>
      <c r="G720" s="15">
        <f t="shared" si="23"/>
        <v>529</v>
      </c>
      <c r="H720" s="15"/>
      <c r="I720" t="s">
        <v>8221</v>
      </c>
      <c r="J720">
        <v>0</v>
      </c>
      <c r="V720">
        <v>38</v>
      </c>
      <c r="Z720">
        <v>3</v>
      </c>
    </row>
    <row r="721" spans="1:26" x14ac:dyDescent="0.2">
      <c r="A721">
        <v>10</v>
      </c>
      <c r="B721" t="s">
        <v>8221</v>
      </c>
      <c r="D721" t="s">
        <v>8219</v>
      </c>
      <c r="E721">
        <v>17</v>
      </c>
      <c r="F721" s="15">
        <f t="shared" si="22"/>
        <v>17</v>
      </c>
      <c r="G721" s="15">
        <f t="shared" si="23"/>
        <v>289</v>
      </c>
      <c r="H721" s="15"/>
      <c r="I721" t="s">
        <v>8221</v>
      </c>
      <c r="J721">
        <v>0</v>
      </c>
      <c r="V721">
        <v>38</v>
      </c>
      <c r="Z721">
        <v>3</v>
      </c>
    </row>
    <row r="722" spans="1:26" x14ac:dyDescent="0.2">
      <c r="A722">
        <v>41</v>
      </c>
      <c r="B722" t="s">
        <v>8219</v>
      </c>
      <c r="D722" t="s">
        <v>8219</v>
      </c>
      <c r="E722">
        <v>37</v>
      </c>
      <c r="F722" s="15">
        <f t="shared" si="22"/>
        <v>37</v>
      </c>
      <c r="G722" s="15">
        <f t="shared" si="23"/>
        <v>1369</v>
      </c>
      <c r="H722" s="15"/>
      <c r="I722" t="s">
        <v>8221</v>
      </c>
      <c r="J722">
        <v>1</v>
      </c>
      <c r="V722">
        <v>38</v>
      </c>
      <c r="Z722">
        <v>3</v>
      </c>
    </row>
    <row r="723" spans="1:26" x14ac:dyDescent="0.2">
      <c r="A723">
        <v>119</v>
      </c>
      <c r="B723" t="s">
        <v>8219</v>
      </c>
      <c r="D723" t="s">
        <v>8219</v>
      </c>
      <c r="E723">
        <v>65</v>
      </c>
      <c r="F723" s="15">
        <f t="shared" si="22"/>
        <v>65</v>
      </c>
      <c r="G723" s="15">
        <f t="shared" si="23"/>
        <v>4225</v>
      </c>
      <c r="H723" s="15"/>
      <c r="I723" t="s">
        <v>8221</v>
      </c>
      <c r="J723">
        <v>2</v>
      </c>
      <c r="V723">
        <v>38</v>
      </c>
      <c r="Z723">
        <v>3</v>
      </c>
    </row>
    <row r="724" spans="1:26" x14ac:dyDescent="0.2">
      <c r="A724">
        <v>153</v>
      </c>
      <c r="B724" t="s">
        <v>8219</v>
      </c>
      <c r="D724" t="s">
        <v>8219</v>
      </c>
      <c r="E724">
        <v>18</v>
      </c>
      <c r="F724" s="15">
        <f t="shared" si="22"/>
        <v>18</v>
      </c>
      <c r="G724" s="15">
        <f t="shared" si="23"/>
        <v>324</v>
      </c>
      <c r="H724" s="15"/>
      <c r="I724" t="s">
        <v>8221</v>
      </c>
      <c r="J724">
        <v>1</v>
      </c>
      <c r="V724">
        <v>38</v>
      </c>
      <c r="Z724">
        <v>3</v>
      </c>
    </row>
    <row r="725" spans="1:26" x14ac:dyDescent="0.2">
      <c r="A725">
        <v>100</v>
      </c>
      <c r="B725" t="s">
        <v>8219</v>
      </c>
      <c r="D725" t="s">
        <v>8219</v>
      </c>
      <c r="E725">
        <v>25</v>
      </c>
      <c r="F725" s="15">
        <f t="shared" si="22"/>
        <v>25</v>
      </c>
      <c r="G725" s="15">
        <f t="shared" si="23"/>
        <v>625</v>
      </c>
      <c r="H725" s="15"/>
      <c r="I725" t="s">
        <v>8221</v>
      </c>
      <c r="J725">
        <v>15</v>
      </c>
      <c r="V725">
        <v>38</v>
      </c>
      <c r="Z725">
        <v>3</v>
      </c>
    </row>
    <row r="726" spans="1:26" x14ac:dyDescent="0.2">
      <c r="A726">
        <v>143</v>
      </c>
      <c r="B726" t="s">
        <v>8219</v>
      </c>
      <c r="D726" t="s">
        <v>8219</v>
      </c>
      <c r="E726">
        <v>104</v>
      </c>
      <c r="F726" s="15">
        <f t="shared" si="22"/>
        <v>104</v>
      </c>
      <c r="G726" s="15">
        <f t="shared" si="23"/>
        <v>10816</v>
      </c>
      <c r="H726" s="15"/>
      <c r="I726" t="s">
        <v>8221</v>
      </c>
      <c r="J726">
        <v>1</v>
      </c>
      <c r="V726">
        <v>38</v>
      </c>
      <c r="Z726">
        <v>3</v>
      </c>
    </row>
    <row r="727" spans="1:26" x14ac:dyDescent="0.2">
      <c r="A727">
        <v>140</v>
      </c>
      <c r="B727" t="s">
        <v>8219</v>
      </c>
      <c r="D727" t="s">
        <v>8219</v>
      </c>
      <c r="E727">
        <v>108</v>
      </c>
      <c r="F727" s="15">
        <f t="shared" si="22"/>
        <v>108</v>
      </c>
      <c r="G727" s="15">
        <f t="shared" si="23"/>
        <v>11664</v>
      </c>
      <c r="H727" s="15"/>
      <c r="I727" t="s">
        <v>8221</v>
      </c>
      <c r="J727">
        <v>1</v>
      </c>
      <c r="V727">
        <v>38</v>
      </c>
      <c r="Z727">
        <v>3</v>
      </c>
    </row>
    <row r="728" spans="1:26" x14ac:dyDescent="0.2">
      <c r="A728">
        <v>35</v>
      </c>
      <c r="B728" t="s">
        <v>8219</v>
      </c>
      <c r="D728" t="s">
        <v>8219</v>
      </c>
      <c r="E728">
        <v>38</v>
      </c>
      <c r="F728" s="15">
        <f t="shared" si="22"/>
        <v>38</v>
      </c>
      <c r="G728" s="15">
        <f t="shared" si="23"/>
        <v>1444</v>
      </c>
      <c r="H728" s="15"/>
      <c r="I728" t="s">
        <v>8221</v>
      </c>
      <c r="J728">
        <v>0</v>
      </c>
      <c r="V728">
        <v>38</v>
      </c>
      <c r="Z728">
        <v>3</v>
      </c>
    </row>
    <row r="729" spans="1:26" x14ac:dyDescent="0.2">
      <c r="A729">
        <v>149</v>
      </c>
      <c r="B729" t="s">
        <v>8219</v>
      </c>
      <c r="D729" t="s">
        <v>8219</v>
      </c>
      <c r="E729">
        <v>88</v>
      </c>
      <c r="F729" s="15">
        <f t="shared" si="22"/>
        <v>88</v>
      </c>
      <c r="G729" s="15">
        <f t="shared" si="23"/>
        <v>7744</v>
      </c>
      <c r="H729" s="15"/>
      <c r="I729" t="s">
        <v>8221</v>
      </c>
      <c r="J729">
        <v>39</v>
      </c>
      <c r="V729">
        <v>38</v>
      </c>
      <c r="Z729">
        <v>3</v>
      </c>
    </row>
    <row r="730" spans="1:26" x14ac:dyDescent="0.2">
      <c r="A730">
        <v>130</v>
      </c>
      <c r="B730" t="s">
        <v>8219</v>
      </c>
      <c r="D730" t="s">
        <v>8219</v>
      </c>
      <c r="E730">
        <v>82</v>
      </c>
      <c r="F730" s="15">
        <f t="shared" si="22"/>
        <v>82</v>
      </c>
      <c r="G730" s="15">
        <f t="shared" si="23"/>
        <v>6724</v>
      </c>
      <c r="H730" s="15"/>
      <c r="I730" t="s">
        <v>8221</v>
      </c>
      <c r="J730">
        <v>103</v>
      </c>
      <c r="V730">
        <v>38</v>
      </c>
      <c r="Z730">
        <v>3</v>
      </c>
    </row>
    <row r="731" spans="1:26" x14ac:dyDescent="0.2">
      <c r="A731">
        <v>120</v>
      </c>
      <c r="B731" t="s">
        <v>8219</v>
      </c>
      <c r="D731" t="s">
        <v>8219</v>
      </c>
      <c r="E731">
        <v>126</v>
      </c>
      <c r="F731" s="15">
        <f t="shared" si="22"/>
        <v>126</v>
      </c>
      <c r="G731" s="15">
        <f t="shared" si="23"/>
        <v>15876</v>
      </c>
      <c r="H731" s="15"/>
      <c r="I731" t="s">
        <v>8221</v>
      </c>
      <c r="J731">
        <v>0</v>
      </c>
      <c r="V731">
        <v>38</v>
      </c>
      <c r="Z731">
        <v>3</v>
      </c>
    </row>
    <row r="732" spans="1:26" x14ac:dyDescent="0.2">
      <c r="A732">
        <v>265</v>
      </c>
      <c r="B732" t="s">
        <v>8219</v>
      </c>
      <c r="D732" t="s">
        <v>8219</v>
      </c>
      <c r="E732">
        <v>133</v>
      </c>
      <c r="F732" s="15">
        <f t="shared" si="22"/>
        <v>133</v>
      </c>
      <c r="G732" s="15">
        <f t="shared" si="23"/>
        <v>17689</v>
      </c>
      <c r="H732" s="15"/>
      <c r="I732" t="s">
        <v>8221</v>
      </c>
      <c r="J732">
        <v>39</v>
      </c>
      <c r="V732">
        <v>38</v>
      </c>
      <c r="Z732">
        <v>3</v>
      </c>
    </row>
    <row r="733" spans="1:26" x14ac:dyDescent="0.2">
      <c r="A733">
        <v>71</v>
      </c>
      <c r="B733" t="s">
        <v>8219</v>
      </c>
      <c r="D733" t="s">
        <v>8219</v>
      </c>
      <c r="E733">
        <v>47</v>
      </c>
      <c r="F733" s="15">
        <f t="shared" si="22"/>
        <v>47</v>
      </c>
      <c r="G733" s="15">
        <f t="shared" si="23"/>
        <v>2209</v>
      </c>
      <c r="H733" s="15"/>
      <c r="I733" t="s">
        <v>8221</v>
      </c>
      <c r="J733">
        <v>15</v>
      </c>
      <c r="V733">
        <v>38</v>
      </c>
      <c r="Z733">
        <v>3</v>
      </c>
    </row>
    <row r="734" spans="1:26" x14ac:dyDescent="0.2">
      <c r="A734">
        <v>13</v>
      </c>
      <c r="B734" t="s">
        <v>8219</v>
      </c>
      <c r="D734" t="s">
        <v>8219</v>
      </c>
      <c r="E734">
        <v>58</v>
      </c>
      <c r="F734" s="15">
        <f t="shared" si="22"/>
        <v>58</v>
      </c>
      <c r="G734" s="15">
        <f t="shared" si="23"/>
        <v>3364</v>
      </c>
      <c r="H734" s="15"/>
      <c r="I734" t="s">
        <v>8221</v>
      </c>
      <c r="J734">
        <v>22</v>
      </c>
      <c r="V734">
        <v>38</v>
      </c>
      <c r="Z734">
        <v>3</v>
      </c>
    </row>
    <row r="735" spans="1:26" x14ac:dyDescent="0.2">
      <c r="A735">
        <v>169</v>
      </c>
      <c r="B735" t="s">
        <v>8219</v>
      </c>
      <c r="D735" t="s">
        <v>8219</v>
      </c>
      <c r="E735">
        <v>32</v>
      </c>
      <c r="F735" s="15">
        <f t="shared" si="22"/>
        <v>32</v>
      </c>
      <c r="G735" s="15">
        <f t="shared" si="23"/>
        <v>1024</v>
      </c>
      <c r="H735" s="15"/>
      <c r="I735" t="s">
        <v>8221</v>
      </c>
      <c r="J735">
        <v>92</v>
      </c>
      <c r="V735">
        <v>38</v>
      </c>
      <c r="Z735">
        <v>3</v>
      </c>
    </row>
    <row r="736" spans="1:26" x14ac:dyDescent="0.2">
      <c r="A736">
        <v>57</v>
      </c>
      <c r="B736" t="s">
        <v>8219</v>
      </c>
      <c r="D736" t="s">
        <v>8219</v>
      </c>
      <c r="E736">
        <v>37</v>
      </c>
      <c r="F736" s="15">
        <f t="shared" si="22"/>
        <v>37</v>
      </c>
      <c r="G736" s="15">
        <f t="shared" si="23"/>
        <v>1369</v>
      </c>
      <c r="H736" s="15"/>
      <c r="I736" t="s">
        <v>8221</v>
      </c>
      <c r="J736">
        <v>25</v>
      </c>
      <c r="V736">
        <v>38</v>
      </c>
      <c r="Z736">
        <v>3</v>
      </c>
    </row>
    <row r="737" spans="1:26" x14ac:dyDescent="0.2">
      <c r="A737">
        <v>229</v>
      </c>
      <c r="B737" t="s">
        <v>8219</v>
      </c>
      <c r="D737" t="s">
        <v>8219</v>
      </c>
      <c r="E737">
        <v>87</v>
      </c>
      <c r="F737" s="15">
        <f t="shared" si="22"/>
        <v>87</v>
      </c>
      <c r="G737" s="15">
        <f t="shared" si="23"/>
        <v>7569</v>
      </c>
      <c r="H737" s="15"/>
      <c r="I737" t="s">
        <v>8221</v>
      </c>
      <c r="J737">
        <v>19</v>
      </c>
      <c r="V737">
        <v>38</v>
      </c>
      <c r="Z737">
        <v>3</v>
      </c>
    </row>
    <row r="738" spans="1:26" x14ac:dyDescent="0.2">
      <c r="A738">
        <v>108</v>
      </c>
      <c r="B738" t="s">
        <v>8219</v>
      </c>
      <c r="D738" t="s">
        <v>8219</v>
      </c>
      <c r="E738">
        <v>15</v>
      </c>
      <c r="F738" s="15">
        <f t="shared" si="22"/>
        <v>15</v>
      </c>
      <c r="G738" s="15">
        <f t="shared" si="23"/>
        <v>225</v>
      </c>
      <c r="H738" s="15"/>
      <c r="I738" t="s">
        <v>8221</v>
      </c>
      <c r="J738">
        <v>19</v>
      </c>
      <c r="V738">
        <v>38</v>
      </c>
      <c r="Z738">
        <v>3</v>
      </c>
    </row>
    <row r="739" spans="1:26" x14ac:dyDescent="0.2">
      <c r="A739">
        <v>108</v>
      </c>
      <c r="B739" t="s">
        <v>8219</v>
      </c>
      <c r="D739" t="s">
        <v>8219</v>
      </c>
      <c r="E739">
        <v>27</v>
      </c>
      <c r="F739" s="15">
        <f t="shared" si="22"/>
        <v>27</v>
      </c>
      <c r="G739" s="15">
        <f t="shared" si="23"/>
        <v>729</v>
      </c>
      <c r="H739" s="15"/>
      <c r="I739" t="s">
        <v>8221</v>
      </c>
      <c r="J739">
        <v>13</v>
      </c>
      <c r="V739">
        <v>38</v>
      </c>
      <c r="Z739">
        <v>3</v>
      </c>
    </row>
    <row r="740" spans="1:26" x14ac:dyDescent="0.2">
      <c r="A740">
        <v>41</v>
      </c>
      <c r="B740" t="s">
        <v>8219</v>
      </c>
      <c r="D740" t="s">
        <v>8219</v>
      </c>
      <c r="E740">
        <v>19</v>
      </c>
      <c r="F740" s="15">
        <f t="shared" si="22"/>
        <v>19</v>
      </c>
      <c r="G740" s="15">
        <f t="shared" si="23"/>
        <v>361</v>
      </c>
      <c r="H740" s="15"/>
      <c r="I740" t="s">
        <v>8221</v>
      </c>
      <c r="J740">
        <v>124</v>
      </c>
      <c r="V740">
        <v>38</v>
      </c>
      <c r="Z740">
        <v>3</v>
      </c>
    </row>
    <row r="741" spans="1:26" x14ac:dyDescent="0.2">
      <c r="A741">
        <v>139</v>
      </c>
      <c r="B741" t="s">
        <v>8219</v>
      </c>
      <c r="D741" t="s">
        <v>8219</v>
      </c>
      <c r="E741">
        <v>17</v>
      </c>
      <c r="F741" s="15">
        <f t="shared" si="22"/>
        <v>17</v>
      </c>
      <c r="G741" s="15">
        <f t="shared" si="23"/>
        <v>289</v>
      </c>
      <c r="H741" s="15"/>
      <c r="I741" t="s">
        <v>8221</v>
      </c>
      <c r="J741">
        <v>4</v>
      </c>
      <c r="V741">
        <v>38</v>
      </c>
      <c r="Z741">
        <v>3</v>
      </c>
    </row>
    <row r="742" spans="1:26" x14ac:dyDescent="0.2">
      <c r="A742">
        <v>19</v>
      </c>
      <c r="B742" t="s">
        <v>8219</v>
      </c>
      <c r="D742" t="s">
        <v>8219</v>
      </c>
      <c r="E742">
        <v>26</v>
      </c>
      <c r="F742" s="15">
        <f t="shared" si="22"/>
        <v>26</v>
      </c>
      <c r="G742" s="15">
        <f t="shared" si="23"/>
        <v>676</v>
      </c>
      <c r="H742" s="15"/>
      <c r="I742" t="s">
        <v>8221</v>
      </c>
      <c r="J742">
        <v>10</v>
      </c>
      <c r="V742">
        <v>38</v>
      </c>
      <c r="Z742">
        <v>3</v>
      </c>
    </row>
    <row r="743" spans="1:26" x14ac:dyDescent="0.2">
      <c r="A743">
        <v>94</v>
      </c>
      <c r="B743" t="s">
        <v>8219</v>
      </c>
      <c r="D743" t="s">
        <v>8219</v>
      </c>
      <c r="E743">
        <v>28</v>
      </c>
      <c r="F743" s="15">
        <f t="shared" si="22"/>
        <v>28</v>
      </c>
      <c r="G743" s="15">
        <f t="shared" si="23"/>
        <v>784</v>
      </c>
      <c r="H743" s="15"/>
      <c r="I743" t="s">
        <v>8221</v>
      </c>
      <c r="J743">
        <v>15</v>
      </c>
      <c r="V743">
        <v>38</v>
      </c>
      <c r="Z743">
        <v>3</v>
      </c>
    </row>
    <row r="744" spans="1:26" x14ac:dyDescent="0.2">
      <c r="A744">
        <v>23</v>
      </c>
      <c r="B744" t="s">
        <v>8219</v>
      </c>
      <c r="D744" t="s">
        <v>8219</v>
      </c>
      <c r="E744">
        <v>37</v>
      </c>
      <c r="F744" s="15">
        <f t="shared" si="22"/>
        <v>37</v>
      </c>
      <c r="G744" s="15">
        <f t="shared" si="23"/>
        <v>1369</v>
      </c>
      <c r="H744" s="15"/>
      <c r="I744" t="s">
        <v>8221</v>
      </c>
      <c r="J744">
        <v>38</v>
      </c>
      <c r="V744">
        <v>38</v>
      </c>
      <c r="Z744">
        <v>3</v>
      </c>
    </row>
    <row r="745" spans="1:26" x14ac:dyDescent="0.2">
      <c r="A745">
        <v>15</v>
      </c>
      <c r="B745" t="s">
        <v>8219</v>
      </c>
      <c r="D745" t="s">
        <v>8219</v>
      </c>
      <c r="E745">
        <v>128</v>
      </c>
      <c r="F745" s="15">
        <f t="shared" si="22"/>
        <v>128</v>
      </c>
      <c r="G745" s="15">
        <f t="shared" si="23"/>
        <v>16384</v>
      </c>
      <c r="H745" s="15"/>
      <c r="I745" t="s">
        <v>8221</v>
      </c>
      <c r="J745">
        <v>152</v>
      </c>
      <c r="V745">
        <v>38</v>
      </c>
      <c r="Z745">
        <v>3</v>
      </c>
    </row>
    <row r="746" spans="1:26" x14ac:dyDescent="0.2">
      <c r="A746">
        <v>62</v>
      </c>
      <c r="B746" t="s">
        <v>8219</v>
      </c>
      <c r="D746" t="s">
        <v>8219</v>
      </c>
      <c r="E746">
        <v>10</v>
      </c>
      <c r="F746" s="15">
        <f t="shared" si="22"/>
        <v>10</v>
      </c>
      <c r="G746" s="15">
        <f t="shared" si="23"/>
        <v>100</v>
      </c>
      <c r="H746" s="15"/>
      <c r="I746" t="s">
        <v>8221</v>
      </c>
      <c r="J746">
        <v>24</v>
      </c>
      <c r="V746">
        <v>38</v>
      </c>
      <c r="Z746">
        <v>3</v>
      </c>
    </row>
    <row r="747" spans="1:26" x14ac:dyDescent="0.2">
      <c r="A747">
        <v>74</v>
      </c>
      <c r="B747" t="s">
        <v>8219</v>
      </c>
      <c r="D747" t="s">
        <v>8219</v>
      </c>
      <c r="E747">
        <v>83</v>
      </c>
      <c r="F747" s="15">
        <f t="shared" si="22"/>
        <v>83</v>
      </c>
      <c r="G747" s="15">
        <f t="shared" si="23"/>
        <v>6889</v>
      </c>
      <c r="H747" s="15"/>
      <c r="I747" t="s">
        <v>8221</v>
      </c>
      <c r="J747">
        <v>76</v>
      </c>
      <c r="V747">
        <v>38</v>
      </c>
      <c r="Z747">
        <v>3</v>
      </c>
    </row>
    <row r="748" spans="1:26" x14ac:dyDescent="0.2">
      <c r="A748">
        <v>97</v>
      </c>
      <c r="B748" t="s">
        <v>8219</v>
      </c>
      <c r="D748" t="s">
        <v>8219</v>
      </c>
      <c r="E748">
        <v>46</v>
      </c>
      <c r="F748" s="15">
        <f t="shared" si="22"/>
        <v>46</v>
      </c>
      <c r="G748" s="15">
        <f t="shared" si="23"/>
        <v>2116</v>
      </c>
      <c r="H748" s="15"/>
      <c r="I748" t="s">
        <v>8221</v>
      </c>
      <c r="J748">
        <v>185</v>
      </c>
      <c r="V748">
        <v>38</v>
      </c>
      <c r="Z748">
        <v>3</v>
      </c>
    </row>
    <row r="749" spans="1:26" x14ac:dyDescent="0.2">
      <c r="A749">
        <v>55</v>
      </c>
      <c r="B749" t="s">
        <v>8219</v>
      </c>
      <c r="D749" t="s">
        <v>8219</v>
      </c>
      <c r="E749">
        <v>90</v>
      </c>
      <c r="F749" s="15">
        <f t="shared" si="22"/>
        <v>90</v>
      </c>
      <c r="G749" s="15">
        <f t="shared" si="23"/>
        <v>8100</v>
      </c>
      <c r="H749" s="15"/>
      <c r="I749" t="s">
        <v>8221</v>
      </c>
      <c r="J749">
        <v>33</v>
      </c>
      <c r="V749">
        <v>39</v>
      </c>
      <c r="Z749">
        <v>3</v>
      </c>
    </row>
    <row r="750" spans="1:26" x14ac:dyDescent="0.2">
      <c r="A750">
        <v>44</v>
      </c>
      <c r="B750" t="s">
        <v>8219</v>
      </c>
      <c r="D750" t="s">
        <v>8219</v>
      </c>
      <c r="E750">
        <v>81</v>
      </c>
      <c r="F750" s="15">
        <f t="shared" si="22"/>
        <v>81</v>
      </c>
      <c r="G750" s="15">
        <f t="shared" si="23"/>
        <v>6561</v>
      </c>
      <c r="H750" s="15"/>
      <c r="I750" t="s">
        <v>8221</v>
      </c>
      <c r="J750">
        <v>108</v>
      </c>
      <c r="V750">
        <v>39</v>
      </c>
      <c r="Z750">
        <v>3</v>
      </c>
    </row>
    <row r="751" spans="1:26" x14ac:dyDescent="0.2">
      <c r="A751">
        <v>110</v>
      </c>
      <c r="B751" t="s">
        <v>8219</v>
      </c>
      <c r="D751" t="s">
        <v>8219</v>
      </c>
      <c r="E751">
        <v>32</v>
      </c>
      <c r="F751" s="15">
        <f t="shared" si="22"/>
        <v>32</v>
      </c>
      <c r="G751" s="15">
        <f t="shared" si="23"/>
        <v>1024</v>
      </c>
      <c r="H751" s="15"/>
      <c r="I751" t="s">
        <v>8221</v>
      </c>
      <c r="J751">
        <v>29</v>
      </c>
      <c r="V751">
        <v>39</v>
      </c>
      <c r="Z751">
        <v>3</v>
      </c>
    </row>
    <row r="752" spans="1:26" x14ac:dyDescent="0.2">
      <c r="A752">
        <v>59</v>
      </c>
      <c r="B752" t="s">
        <v>8219</v>
      </c>
      <c r="D752" t="s">
        <v>8219</v>
      </c>
      <c r="E752">
        <v>20</v>
      </c>
      <c r="F752" s="15">
        <f t="shared" si="22"/>
        <v>20</v>
      </c>
      <c r="G752" s="15">
        <f t="shared" si="23"/>
        <v>400</v>
      </c>
      <c r="H752" s="15"/>
      <c r="I752" t="s">
        <v>8221</v>
      </c>
      <c r="J752">
        <v>24</v>
      </c>
      <c r="V752">
        <v>39</v>
      </c>
      <c r="Z752">
        <v>3</v>
      </c>
    </row>
    <row r="753" spans="1:26" x14ac:dyDescent="0.2">
      <c r="A753">
        <v>62</v>
      </c>
      <c r="B753" t="s">
        <v>8219</v>
      </c>
      <c r="D753" t="s">
        <v>8219</v>
      </c>
      <c r="E753">
        <v>70</v>
      </c>
      <c r="F753" s="15">
        <f t="shared" si="22"/>
        <v>70</v>
      </c>
      <c r="G753" s="15">
        <f t="shared" si="23"/>
        <v>4900</v>
      </c>
      <c r="H753" s="15"/>
      <c r="I753" t="s">
        <v>8221</v>
      </c>
      <c r="J753">
        <v>4</v>
      </c>
      <c r="V753">
        <v>39</v>
      </c>
      <c r="Z753">
        <v>4</v>
      </c>
    </row>
    <row r="754" spans="1:26" x14ac:dyDescent="0.2">
      <c r="A754">
        <v>105</v>
      </c>
      <c r="B754" t="s">
        <v>8219</v>
      </c>
      <c r="D754" t="s">
        <v>8219</v>
      </c>
      <c r="E754">
        <v>168</v>
      </c>
      <c r="F754" s="15">
        <f t="shared" si="22"/>
        <v>168</v>
      </c>
      <c r="G754" s="15">
        <f t="shared" si="23"/>
        <v>28224</v>
      </c>
      <c r="H754" s="15"/>
      <c r="I754" t="s">
        <v>8221</v>
      </c>
      <c r="J754">
        <v>4</v>
      </c>
      <c r="V754">
        <v>39</v>
      </c>
      <c r="Z754">
        <v>4</v>
      </c>
    </row>
    <row r="755" spans="1:26" x14ac:dyDescent="0.2">
      <c r="A755">
        <v>26</v>
      </c>
      <c r="B755" t="s">
        <v>8219</v>
      </c>
      <c r="D755" t="s">
        <v>8219</v>
      </c>
      <c r="E755">
        <v>34</v>
      </c>
      <c r="F755" s="15">
        <f t="shared" si="22"/>
        <v>34</v>
      </c>
      <c r="G755" s="15">
        <f t="shared" si="23"/>
        <v>1156</v>
      </c>
      <c r="H755" s="15"/>
      <c r="I755" t="s">
        <v>8221</v>
      </c>
      <c r="J755">
        <v>15</v>
      </c>
      <c r="V755">
        <v>39</v>
      </c>
      <c r="Z755">
        <v>4</v>
      </c>
    </row>
    <row r="756" spans="1:26" x14ac:dyDescent="0.2">
      <c r="A756">
        <v>49</v>
      </c>
      <c r="B756" t="s">
        <v>8219</v>
      </c>
      <c r="D756" t="s">
        <v>8219</v>
      </c>
      <c r="E756">
        <v>48</v>
      </c>
      <c r="F756" s="15">
        <f t="shared" si="22"/>
        <v>48</v>
      </c>
      <c r="G756" s="15">
        <f t="shared" si="23"/>
        <v>2304</v>
      </c>
      <c r="H756" s="15"/>
      <c r="I756" t="s">
        <v>8221</v>
      </c>
      <c r="J756">
        <v>4</v>
      </c>
      <c r="V756">
        <v>39</v>
      </c>
      <c r="Z756">
        <v>4</v>
      </c>
    </row>
    <row r="757" spans="1:26" x14ac:dyDescent="0.2">
      <c r="A757">
        <v>68</v>
      </c>
      <c r="B757" t="s">
        <v>8219</v>
      </c>
      <c r="D757" t="s">
        <v>8219</v>
      </c>
      <c r="E757">
        <v>48</v>
      </c>
      <c r="F757" s="15">
        <f t="shared" si="22"/>
        <v>48</v>
      </c>
      <c r="G757" s="15">
        <f t="shared" si="23"/>
        <v>2304</v>
      </c>
      <c r="H757" s="15"/>
      <c r="I757" t="s">
        <v>8221</v>
      </c>
      <c r="J757">
        <v>139</v>
      </c>
      <c r="V757">
        <v>39</v>
      </c>
      <c r="Z757">
        <v>4</v>
      </c>
    </row>
    <row r="758" spans="1:26" x14ac:dyDescent="0.2">
      <c r="A758">
        <v>22</v>
      </c>
      <c r="B758" t="s">
        <v>8219</v>
      </c>
      <c r="D758" t="s">
        <v>8219</v>
      </c>
      <c r="E758">
        <v>221</v>
      </c>
      <c r="F758" s="15">
        <f t="shared" si="22"/>
        <v>221</v>
      </c>
      <c r="G758" s="15">
        <f t="shared" si="23"/>
        <v>48841</v>
      </c>
      <c r="H758" s="15"/>
      <c r="I758" t="s">
        <v>8221</v>
      </c>
      <c r="J758">
        <v>2</v>
      </c>
      <c r="V758">
        <v>39</v>
      </c>
      <c r="Z758">
        <v>4</v>
      </c>
    </row>
    <row r="759" spans="1:26" x14ac:dyDescent="0.2">
      <c r="A759">
        <v>18</v>
      </c>
      <c r="B759" t="s">
        <v>8219</v>
      </c>
      <c r="D759" t="s">
        <v>8219</v>
      </c>
      <c r="E759">
        <v>107</v>
      </c>
      <c r="F759" s="15">
        <f t="shared" si="22"/>
        <v>107</v>
      </c>
      <c r="G759" s="15">
        <f t="shared" si="23"/>
        <v>11449</v>
      </c>
      <c r="H759" s="15"/>
      <c r="I759" t="s">
        <v>8221</v>
      </c>
      <c r="J759">
        <v>18</v>
      </c>
      <c r="V759">
        <v>39</v>
      </c>
      <c r="Z759">
        <v>4</v>
      </c>
    </row>
    <row r="760" spans="1:26" x14ac:dyDescent="0.2">
      <c r="A760">
        <v>19</v>
      </c>
      <c r="B760" t="s">
        <v>8219</v>
      </c>
      <c r="D760" t="s">
        <v>8219</v>
      </c>
      <c r="E760">
        <v>45</v>
      </c>
      <c r="F760" s="15">
        <f t="shared" si="22"/>
        <v>45</v>
      </c>
      <c r="G760" s="15">
        <f t="shared" si="23"/>
        <v>2025</v>
      </c>
      <c r="H760" s="15"/>
      <c r="I760" t="s">
        <v>8221</v>
      </c>
      <c r="J760">
        <v>81</v>
      </c>
      <c r="V760">
        <v>39</v>
      </c>
      <c r="Z760">
        <v>4</v>
      </c>
    </row>
    <row r="761" spans="1:26" x14ac:dyDescent="0.2">
      <c r="A761">
        <v>99</v>
      </c>
      <c r="B761" t="s">
        <v>8219</v>
      </c>
      <c r="D761" t="s">
        <v>8219</v>
      </c>
      <c r="E761">
        <v>36</v>
      </c>
      <c r="F761" s="15">
        <f t="shared" si="22"/>
        <v>36</v>
      </c>
      <c r="G761" s="15">
        <f t="shared" si="23"/>
        <v>1296</v>
      </c>
      <c r="H761" s="15"/>
      <c r="I761" t="s">
        <v>8221</v>
      </c>
      <c r="J761">
        <v>86</v>
      </c>
      <c r="V761">
        <v>39</v>
      </c>
      <c r="Z761">
        <v>4</v>
      </c>
    </row>
    <row r="762" spans="1:26" x14ac:dyDescent="0.2">
      <c r="A762">
        <v>0</v>
      </c>
      <c r="B762" t="s">
        <v>8221</v>
      </c>
      <c r="D762" t="s">
        <v>8219</v>
      </c>
      <c r="E762">
        <v>101</v>
      </c>
      <c r="F762" s="15">
        <f t="shared" si="22"/>
        <v>101</v>
      </c>
      <c r="G762" s="15">
        <f t="shared" si="23"/>
        <v>10201</v>
      </c>
      <c r="H762" s="15"/>
      <c r="I762" t="s">
        <v>8221</v>
      </c>
      <c r="J762">
        <v>140</v>
      </c>
      <c r="V762">
        <v>39</v>
      </c>
      <c r="Z762">
        <v>4</v>
      </c>
    </row>
    <row r="763" spans="1:26" x14ac:dyDescent="0.2">
      <c r="A763">
        <v>6</v>
      </c>
      <c r="B763" t="s">
        <v>8221</v>
      </c>
      <c r="D763" t="s">
        <v>8219</v>
      </c>
      <c r="E763">
        <v>62</v>
      </c>
      <c r="F763" s="15">
        <f t="shared" si="22"/>
        <v>62</v>
      </c>
      <c r="G763" s="15">
        <f t="shared" si="23"/>
        <v>3844</v>
      </c>
      <c r="H763" s="15"/>
      <c r="I763" t="s">
        <v>8221</v>
      </c>
      <c r="J763">
        <v>37</v>
      </c>
      <c r="V763">
        <v>39</v>
      </c>
      <c r="Z763">
        <v>4</v>
      </c>
    </row>
    <row r="764" spans="1:26" x14ac:dyDescent="0.2">
      <c r="A764">
        <v>0</v>
      </c>
      <c r="B764" t="s">
        <v>8221</v>
      </c>
      <c r="D764" t="s">
        <v>8219</v>
      </c>
      <c r="E764">
        <v>32</v>
      </c>
      <c r="F764" s="15">
        <f t="shared" si="22"/>
        <v>32</v>
      </c>
      <c r="G764" s="15">
        <f t="shared" si="23"/>
        <v>1024</v>
      </c>
      <c r="H764" s="15"/>
      <c r="I764" t="s">
        <v>8221</v>
      </c>
      <c r="J764">
        <v>6</v>
      </c>
      <c r="V764">
        <v>39</v>
      </c>
      <c r="Z764">
        <v>4</v>
      </c>
    </row>
    <row r="765" spans="1:26" x14ac:dyDescent="0.2">
      <c r="A765">
        <v>1</v>
      </c>
      <c r="B765" t="s">
        <v>8221</v>
      </c>
      <c r="D765" t="s">
        <v>8219</v>
      </c>
      <c r="E765">
        <v>89</v>
      </c>
      <c r="F765" s="15">
        <f t="shared" si="22"/>
        <v>89</v>
      </c>
      <c r="G765" s="15">
        <f t="shared" si="23"/>
        <v>7921</v>
      </c>
      <c r="H765" s="15"/>
      <c r="I765" t="s">
        <v>8221</v>
      </c>
      <c r="J765">
        <v>113</v>
      </c>
      <c r="V765">
        <v>39</v>
      </c>
      <c r="Z765">
        <v>4</v>
      </c>
    </row>
    <row r="766" spans="1:26" x14ac:dyDescent="0.2">
      <c r="A766">
        <v>0</v>
      </c>
      <c r="B766" t="s">
        <v>8221</v>
      </c>
      <c r="D766" t="s">
        <v>8219</v>
      </c>
      <c r="E766">
        <v>93</v>
      </c>
      <c r="F766" s="15">
        <f t="shared" si="22"/>
        <v>93</v>
      </c>
      <c r="G766" s="15">
        <f t="shared" si="23"/>
        <v>8649</v>
      </c>
      <c r="H766" s="15"/>
      <c r="I766" t="s">
        <v>8221</v>
      </c>
      <c r="J766">
        <v>37</v>
      </c>
      <c r="V766">
        <v>40</v>
      </c>
      <c r="Z766">
        <v>4</v>
      </c>
    </row>
    <row r="767" spans="1:26" x14ac:dyDescent="0.2">
      <c r="A767">
        <v>44</v>
      </c>
      <c r="B767" t="s">
        <v>8221</v>
      </c>
      <c r="D767" t="s">
        <v>8219</v>
      </c>
      <c r="E767">
        <v>98</v>
      </c>
      <c r="F767" s="15">
        <f t="shared" si="22"/>
        <v>98</v>
      </c>
      <c r="G767" s="15">
        <f t="shared" si="23"/>
        <v>9604</v>
      </c>
      <c r="H767" s="15"/>
      <c r="I767" t="s">
        <v>8221</v>
      </c>
      <c r="J767">
        <v>18</v>
      </c>
      <c r="V767">
        <v>40</v>
      </c>
      <c r="Z767">
        <v>4</v>
      </c>
    </row>
    <row r="768" spans="1:26" x14ac:dyDescent="0.2">
      <c r="A768">
        <v>0</v>
      </c>
      <c r="B768" t="s">
        <v>8221</v>
      </c>
      <c r="D768" t="s">
        <v>8219</v>
      </c>
      <c r="E768">
        <v>82</v>
      </c>
      <c r="F768" s="15">
        <f t="shared" si="22"/>
        <v>82</v>
      </c>
      <c r="G768" s="15">
        <f t="shared" si="23"/>
        <v>6724</v>
      </c>
      <c r="H768" s="15"/>
      <c r="I768" t="s">
        <v>8221</v>
      </c>
      <c r="J768">
        <v>75</v>
      </c>
      <c r="V768">
        <v>40</v>
      </c>
      <c r="Z768">
        <v>4</v>
      </c>
    </row>
    <row r="769" spans="1:26" x14ac:dyDescent="0.2">
      <c r="A769">
        <v>3</v>
      </c>
      <c r="B769" t="s">
        <v>8221</v>
      </c>
      <c r="D769" t="s">
        <v>8219</v>
      </c>
      <c r="E769">
        <v>116</v>
      </c>
      <c r="F769" s="15">
        <f t="shared" si="22"/>
        <v>116</v>
      </c>
      <c r="G769" s="15">
        <f t="shared" si="23"/>
        <v>13456</v>
      </c>
      <c r="H769" s="15"/>
      <c r="I769" t="s">
        <v>8221</v>
      </c>
      <c r="J769">
        <v>52</v>
      </c>
      <c r="V769">
        <v>40</v>
      </c>
      <c r="Z769">
        <v>4</v>
      </c>
    </row>
    <row r="770" spans="1:26" x14ac:dyDescent="0.2">
      <c r="A770">
        <v>0</v>
      </c>
      <c r="B770" t="s">
        <v>8221</v>
      </c>
      <c r="D770" t="s">
        <v>8219</v>
      </c>
      <c r="E770">
        <v>52</v>
      </c>
      <c r="F770" s="15">
        <f t="shared" si="22"/>
        <v>52</v>
      </c>
      <c r="G770" s="15">
        <f t="shared" si="23"/>
        <v>2704</v>
      </c>
      <c r="H770" s="15"/>
      <c r="I770" t="s">
        <v>8221</v>
      </c>
      <c r="J770">
        <v>122</v>
      </c>
      <c r="V770">
        <v>40</v>
      </c>
      <c r="Z770">
        <v>4</v>
      </c>
    </row>
    <row r="771" spans="1:26" x14ac:dyDescent="0.2">
      <c r="A771">
        <v>52</v>
      </c>
      <c r="B771" t="s">
        <v>8221</v>
      </c>
      <c r="D771" t="s">
        <v>8219</v>
      </c>
      <c r="E771">
        <v>23</v>
      </c>
      <c r="F771" s="15">
        <f t="shared" ref="F771:F834" si="24">E771-$N771</f>
        <v>23</v>
      </c>
      <c r="G771" s="15">
        <f t="shared" ref="G771:G834" si="25">F771^2</f>
        <v>529</v>
      </c>
      <c r="H771" s="15"/>
      <c r="I771" t="s">
        <v>8221</v>
      </c>
      <c r="J771">
        <v>8</v>
      </c>
      <c r="V771">
        <v>40</v>
      </c>
      <c r="Z771">
        <v>4</v>
      </c>
    </row>
    <row r="772" spans="1:26" x14ac:dyDescent="0.2">
      <c r="A772">
        <v>0</v>
      </c>
      <c r="B772" t="s">
        <v>8221</v>
      </c>
      <c r="D772" t="s">
        <v>8219</v>
      </c>
      <c r="E772">
        <v>77</v>
      </c>
      <c r="F772" s="15">
        <f t="shared" si="24"/>
        <v>77</v>
      </c>
      <c r="G772" s="15">
        <f t="shared" si="25"/>
        <v>5929</v>
      </c>
      <c r="H772" s="15"/>
      <c r="I772" t="s">
        <v>8221</v>
      </c>
      <c r="J772">
        <v>8</v>
      </c>
      <c r="V772">
        <v>40</v>
      </c>
      <c r="Z772">
        <v>4</v>
      </c>
    </row>
    <row r="773" spans="1:26" x14ac:dyDescent="0.2">
      <c r="A773">
        <v>1</v>
      </c>
      <c r="B773" t="s">
        <v>8221</v>
      </c>
      <c r="D773" t="s">
        <v>8219</v>
      </c>
      <c r="E773">
        <v>49</v>
      </c>
      <c r="F773" s="15">
        <f t="shared" si="24"/>
        <v>49</v>
      </c>
      <c r="G773" s="15">
        <f t="shared" si="25"/>
        <v>2401</v>
      </c>
      <c r="H773" s="15"/>
      <c r="I773" t="s">
        <v>8221</v>
      </c>
      <c r="J773">
        <v>96</v>
      </c>
      <c r="V773">
        <v>40</v>
      </c>
      <c r="Z773">
        <v>4</v>
      </c>
    </row>
    <row r="774" spans="1:26" x14ac:dyDescent="0.2">
      <c r="A774">
        <v>1</v>
      </c>
      <c r="B774" t="s">
        <v>8221</v>
      </c>
      <c r="D774" t="s">
        <v>8219</v>
      </c>
      <c r="E774">
        <v>59</v>
      </c>
      <c r="F774" s="15">
        <f t="shared" si="24"/>
        <v>59</v>
      </c>
      <c r="G774" s="15">
        <f t="shared" si="25"/>
        <v>3481</v>
      </c>
      <c r="H774" s="15"/>
      <c r="I774" t="s">
        <v>8221</v>
      </c>
      <c r="J774">
        <v>9</v>
      </c>
      <c r="V774">
        <v>40</v>
      </c>
      <c r="Z774">
        <v>4</v>
      </c>
    </row>
    <row r="775" spans="1:26" x14ac:dyDescent="0.2">
      <c r="A775">
        <v>2</v>
      </c>
      <c r="B775" t="s">
        <v>8221</v>
      </c>
      <c r="D775" t="s">
        <v>8219</v>
      </c>
      <c r="E775">
        <v>113</v>
      </c>
      <c r="F775" s="15">
        <f t="shared" si="24"/>
        <v>113</v>
      </c>
      <c r="G775" s="15">
        <f t="shared" si="25"/>
        <v>12769</v>
      </c>
      <c r="H775" s="15"/>
      <c r="I775" t="s">
        <v>8221</v>
      </c>
      <c r="J775">
        <v>2</v>
      </c>
      <c r="V775">
        <v>40</v>
      </c>
      <c r="Z775">
        <v>4</v>
      </c>
    </row>
    <row r="776" spans="1:26" x14ac:dyDescent="0.2">
      <c r="A776">
        <v>9</v>
      </c>
      <c r="B776" t="s">
        <v>8221</v>
      </c>
      <c r="D776" t="s">
        <v>8219</v>
      </c>
      <c r="E776">
        <v>34</v>
      </c>
      <c r="F776" s="15">
        <f t="shared" si="24"/>
        <v>34</v>
      </c>
      <c r="G776" s="15">
        <f t="shared" si="25"/>
        <v>1156</v>
      </c>
      <c r="H776" s="15"/>
      <c r="I776" t="s">
        <v>8221</v>
      </c>
      <c r="J776">
        <v>26</v>
      </c>
      <c r="V776">
        <v>40</v>
      </c>
      <c r="Z776">
        <v>4</v>
      </c>
    </row>
    <row r="777" spans="1:26" x14ac:dyDescent="0.2">
      <c r="A777">
        <v>5</v>
      </c>
      <c r="B777" t="s">
        <v>8221</v>
      </c>
      <c r="D777" t="s">
        <v>8219</v>
      </c>
      <c r="E777">
        <v>42</v>
      </c>
      <c r="F777" s="15">
        <f t="shared" si="24"/>
        <v>42</v>
      </c>
      <c r="G777" s="15">
        <f t="shared" si="25"/>
        <v>1764</v>
      </c>
      <c r="H777" s="15"/>
      <c r="I777" t="s">
        <v>8221</v>
      </c>
      <c r="J777">
        <v>23</v>
      </c>
      <c r="V777">
        <v>41</v>
      </c>
      <c r="Z777">
        <v>4</v>
      </c>
    </row>
    <row r="778" spans="1:26" x14ac:dyDescent="0.2">
      <c r="A778">
        <v>57</v>
      </c>
      <c r="B778" t="s">
        <v>8221</v>
      </c>
      <c r="D778" t="s">
        <v>8219</v>
      </c>
      <c r="E778">
        <v>42</v>
      </c>
      <c r="F778" s="15">
        <f t="shared" si="24"/>
        <v>42</v>
      </c>
      <c r="G778" s="15">
        <f t="shared" si="25"/>
        <v>1764</v>
      </c>
      <c r="H778" s="15"/>
      <c r="I778" t="s">
        <v>8221</v>
      </c>
      <c r="J778">
        <v>0</v>
      </c>
      <c r="V778">
        <v>41</v>
      </c>
      <c r="Z778">
        <v>4</v>
      </c>
    </row>
    <row r="779" spans="1:26" x14ac:dyDescent="0.2">
      <c r="A779">
        <v>3</v>
      </c>
      <c r="B779" t="s">
        <v>8221</v>
      </c>
      <c r="D779" t="s">
        <v>8219</v>
      </c>
      <c r="E779">
        <v>49</v>
      </c>
      <c r="F779" s="15">
        <f t="shared" si="24"/>
        <v>49</v>
      </c>
      <c r="G779" s="15">
        <f t="shared" si="25"/>
        <v>2401</v>
      </c>
      <c r="H779" s="15"/>
      <c r="I779" t="s">
        <v>8221</v>
      </c>
      <c r="J779">
        <v>140</v>
      </c>
      <c r="V779">
        <v>41</v>
      </c>
      <c r="Z779">
        <v>4</v>
      </c>
    </row>
    <row r="780" spans="1:26" x14ac:dyDescent="0.2">
      <c r="A780">
        <v>1</v>
      </c>
      <c r="B780" t="s">
        <v>8221</v>
      </c>
      <c r="D780" t="s">
        <v>8219</v>
      </c>
      <c r="E780">
        <v>56</v>
      </c>
      <c r="F780" s="15">
        <f t="shared" si="24"/>
        <v>56</v>
      </c>
      <c r="G780" s="15">
        <f t="shared" si="25"/>
        <v>3136</v>
      </c>
      <c r="H780" s="15"/>
      <c r="I780" t="s">
        <v>8221</v>
      </c>
      <c r="J780">
        <v>0</v>
      </c>
      <c r="V780">
        <v>41</v>
      </c>
      <c r="Z780">
        <v>4</v>
      </c>
    </row>
    <row r="781" spans="1:26" x14ac:dyDescent="0.2">
      <c r="A781">
        <v>6</v>
      </c>
      <c r="B781" t="s">
        <v>8221</v>
      </c>
      <c r="D781" t="s">
        <v>8219</v>
      </c>
      <c r="E781">
        <v>25</v>
      </c>
      <c r="F781" s="15">
        <f t="shared" si="24"/>
        <v>25</v>
      </c>
      <c r="G781" s="15">
        <f t="shared" si="25"/>
        <v>625</v>
      </c>
      <c r="H781" s="15"/>
      <c r="I781" t="s">
        <v>8221</v>
      </c>
      <c r="J781">
        <v>6</v>
      </c>
      <c r="V781">
        <v>41</v>
      </c>
      <c r="Z781">
        <v>4</v>
      </c>
    </row>
    <row r="782" spans="1:26" x14ac:dyDescent="0.2">
      <c r="A782">
        <v>27</v>
      </c>
      <c r="B782" t="s">
        <v>8219</v>
      </c>
      <c r="D782" t="s">
        <v>8219</v>
      </c>
      <c r="E782">
        <v>52</v>
      </c>
      <c r="F782" s="15">
        <f t="shared" si="24"/>
        <v>52</v>
      </c>
      <c r="G782" s="15">
        <f t="shared" si="25"/>
        <v>2704</v>
      </c>
      <c r="H782" s="15"/>
      <c r="I782" t="s">
        <v>8221</v>
      </c>
      <c r="J782">
        <v>100</v>
      </c>
      <c r="V782">
        <v>41</v>
      </c>
      <c r="Z782">
        <v>4</v>
      </c>
    </row>
    <row r="783" spans="1:26" x14ac:dyDescent="0.2">
      <c r="A783">
        <v>25</v>
      </c>
      <c r="B783" t="s">
        <v>8219</v>
      </c>
      <c r="D783" t="s">
        <v>8219</v>
      </c>
      <c r="E783">
        <v>34</v>
      </c>
      <c r="F783" s="15">
        <f t="shared" si="24"/>
        <v>34</v>
      </c>
      <c r="G783" s="15">
        <f t="shared" si="25"/>
        <v>1156</v>
      </c>
      <c r="H783" s="15"/>
      <c r="I783" t="s">
        <v>8221</v>
      </c>
      <c r="J783">
        <v>0</v>
      </c>
      <c r="V783">
        <v>41</v>
      </c>
      <c r="Z783">
        <v>4</v>
      </c>
    </row>
    <row r="784" spans="1:26" x14ac:dyDescent="0.2">
      <c r="A784">
        <v>14</v>
      </c>
      <c r="B784" t="s">
        <v>8219</v>
      </c>
      <c r="D784" t="s">
        <v>8219</v>
      </c>
      <c r="E784">
        <v>67</v>
      </c>
      <c r="F784" s="15">
        <f t="shared" si="24"/>
        <v>67</v>
      </c>
      <c r="G784" s="15">
        <f t="shared" si="25"/>
        <v>4489</v>
      </c>
      <c r="H784" s="15"/>
      <c r="I784" t="s">
        <v>8221</v>
      </c>
      <c r="J784">
        <v>4</v>
      </c>
      <c r="V784">
        <v>41</v>
      </c>
      <c r="Z784">
        <v>4</v>
      </c>
    </row>
    <row r="785" spans="1:26" x14ac:dyDescent="0.2">
      <c r="A785">
        <v>35</v>
      </c>
      <c r="B785" t="s">
        <v>8219</v>
      </c>
      <c r="D785" t="s">
        <v>8219</v>
      </c>
      <c r="E785">
        <v>70</v>
      </c>
      <c r="F785" s="15">
        <f t="shared" si="24"/>
        <v>70</v>
      </c>
      <c r="G785" s="15">
        <f t="shared" si="25"/>
        <v>4900</v>
      </c>
      <c r="H785" s="15"/>
      <c r="I785" t="s">
        <v>8221</v>
      </c>
      <c r="J785">
        <v>8</v>
      </c>
      <c r="V785">
        <v>41</v>
      </c>
      <c r="Z785">
        <v>4</v>
      </c>
    </row>
    <row r="786" spans="1:26" x14ac:dyDescent="0.2">
      <c r="A786">
        <v>10</v>
      </c>
      <c r="B786" t="s">
        <v>8219</v>
      </c>
      <c r="D786" t="s">
        <v>8219</v>
      </c>
      <c r="E786">
        <v>89</v>
      </c>
      <c r="F786" s="15">
        <f t="shared" si="24"/>
        <v>89</v>
      </c>
      <c r="G786" s="15">
        <f t="shared" si="25"/>
        <v>7921</v>
      </c>
      <c r="H786" s="15"/>
      <c r="I786" t="s">
        <v>8221</v>
      </c>
      <c r="J786">
        <v>0</v>
      </c>
      <c r="V786">
        <v>41</v>
      </c>
      <c r="Z786">
        <v>4</v>
      </c>
    </row>
    <row r="787" spans="1:26" x14ac:dyDescent="0.2">
      <c r="A787">
        <v>29</v>
      </c>
      <c r="B787" t="s">
        <v>8219</v>
      </c>
      <c r="D787" t="s">
        <v>8219</v>
      </c>
      <c r="E787">
        <v>107</v>
      </c>
      <c r="F787" s="15">
        <f t="shared" si="24"/>
        <v>107</v>
      </c>
      <c r="G787" s="15">
        <f t="shared" si="25"/>
        <v>11449</v>
      </c>
      <c r="H787" s="15"/>
      <c r="I787" t="s">
        <v>8221</v>
      </c>
      <c r="J787">
        <v>16</v>
      </c>
      <c r="V787">
        <v>41</v>
      </c>
      <c r="Z787">
        <v>4</v>
      </c>
    </row>
    <row r="788" spans="1:26" x14ac:dyDescent="0.2">
      <c r="A788">
        <v>44</v>
      </c>
      <c r="B788" t="s">
        <v>8219</v>
      </c>
      <c r="D788" t="s">
        <v>8219</v>
      </c>
      <c r="E788">
        <v>159</v>
      </c>
      <c r="F788" s="15">
        <f t="shared" si="24"/>
        <v>159</v>
      </c>
      <c r="G788" s="15">
        <f t="shared" si="25"/>
        <v>25281</v>
      </c>
      <c r="H788" s="15"/>
      <c r="I788" t="s">
        <v>8221</v>
      </c>
      <c r="J788">
        <v>2</v>
      </c>
      <c r="V788">
        <v>41</v>
      </c>
      <c r="Z788">
        <v>4</v>
      </c>
    </row>
    <row r="789" spans="1:26" x14ac:dyDescent="0.2">
      <c r="A789">
        <v>17</v>
      </c>
      <c r="B789" t="s">
        <v>8219</v>
      </c>
      <c r="D789" t="s">
        <v>8219</v>
      </c>
      <c r="E789">
        <v>181</v>
      </c>
      <c r="F789" s="15">
        <f t="shared" si="24"/>
        <v>181</v>
      </c>
      <c r="G789" s="15">
        <f t="shared" si="25"/>
        <v>32761</v>
      </c>
      <c r="H789" s="15"/>
      <c r="I789" t="s">
        <v>8221</v>
      </c>
      <c r="J789">
        <v>48</v>
      </c>
      <c r="V789">
        <v>41</v>
      </c>
      <c r="Z789">
        <v>4</v>
      </c>
    </row>
    <row r="790" spans="1:26" x14ac:dyDescent="0.2">
      <c r="A790">
        <v>34</v>
      </c>
      <c r="B790" t="s">
        <v>8219</v>
      </c>
      <c r="D790" t="s">
        <v>8219</v>
      </c>
      <c r="E790">
        <v>131</v>
      </c>
      <c r="F790" s="15">
        <f t="shared" si="24"/>
        <v>131</v>
      </c>
      <c r="G790" s="15">
        <f t="shared" si="25"/>
        <v>17161</v>
      </c>
      <c r="H790" s="15"/>
      <c r="I790" t="s">
        <v>8221</v>
      </c>
      <c r="J790">
        <v>2</v>
      </c>
      <c r="V790">
        <v>41</v>
      </c>
      <c r="Z790">
        <v>4</v>
      </c>
    </row>
    <row r="791" spans="1:26" x14ac:dyDescent="0.2">
      <c r="A791">
        <v>14</v>
      </c>
      <c r="B791" t="s">
        <v>8219</v>
      </c>
      <c r="D791" t="s">
        <v>8219</v>
      </c>
      <c r="E791">
        <v>125</v>
      </c>
      <c r="F791" s="15">
        <f t="shared" si="24"/>
        <v>125</v>
      </c>
      <c r="G791" s="15">
        <f t="shared" si="25"/>
        <v>15625</v>
      </c>
      <c r="H791" s="15"/>
      <c r="I791" t="s">
        <v>8221</v>
      </c>
      <c r="J791">
        <v>2</v>
      </c>
      <c r="V791">
        <v>41</v>
      </c>
      <c r="Z791">
        <v>4</v>
      </c>
    </row>
    <row r="792" spans="1:26" x14ac:dyDescent="0.2">
      <c r="A792">
        <v>156</v>
      </c>
      <c r="B792" t="s">
        <v>8219</v>
      </c>
      <c r="D792" t="s">
        <v>8219</v>
      </c>
      <c r="E792">
        <v>61</v>
      </c>
      <c r="F792" s="15">
        <f t="shared" si="24"/>
        <v>61</v>
      </c>
      <c r="G792" s="15">
        <f t="shared" si="25"/>
        <v>3721</v>
      </c>
      <c r="H792" s="15"/>
      <c r="I792" t="s">
        <v>8221</v>
      </c>
      <c r="J792">
        <v>1</v>
      </c>
      <c r="V792">
        <v>41</v>
      </c>
      <c r="Z792">
        <v>4</v>
      </c>
    </row>
    <row r="793" spans="1:26" x14ac:dyDescent="0.2">
      <c r="A793">
        <v>128</v>
      </c>
      <c r="B793" t="s">
        <v>8219</v>
      </c>
      <c r="D793" t="s">
        <v>8219</v>
      </c>
      <c r="E793">
        <v>90</v>
      </c>
      <c r="F793" s="15">
        <f t="shared" si="24"/>
        <v>90</v>
      </c>
      <c r="G793" s="15">
        <f t="shared" si="25"/>
        <v>8100</v>
      </c>
      <c r="H793" s="15"/>
      <c r="I793" t="s">
        <v>8221</v>
      </c>
      <c r="J793">
        <v>17</v>
      </c>
      <c r="V793">
        <v>41</v>
      </c>
      <c r="Z793">
        <v>4</v>
      </c>
    </row>
    <row r="794" spans="1:26" x14ac:dyDescent="0.2">
      <c r="A794">
        <v>60</v>
      </c>
      <c r="B794" t="s">
        <v>8219</v>
      </c>
      <c r="D794" t="s">
        <v>8219</v>
      </c>
      <c r="E794">
        <v>35</v>
      </c>
      <c r="F794" s="15">
        <f t="shared" si="24"/>
        <v>35</v>
      </c>
      <c r="G794" s="15">
        <f t="shared" si="25"/>
        <v>1225</v>
      </c>
      <c r="H794" s="15"/>
      <c r="I794" t="s">
        <v>8221</v>
      </c>
      <c r="J794">
        <v>0</v>
      </c>
      <c r="V794">
        <v>41</v>
      </c>
      <c r="Z794">
        <v>4</v>
      </c>
    </row>
    <row r="795" spans="1:26" x14ac:dyDescent="0.2">
      <c r="A795">
        <v>32</v>
      </c>
      <c r="B795" t="s">
        <v>8219</v>
      </c>
      <c r="D795" t="s">
        <v>8219</v>
      </c>
      <c r="E795">
        <v>90</v>
      </c>
      <c r="F795" s="15">
        <f t="shared" si="24"/>
        <v>90</v>
      </c>
      <c r="G795" s="15">
        <f t="shared" si="25"/>
        <v>8100</v>
      </c>
      <c r="H795" s="15"/>
      <c r="I795" t="s">
        <v>8221</v>
      </c>
      <c r="J795">
        <v>11</v>
      </c>
      <c r="V795">
        <v>41</v>
      </c>
      <c r="Z795">
        <v>4</v>
      </c>
    </row>
    <row r="796" spans="1:26" x14ac:dyDescent="0.2">
      <c r="A796">
        <v>53</v>
      </c>
      <c r="B796" t="s">
        <v>8219</v>
      </c>
      <c r="D796" t="s">
        <v>8219</v>
      </c>
      <c r="E796">
        <v>4</v>
      </c>
      <c r="F796" s="15">
        <f t="shared" si="24"/>
        <v>4</v>
      </c>
      <c r="G796" s="15">
        <f t="shared" si="25"/>
        <v>16</v>
      </c>
      <c r="H796" s="15"/>
      <c r="I796" t="s">
        <v>8221</v>
      </c>
      <c r="J796">
        <v>95</v>
      </c>
      <c r="V796">
        <v>42</v>
      </c>
      <c r="Z796">
        <v>4</v>
      </c>
    </row>
    <row r="797" spans="1:26" x14ac:dyDescent="0.2">
      <c r="A797">
        <v>184</v>
      </c>
      <c r="B797" t="s">
        <v>8219</v>
      </c>
      <c r="D797" t="s">
        <v>8219</v>
      </c>
      <c r="E797">
        <v>120</v>
      </c>
      <c r="F797" s="15">
        <f t="shared" si="24"/>
        <v>120</v>
      </c>
      <c r="G797" s="15">
        <f t="shared" si="25"/>
        <v>14400</v>
      </c>
      <c r="H797" s="15"/>
      <c r="I797" t="s">
        <v>8221</v>
      </c>
      <c r="J797">
        <v>13</v>
      </c>
      <c r="V797">
        <v>42</v>
      </c>
      <c r="Z797">
        <v>4</v>
      </c>
    </row>
    <row r="798" spans="1:26" x14ac:dyDescent="0.2">
      <c r="A798">
        <v>90</v>
      </c>
      <c r="B798" t="s">
        <v>8219</v>
      </c>
      <c r="D798" t="s">
        <v>8219</v>
      </c>
      <c r="E798">
        <v>14</v>
      </c>
      <c r="F798" s="15">
        <f t="shared" si="24"/>
        <v>14</v>
      </c>
      <c r="G798" s="15">
        <f t="shared" si="25"/>
        <v>196</v>
      </c>
      <c r="H798" s="15"/>
      <c r="I798" t="s">
        <v>8221</v>
      </c>
      <c r="J798">
        <v>2</v>
      </c>
      <c r="V798">
        <v>42</v>
      </c>
      <c r="Z798">
        <v>4</v>
      </c>
    </row>
    <row r="799" spans="1:26" x14ac:dyDescent="0.2">
      <c r="A799">
        <v>71</v>
      </c>
      <c r="B799" t="s">
        <v>8219</v>
      </c>
      <c r="D799" t="s">
        <v>8219</v>
      </c>
      <c r="E799">
        <v>27</v>
      </c>
      <c r="F799" s="15">
        <f t="shared" si="24"/>
        <v>27</v>
      </c>
      <c r="G799" s="15">
        <f t="shared" si="25"/>
        <v>729</v>
      </c>
      <c r="H799" s="15"/>
      <c r="I799" t="s">
        <v>8221</v>
      </c>
      <c r="J799">
        <v>2</v>
      </c>
      <c r="V799">
        <v>42</v>
      </c>
      <c r="Z799">
        <v>4</v>
      </c>
    </row>
    <row r="800" spans="1:26" x14ac:dyDescent="0.2">
      <c r="A800">
        <v>87</v>
      </c>
      <c r="B800" t="s">
        <v>8219</v>
      </c>
      <c r="D800" t="s">
        <v>8219</v>
      </c>
      <c r="E800">
        <v>49</v>
      </c>
      <c r="F800" s="15">
        <f t="shared" si="24"/>
        <v>49</v>
      </c>
      <c r="G800" s="15">
        <f t="shared" si="25"/>
        <v>2401</v>
      </c>
      <c r="H800" s="15"/>
      <c r="I800" t="s">
        <v>8221</v>
      </c>
      <c r="J800">
        <v>3</v>
      </c>
      <c r="V800">
        <v>42</v>
      </c>
      <c r="Z800">
        <v>4</v>
      </c>
    </row>
    <row r="801" spans="1:26" x14ac:dyDescent="0.2">
      <c r="A801">
        <v>28</v>
      </c>
      <c r="B801" t="s">
        <v>8219</v>
      </c>
      <c r="D801" t="s">
        <v>8219</v>
      </c>
      <c r="E801">
        <v>102</v>
      </c>
      <c r="F801" s="15">
        <f t="shared" si="24"/>
        <v>102</v>
      </c>
      <c r="G801" s="15">
        <f t="shared" si="25"/>
        <v>10404</v>
      </c>
      <c r="H801" s="15"/>
      <c r="I801" t="s">
        <v>8221</v>
      </c>
      <c r="J801">
        <v>0</v>
      </c>
      <c r="V801">
        <v>42</v>
      </c>
      <c r="Z801">
        <v>4</v>
      </c>
    </row>
    <row r="802" spans="1:26" x14ac:dyDescent="0.2">
      <c r="A802">
        <v>56</v>
      </c>
      <c r="B802" t="s">
        <v>8219</v>
      </c>
      <c r="D802" t="s">
        <v>8219</v>
      </c>
      <c r="E802">
        <v>3</v>
      </c>
      <c r="F802" s="15">
        <f t="shared" si="24"/>
        <v>3</v>
      </c>
      <c r="G802" s="15">
        <f t="shared" si="25"/>
        <v>9</v>
      </c>
      <c r="H802" s="15"/>
      <c r="I802" t="s">
        <v>8221</v>
      </c>
      <c r="J802">
        <v>0</v>
      </c>
      <c r="V802">
        <v>42</v>
      </c>
      <c r="Z802">
        <v>4</v>
      </c>
    </row>
    <row r="803" spans="1:26" x14ac:dyDescent="0.2">
      <c r="A803">
        <v>51</v>
      </c>
      <c r="B803" t="s">
        <v>8219</v>
      </c>
      <c r="D803" t="s">
        <v>8219</v>
      </c>
      <c r="E803">
        <v>25</v>
      </c>
      <c r="F803" s="15">
        <f t="shared" si="24"/>
        <v>25</v>
      </c>
      <c r="G803" s="15">
        <f t="shared" si="25"/>
        <v>625</v>
      </c>
      <c r="H803" s="15"/>
      <c r="I803" t="s">
        <v>8221</v>
      </c>
      <c r="J803">
        <v>0</v>
      </c>
      <c r="V803">
        <v>42</v>
      </c>
      <c r="Z803">
        <v>4</v>
      </c>
    </row>
    <row r="804" spans="1:26" x14ac:dyDescent="0.2">
      <c r="A804">
        <v>75</v>
      </c>
      <c r="B804" t="s">
        <v>8219</v>
      </c>
      <c r="D804" t="s">
        <v>8219</v>
      </c>
      <c r="E804">
        <v>118</v>
      </c>
      <c r="F804" s="15">
        <f t="shared" si="24"/>
        <v>118</v>
      </c>
      <c r="G804" s="15">
        <f t="shared" si="25"/>
        <v>13924</v>
      </c>
      <c r="H804" s="15"/>
      <c r="I804" t="s">
        <v>8221</v>
      </c>
      <c r="J804">
        <v>2</v>
      </c>
      <c r="V804">
        <v>42</v>
      </c>
      <c r="Z804">
        <v>4</v>
      </c>
    </row>
    <row r="805" spans="1:26" x14ac:dyDescent="0.2">
      <c r="A805">
        <v>38</v>
      </c>
      <c r="B805" t="s">
        <v>8219</v>
      </c>
      <c r="D805" t="s">
        <v>8219</v>
      </c>
      <c r="E805">
        <v>57</v>
      </c>
      <c r="F805" s="15">
        <f t="shared" si="24"/>
        <v>57</v>
      </c>
      <c r="G805" s="15">
        <f t="shared" si="25"/>
        <v>3249</v>
      </c>
      <c r="H805" s="15"/>
      <c r="I805" t="s">
        <v>8221</v>
      </c>
      <c r="J805">
        <v>24</v>
      </c>
      <c r="V805">
        <v>42</v>
      </c>
      <c r="Z805">
        <v>4</v>
      </c>
    </row>
    <row r="806" spans="1:26" x14ac:dyDescent="0.2">
      <c r="A806">
        <v>18</v>
      </c>
      <c r="B806" t="s">
        <v>8219</v>
      </c>
      <c r="D806" t="s">
        <v>8219</v>
      </c>
      <c r="E806">
        <v>11</v>
      </c>
      <c r="F806" s="15">
        <f t="shared" si="24"/>
        <v>11</v>
      </c>
      <c r="G806" s="15">
        <f t="shared" si="25"/>
        <v>121</v>
      </c>
      <c r="H806" s="15"/>
      <c r="I806" t="s">
        <v>8221</v>
      </c>
      <c r="J806">
        <v>25</v>
      </c>
      <c r="V806">
        <v>42</v>
      </c>
      <c r="Z806">
        <v>4</v>
      </c>
    </row>
    <row r="807" spans="1:26" x14ac:dyDescent="0.2">
      <c r="A807">
        <v>54</v>
      </c>
      <c r="B807" t="s">
        <v>8219</v>
      </c>
      <c r="D807" t="s">
        <v>8219</v>
      </c>
      <c r="E807">
        <v>33</v>
      </c>
      <c r="F807" s="15">
        <f t="shared" si="24"/>
        <v>33</v>
      </c>
      <c r="G807" s="15">
        <f t="shared" si="25"/>
        <v>1089</v>
      </c>
      <c r="H807" s="15"/>
      <c r="I807" t="s">
        <v>8221</v>
      </c>
      <c r="J807">
        <v>3</v>
      </c>
      <c r="V807">
        <v>42</v>
      </c>
      <c r="Z807">
        <v>4</v>
      </c>
    </row>
    <row r="808" spans="1:26" x14ac:dyDescent="0.2">
      <c r="A808">
        <v>71</v>
      </c>
      <c r="B808" t="s">
        <v>8219</v>
      </c>
      <c r="D808" t="s">
        <v>8219</v>
      </c>
      <c r="E808">
        <v>40</v>
      </c>
      <c r="F808" s="15">
        <f t="shared" si="24"/>
        <v>40</v>
      </c>
      <c r="G808" s="15">
        <f t="shared" si="25"/>
        <v>1600</v>
      </c>
      <c r="H808" s="15"/>
      <c r="I808" t="s">
        <v>8221</v>
      </c>
      <c r="J808">
        <v>41</v>
      </c>
      <c r="V808">
        <v>42</v>
      </c>
      <c r="Z808">
        <v>4</v>
      </c>
    </row>
    <row r="809" spans="1:26" x14ac:dyDescent="0.2">
      <c r="A809">
        <v>57</v>
      </c>
      <c r="B809" t="s">
        <v>8219</v>
      </c>
      <c r="D809" t="s">
        <v>8219</v>
      </c>
      <c r="E809">
        <v>50</v>
      </c>
      <c r="F809" s="15">
        <f t="shared" si="24"/>
        <v>50</v>
      </c>
      <c r="G809" s="15">
        <f t="shared" si="25"/>
        <v>2500</v>
      </c>
      <c r="H809" s="15"/>
      <c r="I809" t="s">
        <v>8221</v>
      </c>
      <c r="J809">
        <v>2</v>
      </c>
      <c r="V809">
        <v>42</v>
      </c>
      <c r="Z809">
        <v>4</v>
      </c>
    </row>
    <row r="810" spans="1:26" x14ac:dyDescent="0.2">
      <c r="A810">
        <v>43</v>
      </c>
      <c r="B810" t="s">
        <v>8219</v>
      </c>
      <c r="D810" t="s">
        <v>8219</v>
      </c>
      <c r="E810">
        <v>38</v>
      </c>
      <c r="F810" s="15">
        <f t="shared" si="24"/>
        <v>38</v>
      </c>
      <c r="G810" s="15">
        <f t="shared" si="25"/>
        <v>1444</v>
      </c>
      <c r="H810" s="15"/>
      <c r="I810" t="s">
        <v>8221</v>
      </c>
      <c r="J810">
        <v>4</v>
      </c>
      <c r="V810">
        <v>43</v>
      </c>
      <c r="Z810">
        <v>4</v>
      </c>
    </row>
    <row r="811" spans="1:26" x14ac:dyDescent="0.2">
      <c r="A811">
        <v>52</v>
      </c>
      <c r="B811" t="s">
        <v>8219</v>
      </c>
      <c r="D811" t="s">
        <v>8219</v>
      </c>
      <c r="E811">
        <v>96</v>
      </c>
      <c r="F811" s="15">
        <f t="shared" si="24"/>
        <v>96</v>
      </c>
      <c r="G811" s="15">
        <f t="shared" si="25"/>
        <v>9216</v>
      </c>
      <c r="H811" s="15"/>
      <c r="I811" t="s">
        <v>8221</v>
      </c>
      <c r="J811">
        <v>99</v>
      </c>
      <c r="V811">
        <v>43</v>
      </c>
      <c r="Z811">
        <v>4</v>
      </c>
    </row>
    <row r="812" spans="1:26" x14ac:dyDescent="0.2">
      <c r="A812">
        <v>27</v>
      </c>
      <c r="B812" t="s">
        <v>8219</v>
      </c>
      <c r="D812" t="s">
        <v>8219</v>
      </c>
      <c r="E812">
        <v>48</v>
      </c>
      <c r="F812" s="15">
        <f t="shared" si="24"/>
        <v>48</v>
      </c>
      <c r="G812" s="15">
        <f t="shared" si="25"/>
        <v>2304</v>
      </c>
      <c r="H812" s="15"/>
      <c r="I812" t="s">
        <v>8221</v>
      </c>
      <c r="J812">
        <v>4</v>
      </c>
      <c r="V812">
        <v>43</v>
      </c>
      <c r="Z812">
        <v>4</v>
      </c>
    </row>
    <row r="813" spans="1:26" x14ac:dyDescent="0.2">
      <c r="A813">
        <v>12</v>
      </c>
      <c r="B813" t="s">
        <v>8219</v>
      </c>
      <c r="D813" t="s">
        <v>8219</v>
      </c>
      <c r="E813">
        <v>33</v>
      </c>
      <c r="F813" s="15">
        <f t="shared" si="24"/>
        <v>33</v>
      </c>
      <c r="G813" s="15">
        <f t="shared" si="25"/>
        <v>1089</v>
      </c>
      <c r="H813" s="15"/>
      <c r="I813" t="s">
        <v>8221</v>
      </c>
      <c r="J813">
        <v>4</v>
      </c>
      <c r="V813">
        <v>43</v>
      </c>
      <c r="Z813">
        <v>4</v>
      </c>
    </row>
    <row r="814" spans="1:26" x14ac:dyDescent="0.2">
      <c r="A814">
        <v>33</v>
      </c>
      <c r="B814" t="s">
        <v>8219</v>
      </c>
      <c r="D814" t="s">
        <v>8219</v>
      </c>
      <c r="E814">
        <v>226</v>
      </c>
      <c r="F814" s="15">
        <f t="shared" si="24"/>
        <v>226</v>
      </c>
      <c r="G814" s="15">
        <f t="shared" si="25"/>
        <v>51076</v>
      </c>
      <c r="H814" s="15"/>
      <c r="I814" t="s">
        <v>8221</v>
      </c>
      <c r="J814">
        <v>38</v>
      </c>
      <c r="V814">
        <v>43</v>
      </c>
      <c r="Z814">
        <v>4</v>
      </c>
    </row>
    <row r="815" spans="1:26" x14ac:dyDescent="0.2">
      <c r="A815">
        <v>96</v>
      </c>
      <c r="B815" t="s">
        <v>8219</v>
      </c>
      <c r="D815" t="s">
        <v>8219</v>
      </c>
      <c r="E815">
        <v>14</v>
      </c>
      <c r="F815" s="15">
        <f t="shared" si="24"/>
        <v>14</v>
      </c>
      <c r="G815" s="15">
        <f t="shared" si="25"/>
        <v>196</v>
      </c>
      <c r="H815" s="15"/>
      <c r="I815" t="s">
        <v>8221</v>
      </c>
      <c r="J815">
        <v>285</v>
      </c>
      <c r="V815">
        <v>43</v>
      </c>
      <c r="Z815">
        <v>4</v>
      </c>
    </row>
    <row r="816" spans="1:26" x14ac:dyDescent="0.2">
      <c r="A816">
        <v>28</v>
      </c>
      <c r="B816" t="s">
        <v>8219</v>
      </c>
      <c r="D816" t="s">
        <v>8219</v>
      </c>
      <c r="E816">
        <v>20</v>
      </c>
      <c r="F816" s="15">
        <f t="shared" si="24"/>
        <v>20</v>
      </c>
      <c r="G816" s="15">
        <f t="shared" si="25"/>
        <v>400</v>
      </c>
      <c r="H816" s="15"/>
      <c r="I816" t="s">
        <v>8221</v>
      </c>
      <c r="J816">
        <v>1</v>
      </c>
      <c r="V816">
        <v>43</v>
      </c>
      <c r="Z816">
        <v>4</v>
      </c>
    </row>
    <row r="817" spans="1:26" x14ac:dyDescent="0.2">
      <c r="A817">
        <v>43</v>
      </c>
      <c r="B817" t="s">
        <v>8219</v>
      </c>
      <c r="D817" t="s">
        <v>8219</v>
      </c>
      <c r="E817">
        <v>25</v>
      </c>
      <c r="F817" s="15">
        <f t="shared" si="24"/>
        <v>25</v>
      </c>
      <c r="G817" s="15">
        <f t="shared" si="25"/>
        <v>625</v>
      </c>
      <c r="H817" s="15"/>
      <c r="I817" t="s">
        <v>8221</v>
      </c>
      <c r="J817">
        <v>42</v>
      </c>
      <c r="V817">
        <v>43</v>
      </c>
      <c r="Z817">
        <v>4</v>
      </c>
    </row>
    <row r="818" spans="1:26" x14ac:dyDescent="0.2">
      <c r="A818">
        <v>205</v>
      </c>
      <c r="B818" t="s">
        <v>8219</v>
      </c>
      <c r="D818" t="s">
        <v>8219</v>
      </c>
      <c r="E818">
        <v>90</v>
      </c>
      <c r="F818" s="15">
        <f t="shared" si="24"/>
        <v>90</v>
      </c>
      <c r="G818" s="15">
        <f t="shared" si="25"/>
        <v>8100</v>
      </c>
      <c r="H818" s="15"/>
      <c r="I818" t="s">
        <v>8221</v>
      </c>
      <c r="J818">
        <v>26</v>
      </c>
      <c r="V818">
        <v>43</v>
      </c>
      <c r="Z818">
        <v>4</v>
      </c>
    </row>
    <row r="819" spans="1:26" x14ac:dyDescent="0.2">
      <c r="A819">
        <v>23</v>
      </c>
      <c r="B819" t="s">
        <v>8219</v>
      </c>
      <c r="D819" t="s">
        <v>8219</v>
      </c>
      <c r="E819">
        <v>11</v>
      </c>
      <c r="F819" s="15">
        <f t="shared" si="24"/>
        <v>11</v>
      </c>
      <c r="G819" s="15">
        <f t="shared" si="25"/>
        <v>121</v>
      </c>
      <c r="H819" s="15"/>
      <c r="I819" t="s">
        <v>8221</v>
      </c>
      <c r="J819">
        <v>2</v>
      </c>
      <c r="V819">
        <v>43</v>
      </c>
      <c r="Z819">
        <v>4</v>
      </c>
    </row>
    <row r="820" spans="1:26" x14ac:dyDescent="0.2">
      <c r="A820">
        <v>19</v>
      </c>
      <c r="B820" t="s">
        <v>8219</v>
      </c>
      <c r="D820" t="s">
        <v>8219</v>
      </c>
      <c r="E820">
        <v>55</v>
      </c>
      <c r="F820" s="15">
        <f t="shared" si="24"/>
        <v>55</v>
      </c>
      <c r="G820" s="15">
        <f t="shared" si="25"/>
        <v>3025</v>
      </c>
      <c r="H820" s="15"/>
      <c r="I820" t="s">
        <v>8221</v>
      </c>
      <c r="J820">
        <v>4</v>
      </c>
      <c r="V820">
        <v>43</v>
      </c>
      <c r="Z820">
        <v>4</v>
      </c>
    </row>
    <row r="821" spans="1:26" x14ac:dyDescent="0.2">
      <c r="A821">
        <v>14</v>
      </c>
      <c r="B821" t="s">
        <v>8219</v>
      </c>
      <c r="D821" t="s">
        <v>8219</v>
      </c>
      <c r="E821">
        <v>30</v>
      </c>
      <c r="F821" s="15">
        <f t="shared" si="24"/>
        <v>30</v>
      </c>
      <c r="G821" s="15">
        <f t="shared" si="25"/>
        <v>900</v>
      </c>
      <c r="H821" s="15"/>
      <c r="I821" t="s">
        <v>8221</v>
      </c>
      <c r="J821">
        <v>6</v>
      </c>
      <c r="V821">
        <v>43</v>
      </c>
      <c r="Z821">
        <v>4</v>
      </c>
    </row>
    <row r="822" spans="1:26" x14ac:dyDescent="0.2">
      <c r="A822">
        <v>38</v>
      </c>
      <c r="B822" t="s">
        <v>8219</v>
      </c>
      <c r="D822" t="s">
        <v>8219</v>
      </c>
      <c r="E822">
        <v>28</v>
      </c>
      <c r="F822" s="15">
        <f t="shared" si="24"/>
        <v>28</v>
      </c>
      <c r="G822" s="15">
        <f t="shared" si="25"/>
        <v>784</v>
      </c>
      <c r="H822" s="15"/>
      <c r="I822" t="s">
        <v>8221</v>
      </c>
      <c r="J822">
        <v>70</v>
      </c>
      <c r="V822">
        <v>43</v>
      </c>
      <c r="Z822">
        <v>4</v>
      </c>
    </row>
    <row r="823" spans="1:26" x14ac:dyDescent="0.2">
      <c r="A823">
        <v>78</v>
      </c>
      <c r="B823" t="s">
        <v>8219</v>
      </c>
      <c r="D823" t="s">
        <v>8219</v>
      </c>
      <c r="E823">
        <v>45</v>
      </c>
      <c r="F823" s="15">
        <f t="shared" si="24"/>
        <v>45</v>
      </c>
      <c r="G823" s="15">
        <f t="shared" si="25"/>
        <v>2025</v>
      </c>
      <c r="H823" s="15"/>
      <c r="I823" t="s">
        <v>8221</v>
      </c>
      <c r="J823">
        <v>9</v>
      </c>
      <c r="V823">
        <v>44</v>
      </c>
      <c r="Z823">
        <v>4</v>
      </c>
    </row>
    <row r="824" spans="1:26" x14ac:dyDescent="0.2">
      <c r="A824">
        <v>69</v>
      </c>
      <c r="B824" t="s">
        <v>8219</v>
      </c>
      <c r="D824" t="s">
        <v>8219</v>
      </c>
      <c r="E824">
        <v>13</v>
      </c>
      <c r="F824" s="15">
        <f t="shared" si="24"/>
        <v>13</v>
      </c>
      <c r="G824" s="15">
        <f t="shared" si="25"/>
        <v>169</v>
      </c>
      <c r="H824" s="15"/>
      <c r="I824" t="s">
        <v>8221</v>
      </c>
      <c r="J824">
        <v>8</v>
      </c>
      <c r="V824">
        <v>44</v>
      </c>
      <c r="Z824">
        <v>4</v>
      </c>
    </row>
    <row r="825" spans="1:26" x14ac:dyDescent="0.2">
      <c r="A825">
        <v>33</v>
      </c>
      <c r="B825" t="s">
        <v>8219</v>
      </c>
      <c r="D825" t="s">
        <v>8219</v>
      </c>
      <c r="E825">
        <v>40</v>
      </c>
      <c r="F825" s="15">
        <f t="shared" si="24"/>
        <v>40</v>
      </c>
      <c r="G825" s="15">
        <f t="shared" si="25"/>
        <v>1600</v>
      </c>
      <c r="H825" s="15"/>
      <c r="I825" t="s">
        <v>8221</v>
      </c>
      <c r="J825">
        <v>105</v>
      </c>
      <c r="V825">
        <v>44</v>
      </c>
      <c r="Z825">
        <v>4</v>
      </c>
    </row>
    <row r="826" spans="1:26" x14ac:dyDescent="0.2">
      <c r="A826">
        <v>54</v>
      </c>
      <c r="B826" t="s">
        <v>8219</v>
      </c>
      <c r="D826" t="s">
        <v>8219</v>
      </c>
      <c r="E826">
        <v>21</v>
      </c>
      <c r="F826" s="15">
        <f t="shared" si="24"/>
        <v>21</v>
      </c>
      <c r="G826" s="15">
        <f t="shared" si="25"/>
        <v>441</v>
      </c>
      <c r="H826" s="15"/>
      <c r="I826" t="s">
        <v>8221</v>
      </c>
      <c r="J826">
        <v>12</v>
      </c>
      <c r="V826">
        <v>44</v>
      </c>
      <c r="Z826">
        <v>4</v>
      </c>
    </row>
    <row r="827" spans="1:26" x14ac:dyDescent="0.2">
      <c r="A827">
        <v>99</v>
      </c>
      <c r="B827" t="s">
        <v>8219</v>
      </c>
      <c r="D827" t="s">
        <v>8219</v>
      </c>
      <c r="E827">
        <v>134</v>
      </c>
      <c r="F827" s="15">
        <f t="shared" si="24"/>
        <v>134</v>
      </c>
      <c r="G827" s="15">
        <f t="shared" si="25"/>
        <v>17956</v>
      </c>
      <c r="H827" s="15"/>
      <c r="I827" t="s">
        <v>8221</v>
      </c>
      <c r="J827">
        <v>0</v>
      </c>
      <c r="V827">
        <v>44</v>
      </c>
      <c r="Z827">
        <v>4</v>
      </c>
    </row>
    <row r="828" spans="1:26" x14ac:dyDescent="0.2">
      <c r="A828">
        <v>49</v>
      </c>
      <c r="B828" t="s">
        <v>8219</v>
      </c>
      <c r="D828" t="s">
        <v>8219</v>
      </c>
      <c r="E828">
        <v>20</v>
      </c>
      <c r="F828" s="15">
        <f t="shared" si="24"/>
        <v>20</v>
      </c>
      <c r="G828" s="15">
        <f t="shared" si="25"/>
        <v>400</v>
      </c>
      <c r="H828" s="15"/>
      <c r="I828" t="s">
        <v>8221</v>
      </c>
      <c r="J828">
        <v>16</v>
      </c>
      <c r="V828">
        <v>44</v>
      </c>
      <c r="Z828">
        <v>4</v>
      </c>
    </row>
    <row r="829" spans="1:26" x14ac:dyDescent="0.2">
      <c r="A829">
        <v>11</v>
      </c>
      <c r="B829" t="s">
        <v>8219</v>
      </c>
      <c r="D829" t="s">
        <v>8219</v>
      </c>
      <c r="E829">
        <v>19</v>
      </c>
      <c r="F829" s="15">
        <f t="shared" si="24"/>
        <v>19</v>
      </c>
      <c r="G829" s="15">
        <f t="shared" si="25"/>
        <v>361</v>
      </c>
      <c r="H829" s="15"/>
      <c r="I829" t="s">
        <v>8221</v>
      </c>
      <c r="J829">
        <v>7</v>
      </c>
      <c r="V829">
        <v>44</v>
      </c>
      <c r="Z829">
        <v>4</v>
      </c>
    </row>
    <row r="830" spans="1:26" x14ac:dyDescent="0.2">
      <c r="A830">
        <v>38</v>
      </c>
      <c r="B830" t="s">
        <v>8219</v>
      </c>
      <c r="D830" t="s">
        <v>8219</v>
      </c>
      <c r="E830">
        <v>209</v>
      </c>
      <c r="F830" s="15">
        <f t="shared" si="24"/>
        <v>209</v>
      </c>
      <c r="G830" s="15">
        <f t="shared" si="25"/>
        <v>43681</v>
      </c>
      <c r="H830" s="15"/>
      <c r="I830" t="s">
        <v>8221</v>
      </c>
      <c r="J830">
        <v>4</v>
      </c>
      <c r="V830">
        <v>44</v>
      </c>
      <c r="Z830">
        <v>4</v>
      </c>
    </row>
    <row r="831" spans="1:26" x14ac:dyDescent="0.2">
      <c r="A831">
        <v>16</v>
      </c>
      <c r="B831" t="s">
        <v>8219</v>
      </c>
      <c r="D831" t="s">
        <v>8219</v>
      </c>
      <c r="E831">
        <v>38</v>
      </c>
      <c r="F831" s="15">
        <f t="shared" si="24"/>
        <v>38</v>
      </c>
      <c r="G831" s="15">
        <f t="shared" si="25"/>
        <v>1444</v>
      </c>
      <c r="H831" s="15"/>
      <c r="I831" t="s">
        <v>8221</v>
      </c>
      <c r="J831">
        <v>1</v>
      </c>
      <c r="V831">
        <v>44</v>
      </c>
      <c r="Z831">
        <v>4</v>
      </c>
    </row>
    <row r="832" spans="1:26" x14ac:dyDescent="0.2">
      <c r="A832">
        <v>32</v>
      </c>
      <c r="B832" t="s">
        <v>8219</v>
      </c>
      <c r="D832" t="s">
        <v>8219</v>
      </c>
      <c r="E832">
        <v>24</v>
      </c>
      <c r="F832" s="15">
        <f t="shared" si="24"/>
        <v>24</v>
      </c>
      <c r="G832" s="15">
        <f t="shared" si="25"/>
        <v>576</v>
      </c>
      <c r="H832" s="15"/>
      <c r="I832" t="s">
        <v>8221</v>
      </c>
      <c r="J832">
        <v>28</v>
      </c>
      <c r="V832">
        <v>44</v>
      </c>
      <c r="Z832">
        <v>4</v>
      </c>
    </row>
    <row r="833" spans="1:26" x14ac:dyDescent="0.2">
      <c r="A833">
        <v>20</v>
      </c>
      <c r="B833" t="s">
        <v>8219</v>
      </c>
      <c r="D833" t="s">
        <v>8219</v>
      </c>
      <c r="E833">
        <v>8</v>
      </c>
      <c r="F833" s="15">
        <f t="shared" si="24"/>
        <v>8</v>
      </c>
      <c r="G833" s="15">
        <f t="shared" si="25"/>
        <v>64</v>
      </c>
      <c r="H833" s="15"/>
      <c r="I833" t="s">
        <v>8221</v>
      </c>
      <c r="J833">
        <v>1</v>
      </c>
      <c r="V833">
        <v>44</v>
      </c>
      <c r="Z833">
        <v>4</v>
      </c>
    </row>
    <row r="834" spans="1:26" x14ac:dyDescent="0.2">
      <c r="A834">
        <v>154</v>
      </c>
      <c r="B834" t="s">
        <v>8219</v>
      </c>
      <c r="D834" t="s">
        <v>8219</v>
      </c>
      <c r="E834">
        <v>179</v>
      </c>
      <c r="F834" s="15">
        <f t="shared" si="24"/>
        <v>179</v>
      </c>
      <c r="G834" s="15">
        <f t="shared" si="25"/>
        <v>32041</v>
      </c>
      <c r="H834" s="15"/>
      <c r="I834" t="s">
        <v>8221</v>
      </c>
      <c r="J834">
        <v>1</v>
      </c>
      <c r="V834">
        <v>44</v>
      </c>
      <c r="Z834">
        <v>4</v>
      </c>
    </row>
    <row r="835" spans="1:26" x14ac:dyDescent="0.2">
      <c r="A835">
        <v>41</v>
      </c>
      <c r="B835" t="s">
        <v>8219</v>
      </c>
      <c r="D835" t="s">
        <v>8219</v>
      </c>
      <c r="E835">
        <v>26</v>
      </c>
      <c r="F835" s="15">
        <f t="shared" ref="F835:F898" si="26">E835-$N835</f>
        <v>26</v>
      </c>
      <c r="G835" s="15">
        <f t="shared" ref="G835:G898" si="27">F835^2</f>
        <v>676</v>
      </c>
      <c r="H835" s="15"/>
      <c r="I835" t="s">
        <v>8221</v>
      </c>
      <c r="J835">
        <v>5</v>
      </c>
      <c r="V835">
        <v>44</v>
      </c>
      <c r="Z835">
        <v>4</v>
      </c>
    </row>
    <row r="836" spans="1:26" x14ac:dyDescent="0.2">
      <c r="A836">
        <v>75</v>
      </c>
      <c r="B836" t="s">
        <v>8219</v>
      </c>
      <c r="D836" t="s">
        <v>8219</v>
      </c>
      <c r="E836">
        <v>131</v>
      </c>
      <c r="F836" s="15">
        <f t="shared" si="26"/>
        <v>131</v>
      </c>
      <c r="G836" s="15">
        <f t="shared" si="27"/>
        <v>17161</v>
      </c>
      <c r="H836" s="15"/>
      <c r="I836" t="s">
        <v>8221</v>
      </c>
      <c r="J836">
        <v>3</v>
      </c>
      <c r="V836">
        <v>44</v>
      </c>
      <c r="Z836">
        <v>4</v>
      </c>
    </row>
    <row r="837" spans="1:26" x14ac:dyDescent="0.2">
      <c r="A837">
        <v>40</v>
      </c>
      <c r="B837" t="s">
        <v>8219</v>
      </c>
      <c r="D837" t="s">
        <v>8219</v>
      </c>
      <c r="E837">
        <v>14</v>
      </c>
      <c r="F837" s="15">
        <f t="shared" si="26"/>
        <v>14</v>
      </c>
      <c r="G837" s="15">
        <f t="shared" si="27"/>
        <v>196</v>
      </c>
      <c r="H837" s="15"/>
      <c r="I837" t="s">
        <v>8221</v>
      </c>
      <c r="J837">
        <v>2</v>
      </c>
      <c r="V837">
        <v>44</v>
      </c>
      <c r="Z837">
        <v>4</v>
      </c>
    </row>
    <row r="838" spans="1:26" x14ac:dyDescent="0.2">
      <c r="A838">
        <v>46</v>
      </c>
      <c r="B838" t="s">
        <v>8219</v>
      </c>
      <c r="D838" t="s">
        <v>8219</v>
      </c>
      <c r="E838">
        <v>174</v>
      </c>
      <c r="F838" s="15">
        <f t="shared" si="26"/>
        <v>174</v>
      </c>
      <c r="G838" s="15">
        <f t="shared" si="27"/>
        <v>30276</v>
      </c>
      <c r="H838" s="15"/>
      <c r="I838" t="s">
        <v>8221</v>
      </c>
      <c r="J838">
        <v>0</v>
      </c>
      <c r="V838">
        <v>45</v>
      </c>
      <c r="Z838">
        <v>4</v>
      </c>
    </row>
    <row r="839" spans="1:26" x14ac:dyDescent="0.2">
      <c r="A839">
        <v>62</v>
      </c>
      <c r="B839" t="s">
        <v>8219</v>
      </c>
      <c r="D839" t="s">
        <v>8219</v>
      </c>
      <c r="E839">
        <v>191</v>
      </c>
      <c r="F839" s="15">
        <f t="shared" si="26"/>
        <v>191</v>
      </c>
      <c r="G839" s="15">
        <f t="shared" si="27"/>
        <v>36481</v>
      </c>
      <c r="H839" s="15"/>
      <c r="I839" t="s">
        <v>8221</v>
      </c>
      <c r="J839">
        <v>0</v>
      </c>
      <c r="V839">
        <v>45</v>
      </c>
      <c r="Z839">
        <v>4</v>
      </c>
    </row>
    <row r="840" spans="1:26" x14ac:dyDescent="0.2">
      <c r="A840">
        <v>61</v>
      </c>
      <c r="B840" t="s">
        <v>8219</v>
      </c>
      <c r="D840" t="s">
        <v>8219</v>
      </c>
      <c r="E840">
        <v>38</v>
      </c>
      <c r="F840" s="15">
        <f t="shared" si="26"/>
        <v>38</v>
      </c>
      <c r="G840" s="15">
        <f t="shared" si="27"/>
        <v>1444</v>
      </c>
      <c r="H840" s="15"/>
      <c r="I840" t="s">
        <v>8221</v>
      </c>
      <c r="J840">
        <v>3</v>
      </c>
      <c r="V840">
        <v>45</v>
      </c>
      <c r="Z840">
        <v>4</v>
      </c>
    </row>
    <row r="841" spans="1:26" x14ac:dyDescent="0.2">
      <c r="A841">
        <v>96</v>
      </c>
      <c r="B841" t="s">
        <v>8219</v>
      </c>
      <c r="D841" t="s">
        <v>8219</v>
      </c>
      <c r="E841">
        <v>22</v>
      </c>
      <c r="F841" s="15">
        <f t="shared" si="26"/>
        <v>22</v>
      </c>
      <c r="G841" s="15">
        <f t="shared" si="27"/>
        <v>484</v>
      </c>
      <c r="H841" s="15"/>
      <c r="I841" t="s">
        <v>8221</v>
      </c>
      <c r="J841">
        <v>0</v>
      </c>
      <c r="V841">
        <v>45</v>
      </c>
      <c r="Z841">
        <v>4</v>
      </c>
    </row>
    <row r="842" spans="1:26" x14ac:dyDescent="0.2">
      <c r="A842">
        <v>190</v>
      </c>
      <c r="B842" t="s">
        <v>8219</v>
      </c>
      <c r="D842" t="s">
        <v>8219</v>
      </c>
      <c r="E842">
        <v>149</v>
      </c>
      <c r="F842" s="15">
        <f t="shared" si="26"/>
        <v>149</v>
      </c>
      <c r="G842" s="15">
        <f t="shared" si="27"/>
        <v>22201</v>
      </c>
      <c r="H842" s="15"/>
      <c r="I842" t="s">
        <v>8221</v>
      </c>
      <c r="J842">
        <v>0</v>
      </c>
      <c r="V842">
        <v>45</v>
      </c>
      <c r="Z842">
        <v>4</v>
      </c>
    </row>
    <row r="843" spans="1:26" x14ac:dyDescent="0.2">
      <c r="A843">
        <v>94</v>
      </c>
      <c r="B843" t="s">
        <v>8219</v>
      </c>
      <c r="D843" t="s">
        <v>8219</v>
      </c>
      <c r="E843">
        <v>56</v>
      </c>
      <c r="F843" s="15">
        <f t="shared" si="26"/>
        <v>56</v>
      </c>
      <c r="G843" s="15">
        <f t="shared" si="27"/>
        <v>3136</v>
      </c>
      <c r="H843" s="15"/>
      <c r="I843" t="s">
        <v>8221</v>
      </c>
      <c r="J843">
        <v>3</v>
      </c>
      <c r="V843">
        <v>45</v>
      </c>
      <c r="Z843">
        <v>4</v>
      </c>
    </row>
    <row r="844" spans="1:26" x14ac:dyDescent="0.2">
      <c r="A844">
        <v>39</v>
      </c>
      <c r="B844" t="s">
        <v>8219</v>
      </c>
      <c r="D844" t="s">
        <v>8219</v>
      </c>
      <c r="E844">
        <v>19</v>
      </c>
      <c r="F844" s="15">
        <f t="shared" si="26"/>
        <v>19</v>
      </c>
      <c r="G844" s="15">
        <f t="shared" si="27"/>
        <v>361</v>
      </c>
      <c r="H844" s="15"/>
      <c r="I844" t="s">
        <v>8221</v>
      </c>
      <c r="J844">
        <v>7</v>
      </c>
      <c r="V844">
        <v>45</v>
      </c>
      <c r="Z844">
        <v>4</v>
      </c>
    </row>
    <row r="845" spans="1:26" x14ac:dyDescent="0.2">
      <c r="A845">
        <v>127</v>
      </c>
      <c r="B845" t="s">
        <v>8219</v>
      </c>
      <c r="D845" t="s">
        <v>8219</v>
      </c>
      <c r="E845">
        <v>70</v>
      </c>
      <c r="F845" s="15">
        <f t="shared" si="26"/>
        <v>70</v>
      </c>
      <c r="G845" s="15">
        <f t="shared" si="27"/>
        <v>4900</v>
      </c>
      <c r="H845" s="15"/>
      <c r="I845" t="s">
        <v>8221</v>
      </c>
      <c r="J845">
        <v>25</v>
      </c>
      <c r="V845">
        <v>45</v>
      </c>
      <c r="Z845">
        <v>4</v>
      </c>
    </row>
    <row r="846" spans="1:26" x14ac:dyDescent="0.2">
      <c r="A846">
        <v>159</v>
      </c>
      <c r="B846" t="s">
        <v>8219</v>
      </c>
      <c r="D846" t="s">
        <v>8219</v>
      </c>
      <c r="E846">
        <v>81</v>
      </c>
      <c r="F846" s="15">
        <f t="shared" si="26"/>
        <v>81</v>
      </c>
      <c r="G846" s="15">
        <f t="shared" si="27"/>
        <v>6561</v>
      </c>
      <c r="H846" s="15"/>
      <c r="I846" t="s">
        <v>8221</v>
      </c>
      <c r="J846">
        <v>10</v>
      </c>
      <c r="V846">
        <v>45</v>
      </c>
      <c r="Z846">
        <v>4</v>
      </c>
    </row>
    <row r="847" spans="1:26" x14ac:dyDescent="0.2">
      <c r="A847">
        <v>177</v>
      </c>
      <c r="B847" t="s">
        <v>8219</v>
      </c>
      <c r="D847" t="s">
        <v>8219</v>
      </c>
      <c r="E847">
        <v>32</v>
      </c>
      <c r="F847" s="15">
        <f t="shared" si="26"/>
        <v>32</v>
      </c>
      <c r="G847" s="15">
        <f t="shared" si="27"/>
        <v>1024</v>
      </c>
      <c r="H847" s="15"/>
      <c r="I847" t="s">
        <v>8221</v>
      </c>
      <c r="J847">
        <v>3</v>
      </c>
      <c r="V847">
        <v>45</v>
      </c>
      <c r="Z847">
        <v>4</v>
      </c>
    </row>
    <row r="848" spans="1:26" x14ac:dyDescent="0.2">
      <c r="A848">
        <v>47</v>
      </c>
      <c r="B848" t="s">
        <v>8219</v>
      </c>
      <c r="D848" t="s">
        <v>8219</v>
      </c>
      <c r="E848">
        <v>26</v>
      </c>
      <c r="F848" s="15">
        <f t="shared" si="26"/>
        <v>26</v>
      </c>
      <c r="G848" s="15">
        <f t="shared" si="27"/>
        <v>676</v>
      </c>
      <c r="H848" s="15"/>
      <c r="I848" t="s">
        <v>8221</v>
      </c>
      <c r="J848">
        <v>5</v>
      </c>
      <c r="V848">
        <v>45</v>
      </c>
      <c r="Z848">
        <v>4</v>
      </c>
    </row>
    <row r="849" spans="1:26" x14ac:dyDescent="0.2">
      <c r="A849">
        <v>1</v>
      </c>
      <c r="B849" t="s">
        <v>8219</v>
      </c>
      <c r="D849" t="s">
        <v>8219</v>
      </c>
      <c r="E849">
        <v>105</v>
      </c>
      <c r="F849" s="15">
        <f t="shared" si="26"/>
        <v>105</v>
      </c>
      <c r="G849" s="15">
        <f t="shared" si="27"/>
        <v>11025</v>
      </c>
      <c r="H849" s="15"/>
      <c r="I849" t="s">
        <v>8221</v>
      </c>
      <c r="J849">
        <v>5</v>
      </c>
      <c r="V849">
        <v>45</v>
      </c>
      <c r="Z849">
        <v>4</v>
      </c>
    </row>
    <row r="850" spans="1:26" x14ac:dyDescent="0.2">
      <c r="A850">
        <v>16</v>
      </c>
      <c r="B850" t="s">
        <v>8219</v>
      </c>
      <c r="D850" t="s">
        <v>8219</v>
      </c>
      <c r="E850">
        <v>29</v>
      </c>
      <c r="F850" s="15">
        <f t="shared" si="26"/>
        <v>29</v>
      </c>
      <c r="G850" s="15">
        <f t="shared" si="27"/>
        <v>841</v>
      </c>
      <c r="H850" s="15"/>
      <c r="I850" t="s">
        <v>8221</v>
      </c>
      <c r="J850">
        <v>27</v>
      </c>
      <c r="V850">
        <v>45</v>
      </c>
      <c r="Z850">
        <v>4</v>
      </c>
    </row>
    <row r="851" spans="1:26" x14ac:dyDescent="0.2">
      <c r="A851">
        <v>115</v>
      </c>
      <c r="B851" t="s">
        <v>8219</v>
      </c>
      <c r="D851" t="s">
        <v>8219</v>
      </c>
      <c r="E851">
        <v>8</v>
      </c>
      <c r="F851" s="15">
        <f t="shared" si="26"/>
        <v>8</v>
      </c>
      <c r="G851" s="15">
        <f t="shared" si="27"/>
        <v>64</v>
      </c>
      <c r="H851" s="15"/>
      <c r="I851" t="s">
        <v>8221</v>
      </c>
      <c r="J851">
        <v>2</v>
      </c>
      <c r="V851">
        <v>45</v>
      </c>
      <c r="Z851">
        <v>5</v>
      </c>
    </row>
    <row r="852" spans="1:26" x14ac:dyDescent="0.2">
      <c r="A852">
        <v>133</v>
      </c>
      <c r="B852" t="s">
        <v>8219</v>
      </c>
      <c r="D852" t="s">
        <v>8219</v>
      </c>
      <c r="E852">
        <v>89</v>
      </c>
      <c r="F852" s="15">
        <f t="shared" si="26"/>
        <v>89</v>
      </c>
      <c r="G852" s="15">
        <f t="shared" si="27"/>
        <v>7921</v>
      </c>
      <c r="H852" s="15"/>
      <c r="I852" t="s">
        <v>8221</v>
      </c>
      <c r="J852">
        <v>236</v>
      </c>
      <c r="V852">
        <v>45</v>
      </c>
      <c r="Z852">
        <v>5</v>
      </c>
    </row>
    <row r="853" spans="1:26" x14ac:dyDescent="0.2">
      <c r="A853">
        <v>70</v>
      </c>
      <c r="B853" t="s">
        <v>8219</v>
      </c>
      <c r="D853" t="s">
        <v>8219</v>
      </c>
      <c r="E853">
        <v>44</v>
      </c>
      <c r="F853" s="15">
        <f t="shared" si="26"/>
        <v>44</v>
      </c>
      <c r="G853" s="15">
        <f t="shared" si="27"/>
        <v>1936</v>
      </c>
      <c r="H853" s="15"/>
      <c r="I853" t="s">
        <v>8221</v>
      </c>
      <c r="J853">
        <v>1</v>
      </c>
      <c r="V853">
        <v>46</v>
      </c>
      <c r="Z853">
        <v>5</v>
      </c>
    </row>
    <row r="854" spans="1:26" x14ac:dyDescent="0.2">
      <c r="A854">
        <v>62</v>
      </c>
      <c r="B854" t="s">
        <v>8219</v>
      </c>
      <c r="D854" t="s">
        <v>8219</v>
      </c>
      <c r="E854">
        <v>246</v>
      </c>
      <c r="F854" s="15">
        <f t="shared" si="26"/>
        <v>246</v>
      </c>
      <c r="G854" s="15">
        <f t="shared" si="27"/>
        <v>60516</v>
      </c>
      <c r="H854" s="15"/>
      <c r="I854" t="s">
        <v>8221</v>
      </c>
      <c r="J854">
        <v>12</v>
      </c>
      <c r="V854">
        <v>46</v>
      </c>
      <c r="Z854">
        <v>5</v>
      </c>
    </row>
    <row r="855" spans="1:26" x14ac:dyDescent="0.2">
      <c r="A855">
        <v>10</v>
      </c>
      <c r="B855" t="s">
        <v>8219</v>
      </c>
      <c r="D855" t="s">
        <v>8219</v>
      </c>
      <c r="E855">
        <v>120</v>
      </c>
      <c r="F855" s="15">
        <f t="shared" si="26"/>
        <v>120</v>
      </c>
      <c r="G855" s="15">
        <f t="shared" si="27"/>
        <v>14400</v>
      </c>
      <c r="H855" s="15"/>
      <c r="I855" t="s">
        <v>8221</v>
      </c>
      <c r="J855">
        <v>4</v>
      </c>
      <c r="V855">
        <v>46</v>
      </c>
      <c r="Z855">
        <v>5</v>
      </c>
    </row>
    <row r="856" spans="1:26" x14ac:dyDescent="0.2">
      <c r="A856">
        <v>499</v>
      </c>
      <c r="B856" t="s">
        <v>8219</v>
      </c>
      <c r="D856" t="s">
        <v>8219</v>
      </c>
      <c r="E856">
        <v>26</v>
      </c>
      <c r="F856" s="15">
        <f t="shared" si="26"/>
        <v>26</v>
      </c>
      <c r="G856" s="15">
        <f t="shared" si="27"/>
        <v>676</v>
      </c>
      <c r="H856" s="15"/>
      <c r="I856" t="s">
        <v>8221</v>
      </c>
      <c r="J856">
        <v>3</v>
      </c>
      <c r="V856">
        <v>46</v>
      </c>
      <c r="Z856">
        <v>5</v>
      </c>
    </row>
    <row r="857" spans="1:26" x14ac:dyDescent="0.2">
      <c r="A857">
        <v>47</v>
      </c>
      <c r="B857" t="s">
        <v>8219</v>
      </c>
      <c r="D857" t="s">
        <v>8219</v>
      </c>
      <c r="E857">
        <v>45</v>
      </c>
      <c r="F857" s="15">
        <f t="shared" si="26"/>
        <v>45</v>
      </c>
      <c r="G857" s="15">
        <f t="shared" si="27"/>
        <v>2025</v>
      </c>
      <c r="H857" s="15"/>
      <c r="I857" t="s">
        <v>8221</v>
      </c>
      <c r="J857">
        <v>99</v>
      </c>
      <c r="V857">
        <v>46</v>
      </c>
      <c r="Z857">
        <v>5</v>
      </c>
    </row>
    <row r="858" spans="1:26" x14ac:dyDescent="0.2">
      <c r="A858">
        <v>28</v>
      </c>
      <c r="B858" t="s">
        <v>8219</v>
      </c>
      <c r="D858" t="s">
        <v>8219</v>
      </c>
      <c r="E858">
        <v>20</v>
      </c>
      <c r="F858" s="15">
        <f t="shared" si="26"/>
        <v>20</v>
      </c>
      <c r="G858" s="15">
        <f t="shared" si="27"/>
        <v>400</v>
      </c>
      <c r="H858" s="15"/>
      <c r="I858" t="s">
        <v>8221</v>
      </c>
      <c r="J858">
        <v>3</v>
      </c>
      <c r="V858">
        <v>46</v>
      </c>
      <c r="Z858">
        <v>5</v>
      </c>
    </row>
    <row r="859" spans="1:26" x14ac:dyDescent="0.2">
      <c r="A859">
        <v>24</v>
      </c>
      <c r="B859" t="s">
        <v>8219</v>
      </c>
      <c r="D859" t="s">
        <v>8219</v>
      </c>
      <c r="E859">
        <v>47</v>
      </c>
      <c r="F859" s="15">
        <f t="shared" si="26"/>
        <v>47</v>
      </c>
      <c r="G859" s="15">
        <f t="shared" si="27"/>
        <v>2209</v>
      </c>
      <c r="H859" s="15"/>
      <c r="I859" t="s">
        <v>8221</v>
      </c>
      <c r="J859">
        <v>3</v>
      </c>
      <c r="V859">
        <v>46</v>
      </c>
      <c r="Z859">
        <v>5</v>
      </c>
    </row>
    <row r="860" spans="1:26" x14ac:dyDescent="0.2">
      <c r="A860">
        <v>76</v>
      </c>
      <c r="B860" t="s">
        <v>8219</v>
      </c>
      <c r="D860" t="s">
        <v>8219</v>
      </c>
      <c r="E860">
        <v>13</v>
      </c>
      <c r="F860" s="15">
        <f t="shared" si="26"/>
        <v>13</v>
      </c>
      <c r="G860" s="15">
        <f t="shared" si="27"/>
        <v>169</v>
      </c>
      <c r="H860" s="15"/>
      <c r="I860" t="s">
        <v>8221</v>
      </c>
      <c r="J860">
        <v>22</v>
      </c>
      <c r="V860">
        <v>46</v>
      </c>
      <c r="Z860">
        <v>5</v>
      </c>
    </row>
    <row r="861" spans="1:26" x14ac:dyDescent="0.2">
      <c r="A861">
        <v>98</v>
      </c>
      <c r="B861" t="s">
        <v>8219</v>
      </c>
      <c r="D861" t="s">
        <v>8219</v>
      </c>
      <c r="E861">
        <v>183</v>
      </c>
      <c r="F861" s="15">
        <f t="shared" si="26"/>
        <v>183</v>
      </c>
      <c r="G861" s="15">
        <f t="shared" si="27"/>
        <v>33489</v>
      </c>
      <c r="H861" s="15"/>
      <c r="I861" t="s">
        <v>8221</v>
      </c>
      <c r="J861">
        <v>4</v>
      </c>
      <c r="V861">
        <v>46</v>
      </c>
      <c r="Z861">
        <v>5</v>
      </c>
    </row>
    <row r="862" spans="1:26" x14ac:dyDescent="0.2">
      <c r="A862">
        <v>48</v>
      </c>
      <c r="B862" t="s">
        <v>8221</v>
      </c>
      <c r="D862" t="s">
        <v>8219</v>
      </c>
      <c r="E862">
        <v>21</v>
      </c>
      <c r="F862" s="15">
        <f t="shared" si="26"/>
        <v>21</v>
      </c>
      <c r="G862" s="15">
        <f t="shared" si="27"/>
        <v>441</v>
      </c>
      <c r="H862" s="15"/>
      <c r="I862" t="s">
        <v>8221</v>
      </c>
      <c r="J862">
        <v>534</v>
      </c>
      <c r="V862">
        <v>46</v>
      </c>
      <c r="Z862">
        <v>5</v>
      </c>
    </row>
    <row r="863" spans="1:26" x14ac:dyDescent="0.2">
      <c r="A863">
        <v>2</v>
      </c>
      <c r="B863" t="s">
        <v>8221</v>
      </c>
      <c r="D863" t="s">
        <v>8219</v>
      </c>
      <c r="E863">
        <v>42</v>
      </c>
      <c r="F863" s="15">
        <f t="shared" si="26"/>
        <v>42</v>
      </c>
      <c r="G863" s="15">
        <f t="shared" si="27"/>
        <v>1764</v>
      </c>
      <c r="H863" s="15"/>
      <c r="I863" t="s">
        <v>8221</v>
      </c>
      <c r="J863">
        <v>12</v>
      </c>
      <c r="V863">
        <v>46</v>
      </c>
      <c r="Z863">
        <v>5</v>
      </c>
    </row>
    <row r="864" spans="1:26" x14ac:dyDescent="0.2">
      <c r="A864">
        <v>4</v>
      </c>
      <c r="B864" t="s">
        <v>8221</v>
      </c>
      <c r="D864" t="s">
        <v>8219</v>
      </c>
      <c r="E864">
        <v>54</v>
      </c>
      <c r="F864" s="15">
        <f t="shared" si="26"/>
        <v>54</v>
      </c>
      <c r="G864" s="15">
        <f t="shared" si="27"/>
        <v>2916</v>
      </c>
      <c r="H864" s="15"/>
      <c r="I864" t="s">
        <v>8221</v>
      </c>
      <c r="J864">
        <v>56</v>
      </c>
      <c r="V864">
        <v>46</v>
      </c>
      <c r="Z864">
        <v>5</v>
      </c>
    </row>
    <row r="865" spans="1:26" x14ac:dyDescent="0.2">
      <c r="A865">
        <v>5</v>
      </c>
      <c r="B865" t="s">
        <v>8221</v>
      </c>
      <c r="D865" t="s">
        <v>8219</v>
      </c>
      <c r="E865">
        <v>38</v>
      </c>
      <c r="F865" s="15">
        <f t="shared" si="26"/>
        <v>38</v>
      </c>
      <c r="G865" s="15">
        <f t="shared" si="27"/>
        <v>1444</v>
      </c>
      <c r="H865" s="15"/>
      <c r="I865" t="s">
        <v>8221</v>
      </c>
      <c r="J865">
        <v>11</v>
      </c>
      <c r="V865">
        <v>46</v>
      </c>
      <c r="Z865">
        <v>5</v>
      </c>
    </row>
    <row r="866" spans="1:26" x14ac:dyDescent="0.2">
      <c r="A866">
        <v>79</v>
      </c>
      <c r="B866" t="s">
        <v>8221</v>
      </c>
      <c r="D866" t="s">
        <v>8219</v>
      </c>
      <c r="E866">
        <v>64</v>
      </c>
      <c r="F866" s="15">
        <f t="shared" si="26"/>
        <v>64</v>
      </c>
      <c r="G866" s="15">
        <f t="shared" si="27"/>
        <v>4096</v>
      </c>
      <c r="H866" s="15"/>
      <c r="I866" t="s">
        <v>8221</v>
      </c>
      <c r="J866">
        <v>0</v>
      </c>
      <c r="V866">
        <v>46</v>
      </c>
      <c r="Z866">
        <v>5</v>
      </c>
    </row>
    <row r="867" spans="1:26" x14ac:dyDescent="0.2">
      <c r="A867">
        <v>2</v>
      </c>
      <c r="B867" t="s">
        <v>8221</v>
      </c>
      <c r="D867" t="s">
        <v>8219</v>
      </c>
      <c r="E867">
        <v>13</v>
      </c>
      <c r="F867" s="15">
        <f t="shared" si="26"/>
        <v>13</v>
      </c>
      <c r="G867" s="15">
        <f t="shared" si="27"/>
        <v>169</v>
      </c>
      <c r="H867" s="15"/>
      <c r="I867" t="s">
        <v>8221</v>
      </c>
      <c r="J867">
        <v>12</v>
      </c>
      <c r="V867">
        <v>46</v>
      </c>
      <c r="Z867">
        <v>5</v>
      </c>
    </row>
    <row r="868" spans="1:26" x14ac:dyDescent="0.2">
      <c r="A868">
        <v>11</v>
      </c>
      <c r="B868" t="s">
        <v>8221</v>
      </c>
      <c r="D868" t="s">
        <v>8219</v>
      </c>
      <c r="E868">
        <v>33</v>
      </c>
      <c r="F868" s="15">
        <f t="shared" si="26"/>
        <v>33</v>
      </c>
      <c r="G868" s="15">
        <f t="shared" si="27"/>
        <v>1089</v>
      </c>
      <c r="H868" s="15"/>
      <c r="I868" t="s">
        <v>8221</v>
      </c>
      <c r="J868">
        <v>5</v>
      </c>
      <c r="V868">
        <v>46</v>
      </c>
      <c r="Z868">
        <v>5</v>
      </c>
    </row>
    <row r="869" spans="1:26" x14ac:dyDescent="0.2">
      <c r="A869">
        <v>11</v>
      </c>
      <c r="B869" t="s">
        <v>8221</v>
      </c>
      <c r="D869" t="s">
        <v>8219</v>
      </c>
      <c r="E869">
        <v>52</v>
      </c>
      <c r="F869" s="15">
        <f t="shared" si="26"/>
        <v>52</v>
      </c>
      <c r="G869" s="15">
        <f t="shared" si="27"/>
        <v>2704</v>
      </c>
      <c r="H869" s="15"/>
      <c r="I869" t="s">
        <v>8221</v>
      </c>
      <c r="J869">
        <v>24</v>
      </c>
      <c r="V869">
        <v>46</v>
      </c>
      <c r="Z869">
        <v>5</v>
      </c>
    </row>
    <row r="870" spans="1:26" x14ac:dyDescent="0.2">
      <c r="A870">
        <v>1</v>
      </c>
      <c r="B870" t="s">
        <v>8221</v>
      </c>
      <c r="D870" t="s">
        <v>8219</v>
      </c>
      <c r="E870">
        <v>107</v>
      </c>
      <c r="F870" s="15">
        <f t="shared" si="26"/>
        <v>107</v>
      </c>
      <c r="G870" s="15">
        <f t="shared" si="27"/>
        <v>11449</v>
      </c>
      <c r="H870" s="15"/>
      <c r="I870" t="s">
        <v>8221</v>
      </c>
      <c r="J870">
        <v>89</v>
      </c>
      <c r="V870">
        <v>46</v>
      </c>
      <c r="Z870">
        <v>5</v>
      </c>
    </row>
    <row r="871" spans="1:26" x14ac:dyDescent="0.2">
      <c r="A871">
        <v>3</v>
      </c>
      <c r="B871" t="s">
        <v>8221</v>
      </c>
      <c r="D871" t="s">
        <v>8219</v>
      </c>
      <c r="E871">
        <v>11</v>
      </c>
      <c r="F871" s="15">
        <f t="shared" si="26"/>
        <v>11</v>
      </c>
      <c r="G871" s="15">
        <f t="shared" si="27"/>
        <v>121</v>
      </c>
      <c r="H871" s="15"/>
      <c r="I871" t="s">
        <v>8221</v>
      </c>
      <c r="J871">
        <v>1</v>
      </c>
      <c r="V871">
        <v>46</v>
      </c>
      <c r="Z871">
        <v>5</v>
      </c>
    </row>
    <row r="872" spans="1:26" x14ac:dyDescent="0.2">
      <c r="A872">
        <v>5</v>
      </c>
      <c r="B872" t="s">
        <v>8221</v>
      </c>
      <c r="D872" t="s">
        <v>8219</v>
      </c>
      <c r="E872">
        <v>34</v>
      </c>
      <c r="F872" s="15">
        <f t="shared" si="26"/>
        <v>34</v>
      </c>
      <c r="G872" s="15">
        <f t="shared" si="27"/>
        <v>1156</v>
      </c>
      <c r="H872" s="15"/>
      <c r="I872" t="s">
        <v>8221</v>
      </c>
      <c r="J872">
        <v>55</v>
      </c>
      <c r="V872">
        <v>46</v>
      </c>
      <c r="Z872">
        <v>5</v>
      </c>
    </row>
    <row r="873" spans="1:26" x14ac:dyDescent="0.2">
      <c r="A873">
        <v>12</v>
      </c>
      <c r="B873" t="s">
        <v>8221</v>
      </c>
      <c r="D873" t="s">
        <v>8219</v>
      </c>
      <c r="E873">
        <v>75</v>
      </c>
      <c r="F873" s="15">
        <f t="shared" si="26"/>
        <v>75</v>
      </c>
      <c r="G873" s="15">
        <f t="shared" si="27"/>
        <v>5625</v>
      </c>
      <c r="H873" s="15"/>
      <c r="I873" t="s">
        <v>8221</v>
      </c>
      <c r="J873">
        <v>2</v>
      </c>
      <c r="V873">
        <v>46</v>
      </c>
      <c r="Z873">
        <v>5</v>
      </c>
    </row>
    <row r="874" spans="1:26" x14ac:dyDescent="0.2">
      <c r="A874">
        <v>2</v>
      </c>
      <c r="B874" t="s">
        <v>8221</v>
      </c>
      <c r="D874" t="s">
        <v>8219</v>
      </c>
      <c r="E874">
        <v>26</v>
      </c>
      <c r="F874" s="15">
        <f t="shared" si="26"/>
        <v>26</v>
      </c>
      <c r="G874" s="15">
        <f t="shared" si="27"/>
        <v>676</v>
      </c>
      <c r="H874" s="15"/>
      <c r="I874" t="s">
        <v>8221</v>
      </c>
      <c r="J874">
        <v>0</v>
      </c>
      <c r="V874">
        <v>47</v>
      </c>
      <c r="Z874">
        <v>5</v>
      </c>
    </row>
    <row r="875" spans="1:26" x14ac:dyDescent="0.2">
      <c r="A875">
        <v>5</v>
      </c>
      <c r="B875" t="s">
        <v>8221</v>
      </c>
      <c r="D875" t="s">
        <v>8219</v>
      </c>
      <c r="E875">
        <v>50</v>
      </c>
      <c r="F875" s="15">
        <f t="shared" si="26"/>
        <v>50</v>
      </c>
      <c r="G875" s="15">
        <f t="shared" si="27"/>
        <v>2500</v>
      </c>
      <c r="H875" s="15"/>
      <c r="I875" t="s">
        <v>8221</v>
      </c>
      <c r="J875">
        <v>4</v>
      </c>
      <c r="V875">
        <v>47</v>
      </c>
      <c r="Z875">
        <v>5</v>
      </c>
    </row>
    <row r="876" spans="1:26" x14ac:dyDescent="0.2">
      <c r="A876">
        <v>21</v>
      </c>
      <c r="B876" t="s">
        <v>8221</v>
      </c>
      <c r="D876" t="s">
        <v>8219</v>
      </c>
      <c r="E876">
        <v>80</v>
      </c>
      <c r="F876" s="15">
        <f t="shared" si="26"/>
        <v>80</v>
      </c>
      <c r="G876" s="15">
        <f t="shared" si="27"/>
        <v>6400</v>
      </c>
      <c r="H876" s="15"/>
      <c r="I876" t="s">
        <v>8221</v>
      </c>
      <c r="J876">
        <v>6</v>
      </c>
      <c r="V876">
        <v>47</v>
      </c>
      <c r="Z876">
        <v>5</v>
      </c>
    </row>
    <row r="877" spans="1:26" x14ac:dyDescent="0.2">
      <c r="A877">
        <v>0</v>
      </c>
      <c r="B877" t="s">
        <v>8221</v>
      </c>
      <c r="D877" t="s">
        <v>8219</v>
      </c>
      <c r="E877">
        <v>110</v>
      </c>
      <c r="F877" s="15">
        <f t="shared" si="26"/>
        <v>110</v>
      </c>
      <c r="G877" s="15">
        <f t="shared" si="27"/>
        <v>12100</v>
      </c>
      <c r="H877" s="15"/>
      <c r="I877" t="s">
        <v>8221</v>
      </c>
      <c r="J877">
        <v>4</v>
      </c>
      <c r="V877">
        <v>47</v>
      </c>
      <c r="Z877">
        <v>5</v>
      </c>
    </row>
    <row r="878" spans="1:26" x14ac:dyDescent="0.2">
      <c r="A878">
        <v>45</v>
      </c>
      <c r="B878" t="s">
        <v>8221</v>
      </c>
      <c r="D878" t="s">
        <v>8219</v>
      </c>
      <c r="E878">
        <v>77</v>
      </c>
      <c r="F878" s="15">
        <f t="shared" si="26"/>
        <v>77</v>
      </c>
      <c r="G878" s="15">
        <f t="shared" si="27"/>
        <v>5929</v>
      </c>
      <c r="H878" s="15"/>
      <c r="I878" t="s">
        <v>8221</v>
      </c>
      <c r="J878">
        <v>4</v>
      </c>
      <c r="V878">
        <v>47</v>
      </c>
      <c r="Z878">
        <v>5</v>
      </c>
    </row>
    <row r="879" spans="1:26" x14ac:dyDescent="0.2">
      <c r="A879">
        <v>29</v>
      </c>
      <c r="B879" t="s">
        <v>8221</v>
      </c>
      <c r="D879" t="s">
        <v>8219</v>
      </c>
      <c r="E879">
        <v>50</v>
      </c>
      <c r="F879" s="15">
        <f t="shared" si="26"/>
        <v>50</v>
      </c>
      <c r="G879" s="15">
        <f t="shared" si="27"/>
        <v>2500</v>
      </c>
      <c r="H879" s="15"/>
      <c r="I879" t="s">
        <v>8221</v>
      </c>
      <c r="J879">
        <v>2</v>
      </c>
      <c r="V879">
        <v>47</v>
      </c>
      <c r="Z879">
        <v>5</v>
      </c>
    </row>
    <row r="880" spans="1:26" x14ac:dyDescent="0.2">
      <c r="A880">
        <v>2</v>
      </c>
      <c r="B880" t="s">
        <v>8221</v>
      </c>
      <c r="D880" t="s">
        <v>8219</v>
      </c>
      <c r="E880">
        <v>145</v>
      </c>
      <c r="F880" s="15">
        <f t="shared" si="26"/>
        <v>145</v>
      </c>
      <c r="G880" s="15">
        <f t="shared" si="27"/>
        <v>21025</v>
      </c>
      <c r="H880" s="15"/>
      <c r="I880" t="s">
        <v>8221</v>
      </c>
      <c r="J880">
        <v>5</v>
      </c>
      <c r="V880">
        <v>47</v>
      </c>
      <c r="Z880">
        <v>5</v>
      </c>
    </row>
    <row r="881" spans="1:26" x14ac:dyDescent="0.2">
      <c r="A881">
        <v>30</v>
      </c>
      <c r="B881" t="s">
        <v>8221</v>
      </c>
      <c r="D881" t="s">
        <v>8219</v>
      </c>
      <c r="E881">
        <v>29</v>
      </c>
      <c r="F881" s="15">
        <f t="shared" si="26"/>
        <v>29</v>
      </c>
      <c r="G881" s="15">
        <f t="shared" si="27"/>
        <v>841</v>
      </c>
      <c r="H881" s="15"/>
      <c r="I881" t="s">
        <v>8221</v>
      </c>
      <c r="J881">
        <v>83</v>
      </c>
      <c r="V881">
        <v>47</v>
      </c>
      <c r="Z881">
        <v>5</v>
      </c>
    </row>
    <row r="882" spans="1:26" x14ac:dyDescent="0.2">
      <c r="A882">
        <v>8</v>
      </c>
      <c r="B882" t="s">
        <v>8221</v>
      </c>
      <c r="D882" t="s">
        <v>8219</v>
      </c>
      <c r="E882">
        <v>114</v>
      </c>
      <c r="F882" s="15">
        <f t="shared" si="26"/>
        <v>114</v>
      </c>
      <c r="G882" s="15">
        <f t="shared" si="27"/>
        <v>12996</v>
      </c>
      <c r="H882" s="15"/>
      <c r="I882" t="s">
        <v>8221</v>
      </c>
      <c r="J882">
        <v>57</v>
      </c>
      <c r="V882">
        <v>47</v>
      </c>
      <c r="Z882">
        <v>5</v>
      </c>
    </row>
    <row r="883" spans="1:26" x14ac:dyDescent="0.2">
      <c r="A883">
        <v>1</v>
      </c>
      <c r="B883" t="s">
        <v>8221</v>
      </c>
      <c r="D883" t="s">
        <v>8219</v>
      </c>
      <c r="E883">
        <v>96</v>
      </c>
      <c r="F883" s="15">
        <f t="shared" si="26"/>
        <v>96</v>
      </c>
      <c r="G883" s="15">
        <f t="shared" si="27"/>
        <v>9216</v>
      </c>
      <c r="H883" s="15"/>
      <c r="I883" t="s">
        <v>8221</v>
      </c>
      <c r="J883">
        <v>311</v>
      </c>
      <c r="V883">
        <v>47</v>
      </c>
      <c r="Z883">
        <v>5</v>
      </c>
    </row>
    <row r="884" spans="1:26" x14ac:dyDescent="0.2">
      <c r="A884">
        <v>14</v>
      </c>
      <c r="B884" t="s">
        <v>8221</v>
      </c>
      <c r="D884" t="s">
        <v>8219</v>
      </c>
      <c r="E884">
        <v>31</v>
      </c>
      <c r="F884" s="15">
        <f t="shared" si="26"/>
        <v>31</v>
      </c>
      <c r="G884" s="15">
        <f t="shared" si="27"/>
        <v>961</v>
      </c>
      <c r="H884" s="15"/>
      <c r="I884" t="s">
        <v>8221</v>
      </c>
      <c r="J884">
        <v>2</v>
      </c>
      <c r="V884">
        <v>47</v>
      </c>
      <c r="Z884">
        <v>5</v>
      </c>
    </row>
    <row r="885" spans="1:26" x14ac:dyDescent="0.2">
      <c r="A885">
        <v>24</v>
      </c>
      <c r="B885" t="s">
        <v>8221</v>
      </c>
      <c r="D885" t="s">
        <v>8219</v>
      </c>
      <c r="E885">
        <v>4883</v>
      </c>
      <c r="F885" s="15">
        <f t="shared" si="26"/>
        <v>4883</v>
      </c>
      <c r="G885" s="15">
        <f t="shared" si="27"/>
        <v>23843689</v>
      </c>
      <c r="H885" s="15"/>
      <c r="I885" t="s">
        <v>8221</v>
      </c>
      <c r="J885">
        <v>16</v>
      </c>
      <c r="V885">
        <v>47</v>
      </c>
      <c r="Z885">
        <v>5</v>
      </c>
    </row>
    <row r="886" spans="1:26" x14ac:dyDescent="0.2">
      <c r="A886">
        <v>2</v>
      </c>
      <c r="B886" t="s">
        <v>8221</v>
      </c>
      <c r="D886" t="s">
        <v>8219</v>
      </c>
      <c r="E886">
        <v>95</v>
      </c>
      <c r="F886" s="15">
        <f t="shared" si="26"/>
        <v>95</v>
      </c>
      <c r="G886" s="15">
        <f t="shared" si="27"/>
        <v>9025</v>
      </c>
      <c r="H886" s="15"/>
      <c r="I886" t="s">
        <v>8221</v>
      </c>
      <c r="J886">
        <v>9</v>
      </c>
      <c r="V886">
        <v>47</v>
      </c>
      <c r="Z886">
        <v>5</v>
      </c>
    </row>
    <row r="887" spans="1:26" x14ac:dyDescent="0.2">
      <c r="A887">
        <v>21</v>
      </c>
      <c r="B887" t="s">
        <v>8221</v>
      </c>
      <c r="D887" t="s">
        <v>8219</v>
      </c>
      <c r="E887">
        <v>2478</v>
      </c>
      <c r="F887" s="15">
        <f t="shared" si="26"/>
        <v>2478</v>
      </c>
      <c r="G887" s="15">
        <f t="shared" si="27"/>
        <v>6140484</v>
      </c>
      <c r="H887" s="15"/>
      <c r="I887" t="s">
        <v>8221</v>
      </c>
      <c r="J887">
        <v>1</v>
      </c>
      <c r="V887">
        <v>47</v>
      </c>
      <c r="Z887">
        <v>5</v>
      </c>
    </row>
    <row r="888" spans="1:26" x14ac:dyDescent="0.2">
      <c r="A888">
        <v>7</v>
      </c>
      <c r="B888" t="s">
        <v>8221</v>
      </c>
      <c r="D888" t="s">
        <v>8219</v>
      </c>
      <c r="E888">
        <v>1789</v>
      </c>
      <c r="F888" s="15">
        <f t="shared" si="26"/>
        <v>1789</v>
      </c>
      <c r="G888" s="15">
        <f t="shared" si="27"/>
        <v>3200521</v>
      </c>
      <c r="H888" s="15"/>
      <c r="I888" t="s">
        <v>8221</v>
      </c>
      <c r="J888">
        <v>12</v>
      </c>
      <c r="V888">
        <v>47</v>
      </c>
      <c r="Z888">
        <v>5</v>
      </c>
    </row>
    <row r="889" spans="1:26" x14ac:dyDescent="0.2">
      <c r="A889">
        <v>0</v>
      </c>
      <c r="B889" t="s">
        <v>8221</v>
      </c>
      <c r="D889" t="s">
        <v>8219</v>
      </c>
      <c r="E889">
        <v>680</v>
      </c>
      <c r="F889" s="15">
        <f t="shared" si="26"/>
        <v>680</v>
      </c>
      <c r="G889" s="15">
        <f t="shared" si="27"/>
        <v>462400</v>
      </c>
      <c r="H889" s="15"/>
      <c r="I889" t="s">
        <v>8221</v>
      </c>
      <c r="J889">
        <v>0</v>
      </c>
      <c r="V889">
        <v>47</v>
      </c>
      <c r="Z889">
        <v>5</v>
      </c>
    </row>
    <row r="890" spans="1:26" x14ac:dyDescent="0.2">
      <c r="A890">
        <v>4</v>
      </c>
      <c r="B890" t="s">
        <v>8221</v>
      </c>
      <c r="D890" t="s">
        <v>8219</v>
      </c>
      <c r="E890">
        <v>70</v>
      </c>
      <c r="F890" s="15">
        <f t="shared" si="26"/>
        <v>70</v>
      </c>
      <c r="G890" s="15">
        <f t="shared" si="27"/>
        <v>4900</v>
      </c>
      <c r="H890" s="15"/>
      <c r="I890" t="s">
        <v>8221</v>
      </c>
      <c r="J890">
        <v>20</v>
      </c>
      <c r="V890">
        <v>47</v>
      </c>
      <c r="Z890">
        <v>5</v>
      </c>
    </row>
    <row r="891" spans="1:26" x14ac:dyDescent="0.2">
      <c r="A891">
        <v>32</v>
      </c>
      <c r="B891" t="s">
        <v>8221</v>
      </c>
      <c r="D891" t="s">
        <v>8219</v>
      </c>
      <c r="E891">
        <v>23</v>
      </c>
      <c r="F891" s="15">
        <f t="shared" si="26"/>
        <v>23</v>
      </c>
      <c r="G891" s="15">
        <f t="shared" si="27"/>
        <v>529</v>
      </c>
      <c r="H891" s="15"/>
      <c r="I891" t="s">
        <v>8221</v>
      </c>
      <c r="J891">
        <v>16</v>
      </c>
      <c r="V891">
        <v>47</v>
      </c>
      <c r="Z891">
        <v>5</v>
      </c>
    </row>
    <row r="892" spans="1:26" x14ac:dyDescent="0.2">
      <c r="A892">
        <v>4</v>
      </c>
      <c r="B892" t="s">
        <v>8221</v>
      </c>
      <c r="D892" t="s">
        <v>8219</v>
      </c>
      <c r="E892">
        <v>4245</v>
      </c>
      <c r="F892" s="15">
        <f t="shared" si="26"/>
        <v>4245</v>
      </c>
      <c r="G892" s="15">
        <f t="shared" si="27"/>
        <v>18020025</v>
      </c>
      <c r="H892" s="15"/>
      <c r="I892" t="s">
        <v>8221</v>
      </c>
      <c r="J892">
        <v>33</v>
      </c>
      <c r="V892">
        <v>47</v>
      </c>
      <c r="Z892">
        <v>5</v>
      </c>
    </row>
    <row r="893" spans="1:26" x14ac:dyDescent="0.2">
      <c r="A893">
        <v>9</v>
      </c>
      <c r="B893" t="s">
        <v>8221</v>
      </c>
      <c r="D893" t="s">
        <v>8219</v>
      </c>
      <c r="E893">
        <v>943</v>
      </c>
      <c r="F893" s="15">
        <f t="shared" si="26"/>
        <v>943</v>
      </c>
      <c r="G893" s="15">
        <f t="shared" si="27"/>
        <v>889249</v>
      </c>
      <c r="H893" s="15"/>
      <c r="I893" t="s">
        <v>8221</v>
      </c>
      <c r="J893">
        <v>2</v>
      </c>
      <c r="V893">
        <v>47</v>
      </c>
      <c r="Z893">
        <v>5</v>
      </c>
    </row>
    <row r="894" spans="1:26" x14ac:dyDescent="0.2">
      <c r="A894">
        <v>17</v>
      </c>
      <c r="B894" t="s">
        <v>8221</v>
      </c>
      <c r="D894" t="s">
        <v>8219</v>
      </c>
      <c r="E894">
        <v>1876</v>
      </c>
      <c r="F894" s="15">
        <f t="shared" si="26"/>
        <v>1876</v>
      </c>
      <c r="G894" s="15">
        <f t="shared" si="27"/>
        <v>3519376</v>
      </c>
      <c r="H894" s="15"/>
      <c r="I894" t="s">
        <v>8221</v>
      </c>
      <c r="J894">
        <v>6</v>
      </c>
      <c r="V894">
        <v>47</v>
      </c>
      <c r="Z894">
        <v>5</v>
      </c>
    </row>
    <row r="895" spans="1:26" x14ac:dyDescent="0.2">
      <c r="A895">
        <v>5</v>
      </c>
      <c r="B895" t="s">
        <v>8221</v>
      </c>
      <c r="D895" t="s">
        <v>8219</v>
      </c>
      <c r="E895">
        <v>834</v>
      </c>
      <c r="F895" s="15">
        <f t="shared" si="26"/>
        <v>834</v>
      </c>
      <c r="G895" s="15">
        <f t="shared" si="27"/>
        <v>695556</v>
      </c>
      <c r="H895" s="15"/>
      <c r="I895" t="s">
        <v>8221</v>
      </c>
      <c r="J895">
        <v>0</v>
      </c>
      <c r="V895">
        <v>48</v>
      </c>
      <c r="Z895">
        <v>5</v>
      </c>
    </row>
    <row r="896" spans="1:26" x14ac:dyDescent="0.2">
      <c r="A896">
        <v>53</v>
      </c>
      <c r="B896" t="s">
        <v>8221</v>
      </c>
      <c r="D896" t="s">
        <v>8219</v>
      </c>
      <c r="E896">
        <v>682</v>
      </c>
      <c r="F896" s="15">
        <f t="shared" si="26"/>
        <v>682</v>
      </c>
      <c r="G896" s="15">
        <f t="shared" si="27"/>
        <v>465124</v>
      </c>
      <c r="H896" s="15"/>
      <c r="I896" t="s">
        <v>8221</v>
      </c>
      <c r="J896">
        <v>3</v>
      </c>
      <c r="V896">
        <v>48</v>
      </c>
      <c r="Z896">
        <v>5</v>
      </c>
    </row>
    <row r="897" spans="1:26" x14ac:dyDescent="0.2">
      <c r="A897">
        <v>7</v>
      </c>
      <c r="B897" t="s">
        <v>8221</v>
      </c>
      <c r="D897" t="s">
        <v>8219</v>
      </c>
      <c r="E897">
        <v>147</v>
      </c>
      <c r="F897" s="15">
        <f t="shared" si="26"/>
        <v>147</v>
      </c>
      <c r="G897" s="15">
        <f t="shared" si="27"/>
        <v>21609</v>
      </c>
      <c r="H897" s="15"/>
      <c r="I897" t="s">
        <v>8221</v>
      </c>
      <c r="J897">
        <v>0</v>
      </c>
      <c r="V897">
        <v>48</v>
      </c>
      <c r="Z897">
        <v>5</v>
      </c>
    </row>
    <row r="898" spans="1:26" x14ac:dyDescent="0.2">
      <c r="A898">
        <v>72</v>
      </c>
      <c r="B898" t="s">
        <v>8221</v>
      </c>
      <c r="D898" t="s">
        <v>8219</v>
      </c>
      <c r="E898">
        <v>415</v>
      </c>
      <c r="F898" s="15">
        <f t="shared" si="26"/>
        <v>415</v>
      </c>
      <c r="G898" s="15">
        <f t="shared" si="27"/>
        <v>172225</v>
      </c>
      <c r="H898" s="15"/>
      <c r="I898" t="s">
        <v>8221</v>
      </c>
      <c r="J898">
        <v>3</v>
      </c>
      <c r="V898">
        <v>48</v>
      </c>
      <c r="Z898">
        <v>5</v>
      </c>
    </row>
    <row r="899" spans="1:26" x14ac:dyDescent="0.2">
      <c r="A899">
        <v>0</v>
      </c>
      <c r="B899" t="s">
        <v>8221</v>
      </c>
      <c r="D899" t="s">
        <v>8219</v>
      </c>
      <c r="E899">
        <v>290</v>
      </c>
      <c r="F899" s="15">
        <f t="shared" ref="F899:F962" si="28">E899-$N899</f>
        <v>290</v>
      </c>
      <c r="G899" s="15">
        <f t="shared" ref="G899:G962" si="29">F899^2</f>
        <v>84100</v>
      </c>
      <c r="H899" s="15"/>
      <c r="I899" t="s">
        <v>8221</v>
      </c>
      <c r="J899">
        <v>13</v>
      </c>
      <c r="V899">
        <v>48</v>
      </c>
      <c r="Z899">
        <v>5</v>
      </c>
    </row>
    <row r="900" spans="1:26" x14ac:dyDescent="0.2">
      <c r="A900">
        <v>2</v>
      </c>
      <c r="B900" t="s">
        <v>8221</v>
      </c>
      <c r="D900" t="s">
        <v>8219</v>
      </c>
      <c r="E900">
        <v>365</v>
      </c>
      <c r="F900" s="15">
        <f t="shared" si="28"/>
        <v>365</v>
      </c>
      <c r="G900" s="15">
        <f t="shared" si="29"/>
        <v>133225</v>
      </c>
      <c r="H900" s="15"/>
      <c r="I900" t="s">
        <v>8221</v>
      </c>
      <c r="J900">
        <v>6</v>
      </c>
      <c r="V900">
        <v>48</v>
      </c>
      <c r="Z900">
        <v>5</v>
      </c>
    </row>
    <row r="901" spans="1:26" x14ac:dyDescent="0.2">
      <c r="A901">
        <v>8</v>
      </c>
      <c r="B901" t="s">
        <v>8221</v>
      </c>
      <c r="D901" t="s">
        <v>8219</v>
      </c>
      <c r="E901">
        <v>660</v>
      </c>
      <c r="F901" s="15">
        <f t="shared" si="28"/>
        <v>660</v>
      </c>
      <c r="G901" s="15">
        <f t="shared" si="29"/>
        <v>435600</v>
      </c>
      <c r="H901" s="15"/>
      <c r="I901" t="s">
        <v>8221</v>
      </c>
      <c r="J901">
        <v>1</v>
      </c>
      <c r="V901">
        <v>48</v>
      </c>
      <c r="Z901">
        <v>5</v>
      </c>
    </row>
    <row r="902" spans="1:26" x14ac:dyDescent="0.2">
      <c r="A902">
        <v>2</v>
      </c>
      <c r="B902" t="s">
        <v>8221</v>
      </c>
      <c r="D902" t="s">
        <v>8219</v>
      </c>
      <c r="E902">
        <v>1356</v>
      </c>
      <c r="F902" s="15">
        <f t="shared" si="28"/>
        <v>1356</v>
      </c>
      <c r="G902" s="15">
        <f t="shared" si="29"/>
        <v>1838736</v>
      </c>
      <c r="H902" s="15"/>
      <c r="I902" t="s">
        <v>8221</v>
      </c>
      <c r="J902">
        <v>0</v>
      </c>
      <c r="V902">
        <v>48</v>
      </c>
      <c r="Z902">
        <v>5</v>
      </c>
    </row>
    <row r="903" spans="1:26" x14ac:dyDescent="0.2">
      <c r="A903">
        <v>0</v>
      </c>
      <c r="B903" t="s">
        <v>8221</v>
      </c>
      <c r="D903" t="s">
        <v>8219</v>
      </c>
      <c r="E903">
        <v>424</v>
      </c>
      <c r="F903" s="15">
        <f t="shared" si="28"/>
        <v>424</v>
      </c>
      <c r="G903" s="15">
        <f t="shared" si="29"/>
        <v>179776</v>
      </c>
      <c r="H903" s="15"/>
      <c r="I903" t="s">
        <v>8221</v>
      </c>
      <c r="J903">
        <v>5</v>
      </c>
      <c r="V903">
        <v>48</v>
      </c>
      <c r="Z903">
        <v>5</v>
      </c>
    </row>
    <row r="904" spans="1:26" x14ac:dyDescent="0.2">
      <c r="A904">
        <v>3</v>
      </c>
      <c r="B904" t="s">
        <v>8221</v>
      </c>
      <c r="D904" t="s">
        <v>8219</v>
      </c>
      <c r="E904">
        <v>33</v>
      </c>
      <c r="F904" s="15">
        <f t="shared" si="28"/>
        <v>33</v>
      </c>
      <c r="G904" s="15">
        <f t="shared" si="29"/>
        <v>1089</v>
      </c>
      <c r="H904" s="15"/>
      <c r="I904" t="s">
        <v>8221</v>
      </c>
      <c r="J904">
        <v>0</v>
      </c>
      <c r="V904">
        <v>48</v>
      </c>
      <c r="Z904">
        <v>5</v>
      </c>
    </row>
    <row r="905" spans="1:26" x14ac:dyDescent="0.2">
      <c r="A905">
        <v>4</v>
      </c>
      <c r="B905" t="s">
        <v>8221</v>
      </c>
      <c r="D905" t="s">
        <v>8219</v>
      </c>
      <c r="E905">
        <v>1633</v>
      </c>
      <c r="F905" s="15">
        <f t="shared" si="28"/>
        <v>1633</v>
      </c>
      <c r="G905" s="15">
        <f t="shared" si="29"/>
        <v>2666689</v>
      </c>
      <c r="H905" s="15"/>
      <c r="I905" t="s">
        <v>8221</v>
      </c>
      <c r="J905">
        <v>36</v>
      </c>
      <c r="V905">
        <v>48</v>
      </c>
      <c r="Z905">
        <v>5</v>
      </c>
    </row>
    <row r="906" spans="1:26" x14ac:dyDescent="0.2">
      <c r="A906">
        <v>3</v>
      </c>
      <c r="B906" t="s">
        <v>8221</v>
      </c>
      <c r="D906" t="s">
        <v>8219</v>
      </c>
      <c r="E906">
        <v>306</v>
      </c>
      <c r="F906" s="15">
        <f t="shared" si="28"/>
        <v>306</v>
      </c>
      <c r="G906" s="15">
        <f t="shared" si="29"/>
        <v>93636</v>
      </c>
      <c r="H906" s="15"/>
      <c r="I906" t="s">
        <v>8221</v>
      </c>
      <c r="J906">
        <v>1</v>
      </c>
      <c r="V906">
        <v>48</v>
      </c>
      <c r="Z906">
        <v>5</v>
      </c>
    </row>
    <row r="907" spans="1:26" x14ac:dyDescent="0.2">
      <c r="A907">
        <v>6</v>
      </c>
      <c r="B907" t="s">
        <v>8221</v>
      </c>
      <c r="D907" t="s">
        <v>8219</v>
      </c>
      <c r="E907">
        <v>205</v>
      </c>
      <c r="F907" s="15">
        <f t="shared" si="28"/>
        <v>205</v>
      </c>
      <c r="G907" s="15">
        <f t="shared" si="29"/>
        <v>42025</v>
      </c>
      <c r="H907" s="15"/>
      <c r="I907" t="s">
        <v>8221</v>
      </c>
      <c r="J907">
        <v>1</v>
      </c>
      <c r="V907">
        <v>48</v>
      </c>
      <c r="Z907">
        <v>5</v>
      </c>
    </row>
    <row r="908" spans="1:26" x14ac:dyDescent="0.2">
      <c r="A908">
        <v>0</v>
      </c>
      <c r="B908" t="s">
        <v>8221</v>
      </c>
      <c r="D908" t="s">
        <v>8219</v>
      </c>
      <c r="E908">
        <v>1281</v>
      </c>
      <c r="F908" s="15">
        <f t="shared" si="28"/>
        <v>1281</v>
      </c>
      <c r="G908" s="15">
        <f t="shared" si="29"/>
        <v>1640961</v>
      </c>
      <c r="H908" s="15"/>
      <c r="I908" t="s">
        <v>8221</v>
      </c>
      <c r="J908">
        <v>1</v>
      </c>
      <c r="V908">
        <v>48</v>
      </c>
      <c r="Z908">
        <v>5</v>
      </c>
    </row>
    <row r="909" spans="1:26" x14ac:dyDescent="0.2">
      <c r="A909">
        <v>0</v>
      </c>
      <c r="B909" t="s">
        <v>8221</v>
      </c>
      <c r="D909" t="s">
        <v>8219</v>
      </c>
      <c r="E909">
        <v>103</v>
      </c>
      <c r="F909" s="15">
        <f t="shared" si="28"/>
        <v>103</v>
      </c>
      <c r="G909" s="15">
        <f t="shared" si="29"/>
        <v>10609</v>
      </c>
      <c r="H909" s="15"/>
      <c r="I909" t="s">
        <v>8221</v>
      </c>
      <c r="J909">
        <v>9</v>
      </c>
      <c r="V909">
        <v>49</v>
      </c>
      <c r="Z909">
        <v>5</v>
      </c>
    </row>
    <row r="910" spans="1:26" x14ac:dyDescent="0.2">
      <c r="A910">
        <v>0</v>
      </c>
      <c r="B910" t="s">
        <v>8221</v>
      </c>
      <c r="D910" t="s">
        <v>8219</v>
      </c>
      <c r="E910">
        <v>1513</v>
      </c>
      <c r="F910" s="15">
        <f t="shared" si="28"/>
        <v>1513</v>
      </c>
      <c r="G910" s="15">
        <f t="shared" si="29"/>
        <v>2289169</v>
      </c>
      <c r="H910" s="15"/>
      <c r="I910" t="s">
        <v>8221</v>
      </c>
      <c r="J910">
        <v>1</v>
      </c>
      <c r="V910">
        <v>49</v>
      </c>
      <c r="Z910">
        <v>5</v>
      </c>
    </row>
    <row r="911" spans="1:26" x14ac:dyDescent="0.2">
      <c r="A911">
        <v>8</v>
      </c>
      <c r="B911" t="s">
        <v>8221</v>
      </c>
      <c r="D911" t="s">
        <v>8219</v>
      </c>
      <c r="E911">
        <v>405</v>
      </c>
      <c r="F911" s="15">
        <f t="shared" si="28"/>
        <v>405</v>
      </c>
      <c r="G911" s="15">
        <f t="shared" si="29"/>
        <v>164025</v>
      </c>
      <c r="H911" s="15"/>
      <c r="I911" t="s">
        <v>8221</v>
      </c>
      <c r="J911">
        <v>0</v>
      </c>
      <c r="V911">
        <v>49</v>
      </c>
      <c r="Z911">
        <v>5</v>
      </c>
    </row>
    <row r="912" spans="1:26" x14ac:dyDescent="0.2">
      <c r="A912">
        <v>5</v>
      </c>
      <c r="B912" t="s">
        <v>8221</v>
      </c>
      <c r="D912" t="s">
        <v>8219</v>
      </c>
      <c r="E912">
        <v>510</v>
      </c>
      <c r="F912" s="15">
        <f t="shared" si="28"/>
        <v>510</v>
      </c>
      <c r="G912" s="15">
        <f t="shared" si="29"/>
        <v>260100</v>
      </c>
      <c r="H912" s="15"/>
      <c r="I912" t="s">
        <v>8221</v>
      </c>
      <c r="J912">
        <v>1</v>
      </c>
      <c r="V912">
        <v>49</v>
      </c>
      <c r="Z912">
        <v>6</v>
      </c>
    </row>
    <row r="913" spans="1:26" x14ac:dyDescent="0.2">
      <c r="A913">
        <v>0</v>
      </c>
      <c r="B913" t="s">
        <v>8221</v>
      </c>
      <c r="D913" t="s">
        <v>8219</v>
      </c>
      <c r="E913">
        <v>1887</v>
      </c>
      <c r="F913" s="15">
        <f t="shared" si="28"/>
        <v>1887</v>
      </c>
      <c r="G913" s="15">
        <f t="shared" si="29"/>
        <v>3560769</v>
      </c>
      <c r="H913" s="15"/>
      <c r="I913" t="s">
        <v>8221</v>
      </c>
      <c r="J913">
        <v>1</v>
      </c>
      <c r="V913">
        <v>49</v>
      </c>
      <c r="Z913">
        <v>6</v>
      </c>
    </row>
    <row r="914" spans="1:26" x14ac:dyDescent="0.2">
      <c r="A914">
        <v>2</v>
      </c>
      <c r="B914" t="s">
        <v>8221</v>
      </c>
      <c r="D914" t="s">
        <v>8219</v>
      </c>
      <c r="E914">
        <v>701</v>
      </c>
      <c r="F914" s="15">
        <f t="shared" si="28"/>
        <v>701</v>
      </c>
      <c r="G914" s="15">
        <f t="shared" si="29"/>
        <v>491401</v>
      </c>
      <c r="H914" s="15"/>
      <c r="I914" t="s">
        <v>8221</v>
      </c>
      <c r="J914">
        <v>4</v>
      </c>
      <c r="V914">
        <v>49</v>
      </c>
      <c r="Z914">
        <v>6</v>
      </c>
    </row>
    <row r="915" spans="1:26" x14ac:dyDescent="0.2">
      <c r="A915">
        <v>24</v>
      </c>
      <c r="B915" t="s">
        <v>8221</v>
      </c>
      <c r="D915" t="s">
        <v>8219</v>
      </c>
      <c r="E915">
        <v>3863</v>
      </c>
      <c r="F915" s="15">
        <f t="shared" si="28"/>
        <v>3863</v>
      </c>
      <c r="G915" s="15">
        <f t="shared" si="29"/>
        <v>14922769</v>
      </c>
      <c r="H915" s="15"/>
      <c r="I915" t="s">
        <v>8221</v>
      </c>
      <c r="J915">
        <v>2</v>
      </c>
      <c r="V915">
        <v>49</v>
      </c>
      <c r="Z915">
        <v>6</v>
      </c>
    </row>
    <row r="916" spans="1:26" x14ac:dyDescent="0.2">
      <c r="A916">
        <v>0</v>
      </c>
      <c r="B916" t="s">
        <v>8221</v>
      </c>
      <c r="D916" t="s">
        <v>8219</v>
      </c>
      <c r="E916">
        <v>238</v>
      </c>
      <c r="F916" s="15">
        <f t="shared" si="28"/>
        <v>238</v>
      </c>
      <c r="G916" s="15">
        <f t="shared" si="29"/>
        <v>56644</v>
      </c>
      <c r="H916" s="15"/>
      <c r="I916" t="s">
        <v>8221</v>
      </c>
      <c r="J916">
        <v>2</v>
      </c>
      <c r="V916">
        <v>49</v>
      </c>
      <c r="Z916">
        <v>6</v>
      </c>
    </row>
    <row r="917" spans="1:26" x14ac:dyDescent="0.2">
      <c r="A917">
        <v>9</v>
      </c>
      <c r="B917" t="s">
        <v>8221</v>
      </c>
      <c r="D917" t="s">
        <v>8219</v>
      </c>
      <c r="E917">
        <v>2051</v>
      </c>
      <c r="F917" s="15">
        <f t="shared" si="28"/>
        <v>2051</v>
      </c>
      <c r="G917" s="15">
        <f t="shared" si="29"/>
        <v>4206601</v>
      </c>
      <c r="H917" s="15"/>
      <c r="I917" t="s">
        <v>8221</v>
      </c>
      <c r="J917">
        <v>2</v>
      </c>
      <c r="V917">
        <v>49</v>
      </c>
      <c r="Z917">
        <v>6</v>
      </c>
    </row>
    <row r="918" spans="1:26" x14ac:dyDescent="0.2">
      <c r="A918">
        <v>0</v>
      </c>
      <c r="B918" t="s">
        <v>8221</v>
      </c>
      <c r="D918" t="s">
        <v>8219</v>
      </c>
      <c r="E918">
        <v>402</v>
      </c>
      <c r="F918" s="15">
        <f t="shared" si="28"/>
        <v>402</v>
      </c>
      <c r="G918" s="15">
        <f t="shared" si="29"/>
        <v>161604</v>
      </c>
      <c r="H918" s="15"/>
      <c r="I918" t="s">
        <v>8221</v>
      </c>
      <c r="J918">
        <v>0</v>
      </c>
      <c r="V918">
        <v>49</v>
      </c>
      <c r="Z918">
        <v>6</v>
      </c>
    </row>
    <row r="919" spans="1:26" x14ac:dyDescent="0.2">
      <c r="A919">
        <v>1</v>
      </c>
      <c r="B919" t="s">
        <v>8221</v>
      </c>
      <c r="D919" t="s">
        <v>8219</v>
      </c>
      <c r="E919">
        <v>253</v>
      </c>
      <c r="F919" s="15">
        <f t="shared" si="28"/>
        <v>253</v>
      </c>
      <c r="G919" s="15">
        <f t="shared" si="29"/>
        <v>64009</v>
      </c>
      <c r="H919" s="15"/>
      <c r="I919" t="s">
        <v>8221</v>
      </c>
      <c r="J919">
        <v>2</v>
      </c>
      <c r="V919">
        <v>49</v>
      </c>
      <c r="Z919">
        <v>6</v>
      </c>
    </row>
    <row r="920" spans="1:26" x14ac:dyDescent="0.2">
      <c r="A920">
        <v>10</v>
      </c>
      <c r="B920" t="s">
        <v>8221</v>
      </c>
      <c r="D920" t="s">
        <v>8219</v>
      </c>
      <c r="E920">
        <v>473</v>
      </c>
      <c r="F920" s="15">
        <f t="shared" si="28"/>
        <v>473</v>
      </c>
      <c r="G920" s="15">
        <f t="shared" si="29"/>
        <v>223729</v>
      </c>
      <c r="H920" s="15"/>
      <c r="I920" t="s">
        <v>8221</v>
      </c>
      <c r="J920">
        <v>4</v>
      </c>
      <c r="V920">
        <v>49</v>
      </c>
      <c r="Z920">
        <v>6</v>
      </c>
    </row>
    <row r="921" spans="1:26" x14ac:dyDescent="0.2">
      <c r="A921">
        <v>1</v>
      </c>
      <c r="B921" t="s">
        <v>8221</v>
      </c>
      <c r="D921" t="s">
        <v>8219</v>
      </c>
      <c r="E921">
        <v>821</v>
      </c>
      <c r="F921" s="15">
        <f t="shared" si="28"/>
        <v>821</v>
      </c>
      <c r="G921" s="15">
        <f t="shared" si="29"/>
        <v>674041</v>
      </c>
      <c r="H921" s="15"/>
      <c r="I921" t="s">
        <v>8221</v>
      </c>
      <c r="J921">
        <v>2</v>
      </c>
      <c r="V921">
        <v>49</v>
      </c>
      <c r="Z921">
        <v>6</v>
      </c>
    </row>
    <row r="922" spans="1:26" x14ac:dyDescent="0.2">
      <c r="A922">
        <v>0</v>
      </c>
      <c r="B922" t="s">
        <v>8221</v>
      </c>
      <c r="D922" t="s">
        <v>8219</v>
      </c>
      <c r="E922">
        <v>388</v>
      </c>
      <c r="F922" s="15">
        <f t="shared" si="28"/>
        <v>388</v>
      </c>
      <c r="G922" s="15">
        <f t="shared" si="29"/>
        <v>150544</v>
      </c>
      <c r="H922" s="15"/>
      <c r="I922" t="s">
        <v>8221</v>
      </c>
      <c r="J922">
        <v>0</v>
      </c>
      <c r="V922">
        <v>49</v>
      </c>
      <c r="Z922">
        <v>6</v>
      </c>
    </row>
    <row r="923" spans="1:26" x14ac:dyDescent="0.2">
      <c r="A923">
        <v>20</v>
      </c>
      <c r="B923" t="s">
        <v>8221</v>
      </c>
      <c r="D923" t="s">
        <v>8219</v>
      </c>
      <c r="E923">
        <v>813</v>
      </c>
      <c r="F923" s="15">
        <f t="shared" si="28"/>
        <v>813</v>
      </c>
      <c r="G923" s="15">
        <f t="shared" si="29"/>
        <v>660969</v>
      </c>
      <c r="H923" s="15"/>
      <c r="I923" t="s">
        <v>8221</v>
      </c>
      <c r="J923">
        <v>1</v>
      </c>
      <c r="V923">
        <v>49</v>
      </c>
      <c r="Z923">
        <v>6</v>
      </c>
    </row>
    <row r="924" spans="1:26" x14ac:dyDescent="0.2">
      <c r="A924">
        <v>30</v>
      </c>
      <c r="B924" t="s">
        <v>8221</v>
      </c>
      <c r="D924" t="s">
        <v>8219</v>
      </c>
      <c r="E924">
        <v>1945</v>
      </c>
      <c r="F924" s="15">
        <f t="shared" si="28"/>
        <v>1945</v>
      </c>
      <c r="G924" s="15">
        <f t="shared" si="29"/>
        <v>3783025</v>
      </c>
      <c r="H924" s="15"/>
      <c r="I924" t="s">
        <v>8221</v>
      </c>
      <c r="J924">
        <v>0</v>
      </c>
      <c r="V924">
        <v>49</v>
      </c>
      <c r="Z924">
        <v>6</v>
      </c>
    </row>
    <row r="925" spans="1:26" x14ac:dyDescent="0.2">
      <c r="A925">
        <v>6</v>
      </c>
      <c r="B925" t="s">
        <v>8221</v>
      </c>
      <c r="D925" t="s">
        <v>8219</v>
      </c>
      <c r="E925">
        <v>1637</v>
      </c>
      <c r="F925" s="15">
        <f t="shared" si="28"/>
        <v>1637</v>
      </c>
      <c r="G925" s="15">
        <f t="shared" si="29"/>
        <v>2679769</v>
      </c>
      <c r="H925" s="15"/>
      <c r="I925" t="s">
        <v>8221</v>
      </c>
      <c r="J925">
        <v>2</v>
      </c>
      <c r="V925">
        <v>49</v>
      </c>
      <c r="Z925">
        <v>6</v>
      </c>
    </row>
    <row r="926" spans="1:26" x14ac:dyDescent="0.2">
      <c r="A926">
        <v>15</v>
      </c>
      <c r="B926" t="s">
        <v>8221</v>
      </c>
      <c r="D926" t="s">
        <v>8219</v>
      </c>
      <c r="E926">
        <v>1375</v>
      </c>
      <c r="F926" s="15">
        <f t="shared" si="28"/>
        <v>1375</v>
      </c>
      <c r="G926" s="15">
        <f t="shared" si="29"/>
        <v>1890625</v>
      </c>
      <c r="H926" s="15"/>
      <c r="I926" t="s">
        <v>8221</v>
      </c>
      <c r="J926">
        <v>7</v>
      </c>
      <c r="V926">
        <v>50</v>
      </c>
      <c r="Z926">
        <v>6</v>
      </c>
    </row>
    <row r="927" spans="1:26" x14ac:dyDescent="0.2">
      <c r="A927">
        <v>5</v>
      </c>
      <c r="B927" t="s">
        <v>8221</v>
      </c>
      <c r="D927" t="s">
        <v>8219</v>
      </c>
      <c r="E927">
        <v>17</v>
      </c>
      <c r="F927" s="15">
        <f t="shared" si="28"/>
        <v>17</v>
      </c>
      <c r="G927" s="15">
        <f t="shared" si="29"/>
        <v>289</v>
      </c>
      <c r="H927" s="15"/>
      <c r="I927" t="s">
        <v>8221</v>
      </c>
      <c r="J927">
        <v>5</v>
      </c>
      <c r="V927">
        <v>50</v>
      </c>
      <c r="Z927">
        <v>6</v>
      </c>
    </row>
    <row r="928" spans="1:26" x14ac:dyDescent="0.2">
      <c r="A928">
        <v>0</v>
      </c>
      <c r="B928" t="s">
        <v>8221</v>
      </c>
      <c r="D928" t="s">
        <v>8219</v>
      </c>
      <c r="E928">
        <v>354</v>
      </c>
      <c r="F928" s="15">
        <f t="shared" si="28"/>
        <v>354</v>
      </c>
      <c r="G928" s="15">
        <f t="shared" si="29"/>
        <v>125316</v>
      </c>
      <c r="H928" s="15"/>
      <c r="I928" t="s">
        <v>8221</v>
      </c>
      <c r="J928">
        <v>0</v>
      </c>
      <c r="V928">
        <v>50</v>
      </c>
      <c r="Z928">
        <v>6</v>
      </c>
    </row>
    <row r="929" spans="1:26" x14ac:dyDescent="0.2">
      <c r="A929">
        <v>0</v>
      </c>
      <c r="B929" t="s">
        <v>8221</v>
      </c>
      <c r="D929" t="s">
        <v>8219</v>
      </c>
      <c r="E929">
        <v>191</v>
      </c>
      <c r="F929" s="15">
        <f t="shared" si="28"/>
        <v>191</v>
      </c>
      <c r="G929" s="15">
        <f t="shared" si="29"/>
        <v>36481</v>
      </c>
      <c r="H929" s="15"/>
      <c r="I929" t="s">
        <v>8221</v>
      </c>
      <c r="J929">
        <v>0</v>
      </c>
      <c r="V929">
        <v>50</v>
      </c>
      <c r="Z929">
        <v>6</v>
      </c>
    </row>
    <row r="930" spans="1:26" x14ac:dyDescent="0.2">
      <c r="A930">
        <v>28</v>
      </c>
      <c r="B930" t="s">
        <v>8221</v>
      </c>
      <c r="D930" t="s">
        <v>8219</v>
      </c>
      <c r="E930">
        <v>303</v>
      </c>
      <c r="F930" s="15">
        <f t="shared" si="28"/>
        <v>303</v>
      </c>
      <c r="G930" s="15">
        <f t="shared" si="29"/>
        <v>91809</v>
      </c>
      <c r="H930" s="15"/>
      <c r="I930" t="s">
        <v>8221</v>
      </c>
      <c r="J930">
        <v>0</v>
      </c>
      <c r="V930">
        <v>50</v>
      </c>
      <c r="Z930">
        <v>6</v>
      </c>
    </row>
    <row r="931" spans="1:26" x14ac:dyDescent="0.2">
      <c r="A931">
        <v>0</v>
      </c>
      <c r="B931" t="s">
        <v>8221</v>
      </c>
      <c r="D931" t="s">
        <v>8219</v>
      </c>
      <c r="E931">
        <v>137</v>
      </c>
      <c r="F931" s="15">
        <f t="shared" si="28"/>
        <v>137</v>
      </c>
      <c r="G931" s="15">
        <f t="shared" si="29"/>
        <v>18769</v>
      </c>
      <c r="H931" s="15"/>
      <c r="I931" t="s">
        <v>8221</v>
      </c>
      <c r="J931">
        <v>2</v>
      </c>
      <c r="V931">
        <v>50</v>
      </c>
      <c r="Z931">
        <v>6</v>
      </c>
    </row>
    <row r="932" spans="1:26" x14ac:dyDescent="0.2">
      <c r="A932">
        <v>5</v>
      </c>
      <c r="B932" t="s">
        <v>8221</v>
      </c>
      <c r="D932" t="s">
        <v>8219</v>
      </c>
      <c r="E932">
        <v>41</v>
      </c>
      <c r="F932" s="15">
        <f t="shared" si="28"/>
        <v>41</v>
      </c>
      <c r="G932" s="15">
        <f t="shared" si="29"/>
        <v>1681</v>
      </c>
      <c r="H932" s="15"/>
      <c r="I932" t="s">
        <v>8221</v>
      </c>
      <c r="J932">
        <v>0</v>
      </c>
      <c r="V932">
        <v>50</v>
      </c>
      <c r="Z932">
        <v>6</v>
      </c>
    </row>
    <row r="933" spans="1:26" x14ac:dyDescent="0.2">
      <c r="A933">
        <v>7</v>
      </c>
      <c r="B933" t="s">
        <v>8221</v>
      </c>
      <c r="D933" t="s">
        <v>8219</v>
      </c>
      <c r="E933">
        <v>398</v>
      </c>
      <c r="F933" s="15">
        <f t="shared" si="28"/>
        <v>398</v>
      </c>
      <c r="G933" s="15">
        <f t="shared" si="29"/>
        <v>158404</v>
      </c>
      <c r="H933" s="15"/>
      <c r="I933" t="s">
        <v>8221</v>
      </c>
      <c r="J933">
        <v>0</v>
      </c>
      <c r="V933">
        <v>50</v>
      </c>
      <c r="Z933">
        <v>6</v>
      </c>
    </row>
    <row r="934" spans="1:26" x14ac:dyDescent="0.2">
      <c r="A934">
        <v>30</v>
      </c>
      <c r="B934" t="s">
        <v>8221</v>
      </c>
      <c r="D934" t="s">
        <v>8219</v>
      </c>
      <c r="E934">
        <v>1737</v>
      </c>
      <c r="F934" s="15">
        <f t="shared" si="28"/>
        <v>1737</v>
      </c>
      <c r="G934" s="15">
        <f t="shared" si="29"/>
        <v>3017169</v>
      </c>
      <c r="H934" s="15"/>
      <c r="I934" t="s">
        <v>8221</v>
      </c>
      <c r="J934">
        <v>28</v>
      </c>
      <c r="V934">
        <v>50</v>
      </c>
      <c r="Z934">
        <v>6</v>
      </c>
    </row>
    <row r="935" spans="1:26" x14ac:dyDescent="0.2">
      <c r="A935">
        <v>2</v>
      </c>
      <c r="B935" t="s">
        <v>8221</v>
      </c>
      <c r="D935" t="s">
        <v>8219</v>
      </c>
      <c r="E935">
        <v>971</v>
      </c>
      <c r="F935" s="15">
        <f t="shared" si="28"/>
        <v>971</v>
      </c>
      <c r="G935" s="15">
        <f t="shared" si="29"/>
        <v>942841</v>
      </c>
      <c r="H935" s="15"/>
      <c r="I935" t="s">
        <v>8221</v>
      </c>
      <c r="J935">
        <v>2</v>
      </c>
      <c r="V935">
        <v>50</v>
      </c>
      <c r="Z935">
        <v>6</v>
      </c>
    </row>
    <row r="936" spans="1:26" x14ac:dyDescent="0.2">
      <c r="A936">
        <v>30</v>
      </c>
      <c r="B936" t="s">
        <v>8221</v>
      </c>
      <c r="D936" t="s">
        <v>8219</v>
      </c>
      <c r="E936">
        <v>183</v>
      </c>
      <c r="F936" s="15">
        <f t="shared" si="28"/>
        <v>183</v>
      </c>
      <c r="G936" s="15">
        <f t="shared" si="29"/>
        <v>33489</v>
      </c>
      <c r="H936" s="15"/>
      <c r="I936" t="s">
        <v>8221</v>
      </c>
      <c r="J936">
        <v>0</v>
      </c>
      <c r="V936">
        <v>50</v>
      </c>
      <c r="Z936">
        <v>6</v>
      </c>
    </row>
    <row r="937" spans="1:26" x14ac:dyDescent="0.2">
      <c r="A937">
        <v>2</v>
      </c>
      <c r="B937" t="s">
        <v>8221</v>
      </c>
      <c r="D937" t="s">
        <v>8219</v>
      </c>
      <c r="E937">
        <v>4562</v>
      </c>
      <c r="F937" s="15">
        <f t="shared" si="28"/>
        <v>4562</v>
      </c>
      <c r="G937" s="15">
        <f t="shared" si="29"/>
        <v>20811844</v>
      </c>
      <c r="H937" s="15"/>
      <c r="I937" t="s">
        <v>8221</v>
      </c>
      <c r="J937">
        <v>0</v>
      </c>
      <c r="V937">
        <v>50</v>
      </c>
      <c r="Z937">
        <v>6</v>
      </c>
    </row>
    <row r="938" spans="1:26" x14ac:dyDescent="0.2">
      <c r="A938">
        <v>0</v>
      </c>
      <c r="B938" t="s">
        <v>8221</v>
      </c>
      <c r="D938" t="s">
        <v>8219</v>
      </c>
      <c r="E938">
        <v>26457</v>
      </c>
      <c r="F938" s="15">
        <f t="shared" si="28"/>
        <v>26457</v>
      </c>
      <c r="G938" s="15">
        <f t="shared" si="29"/>
        <v>699972849</v>
      </c>
      <c r="H938" s="15"/>
      <c r="I938" t="s">
        <v>8221</v>
      </c>
      <c r="J938">
        <v>0</v>
      </c>
      <c r="V938">
        <v>50</v>
      </c>
      <c r="Z938">
        <v>6</v>
      </c>
    </row>
    <row r="939" spans="1:26" x14ac:dyDescent="0.2">
      <c r="A939">
        <v>2</v>
      </c>
      <c r="B939" t="s">
        <v>8221</v>
      </c>
      <c r="D939" t="s">
        <v>8219</v>
      </c>
      <c r="E939">
        <v>162</v>
      </c>
      <c r="F939" s="15">
        <f t="shared" si="28"/>
        <v>162</v>
      </c>
      <c r="G939" s="15">
        <f t="shared" si="29"/>
        <v>26244</v>
      </c>
      <c r="H939" s="15"/>
      <c r="I939" t="s">
        <v>8221</v>
      </c>
      <c r="J939">
        <v>4</v>
      </c>
      <c r="V939">
        <v>50</v>
      </c>
      <c r="Z939">
        <v>6</v>
      </c>
    </row>
    <row r="940" spans="1:26" x14ac:dyDescent="0.2">
      <c r="A940">
        <v>1</v>
      </c>
      <c r="B940" t="s">
        <v>8221</v>
      </c>
      <c r="D940" t="s">
        <v>8219</v>
      </c>
      <c r="E940">
        <v>479</v>
      </c>
      <c r="F940" s="15">
        <f t="shared" si="28"/>
        <v>479</v>
      </c>
      <c r="G940" s="15">
        <f t="shared" si="29"/>
        <v>229441</v>
      </c>
      <c r="H940" s="15"/>
      <c r="I940" t="s">
        <v>8221</v>
      </c>
      <c r="J940">
        <v>12</v>
      </c>
      <c r="V940">
        <v>50</v>
      </c>
      <c r="Z940">
        <v>6</v>
      </c>
    </row>
    <row r="941" spans="1:26" x14ac:dyDescent="0.2">
      <c r="A941">
        <v>2</v>
      </c>
      <c r="B941" t="s">
        <v>8221</v>
      </c>
      <c r="D941" t="s">
        <v>8219</v>
      </c>
      <c r="E941">
        <v>426</v>
      </c>
      <c r="F941" s="15">
        <f t="shared" si="28"/>
        <v>426</v>
      </c>
      <c r="G941" s="15">
        <f t="shared" si="29"/>
        <v>181476</v>
      </c>
      <c r="H941" s="15"/>
      <c r="I941" t="s">
        <v>8221</v>
      </c>
      <c r="J941">
        <v>0</v>
      </c>
      <c r="V941">
        <v>50</v>
      </c>
      <c r="Z941">
        <v>6</v>
      </c>
    </row>
    <row r="942" spans="1:26" x14ac:dyDescent="0.2">
      <c r="A942">
        <v>14</v>
      </c>
      <c r="B942" t="s">
        <v>8221</v>
      </c>
      <c r="D942" t="s">
        <v>8219</v>
      </c>
      <c r="E942">
        <v>450</v>
      </c>
      <c r="F942" s="15">
        <f t="shared" si="28"/>
        <v>450</v>
      </c>
      <c r="G942" s="15">
        <f t="shared" si="29"/>
        <v>202500</v>
      </c>
      <c r="H942" s="15"/>
      <c r="I942" t="s">
        <v>8221</v>
      </c>
      <c r="J942">
        <v>33</v>
      </c>
      <c r="V942">
        <v>50</v>
      </c>
      <c r="Z942">
        <v>6</v>
      </c>
    </row>
    <row r="943" spans="1:26" x14ac:dyDescent="0.2">
      <c r="A943">
        <v>31</v>
      </c>
      <c r="B943" t="s">
        <v>8221</v>
      </c>
      <c r="D943" t="s">
        <v>8219</v>
      </c>
      <c r="E943">
        <v>1780</v>
      </c>
      <c r="F943" s="15">
        <f t="shared" si="28"/>
        <v>1780</v>
      </c>
      <c r="G943" s="15">
        <f t="shared" si="29"/>
        <v>3168400</v>
      </c>
      <c r="H943" s="15"/>
      <c r="I943" t="s">
        <v>8221</v>
      </c>
      <c r="J943">
        <v>0</v>
      </c>
      <c r="V943">
        <v>50</v>
      </c>
      <c r="Z943">
        <v>6</v>
      </c>
    </row>
    <row r="944" spans="1:26" x14ac:dyDescent="0.2">
      <c r="A944">
        <v>16</v>
      </c>
      <c r="B944" t="s">
        <v>8221</v>
      </c>
      <c r="D944" t="s">
        <v>8219</v>
      </c>
      <c r="E944">
        <v>122</v>
      </c>
      <c r="F944" s="15">
        <f t="shared" si="28"/>
        <v>122</v>
      </c>
      <c r="G944" s="15">
        <f t="shared" si="29"/>
        <v>14884</v>
      </c>
      <c r="H944" s="15"/>
      <c r="I944" t="s">
        <v>8221</v>
      </c>
      <c r="J944">
        <v>4</v>
      </c>
      <c r="V944">
        <v>50</v>
      </c>
      <c r="Z944">
        <v>6</v>
      </c>
    </row>
    <row r="945" spans="1:26" x14ac:dyDescent="0.2">
      <c r="A945">
        <v>12</v>
      </c>
      <c r="B945" t="s">
        <v>8221</v>
      </c>
      <c r="D945" t="s">
        <v>8219</v>
      </c>
      <c r="E945">
        <v>95</v>
      </c>
      <c r="F945" s="15">
        <f t="shared" si="28"/>
        <v>95</v>
      </c>
      <c r="G945" s="15">
        <f t="shared" si="29"/>
        <v>9025</v>
      </c>
      <c r="H945" s="15"/>
      <c r="I945" t="s">
        <v>8221</v>
      </c>
      <c r="J945">
        <v>0</v>
      </c>
      <c r="V945">
        <v>51</v>
      </c>
      <c r="Z945">
        <v>6</v>
      </c>
    </row>
    <row r="946" spans="1:26" x14ac:dyDescent="0.2">
      <c r="A946">
        <v>96</v>
      </c>
      <c r="B946" t="s">
        <v>8221</v>
      </c>
      <c r="D946" t="s">
        <v>8219</v>
      </c>
      <c r="E946">
        <v>325</v>
      </c>
      <c r="F946" s="15">
        <f t="shared" si="28"/>
        <v>325</v>
      </c>
      <c r="G946" s="15">
        <f t="shared" si="29"/>
        <v>105625</v>
      </c>
      <c r="H946" s="15"/>
      <c r="I946" t="s">
        <v>8221</v>
      </c>
      <c r="J946">
        <v>11</v>
      </c>
      <c r="V946">
        <v>51</v>
      </c>
      <c r="Z946">
        <v>6</v>
      </c>
    </row>
    <row r="947" spans="1:26" x14ac:dyDescent="0.2">
      <c r="A947">
        <v>16</v>
      </c>
      <c r="B947" t="s">
        <v>8221</v>
      </c>
      <c r="D947" t="s">
        <v>8219</v>
      </c>
      <c r="E947">
        <v>353</v>
      </c>
      <c r="F947" s="15">
        <f t="shared" si="28"/>
        <v>353</v>
      </c>
      <c r="G947" s="15">
        <f t="shared" si="29"/>
        <v>124609</v>
      </c>
      <c r="H947" s="15"/>
      <c r="I947" t="s">
        <v>8221</v>
      </c>
      <c r="J947">
        <v>1</v>
      </c>
      <c r="V947">
        <v>51</v>
      </c>
      <c r="Z947">
        <v>6</v>
      </c>
    </row>
    <row r="948" spans="1:26" x14ac:dyDescent="0.2">
      <c r="A948">
        <v>5</v>
      </c>
      <c r="B948" t="s">
        <v>8221</v>
      </c>
      <c r="D948" t="s">
        <v>8219</v>
      </c>
      <c r="E948">
        <v>105</v>
      </c>
      <c r="F948" s="15">
        <f t="shared" si="28"/>
        <v>105</v>
      </c>
      <c r="G948" s="15">
        <f t="shared" si="29"/>
        <v>11025</v>
      </c>
      <c r="H948" s="15"/>
      <c r="I948" t="s">
        <v>8221</v>
      </c>
      <c r="J948">
        <v>5</v>
      </c>
      <c r="V948">
        <v>51</v>
      </c>
      <c r="Z948">
        <v>6</v>
      </c>
    </row>
    <row r="949" spans="1:26" x14ac:dyDescent="0.2">
      <c r="A949">
        <v>0</v>
      </c>
      <c r="B949" t="s">
        <v>8221</v>
      </c>
      <c r="D949" t="s">
        <v>8219</v>
      </c>
      <c r="E949">
        <v>729</v>
      </c>
      <c r="F949" s="15">
        <f t="shared" si="28"/>
        <v>729</v>
      </c>
      <c r="G949" s="15">
        <f t="shared" si="29"/>
        <v>531441</v>
      </c>
      <c r="H949" s="15"/>
      <c r="I949" t="s">
        <v>8221</v>
      </c>
      <c r="J949">
        <v>0</v>
      </c>
      <c r="V949">
        <v>51</v>
      </c>
      <c r="Z949">
        <v>6</v>
      </c>
    </row>
    <row r="950" spans="1:26" x14ac:dyDescent="0.2">
      <c r="A950">
        <v>8</v>
      </c>
      <c r="B950" t="s">
        <v>8221</v>
      </c>
      <c r="D950" t="s">
        <v>8219</v>
      </c>
      <c r="E950">
        <v>454</v>
      </c>
      <c r="F950" s="15">
        <f t="shared" si="28"/>
        <v>454</v>
      </c>
      <c r="G950" s="15">
        <f t="shared" si="29"/>
        <v>206116</v>
      </c>
      <c r="H950" s="15"/>
      <c r="I950" t="s">
        <v>8221</v>
      </c>
      <c r="J950">
        <v>1</v>
      </c>
      <c r="V950">
        <v>51</v>
      </c>
      <c r="Z950">
        <v>6</v>
      </c>
    </row>
    <row r="951" spans="1:26" x14ac:dyDescent="0.2">
      <c r="A951">
        <v>7</v>
      </c>
      <c r="B951" t="s">
        <v>8221</v>
      </c>
      <c r="D951" t="s">
        <v>8219</v>
      </c>
      <c r="E951">
        <v>539</v>
      </c>
      <c r="F951" s="15">
        <f t="shared" si="28"/>
        <v>539</v>
      </c>
      <c r="G951" s="15">
        <f t="shared" si="29"/>
        <v>290521</v>
      </c>
      <c r="H951" s="15"/>
      <c r="I951" t="s">
        <v>8221</v>
      </c>
      <c r="J951">
        <v>1</v>
      </c>
      <c r="V951">
        <v>51</v>
      </c>
      <c r="Z951">
        <v>6</v>
      </c>
    </row>
    <row r="952" spans="1:26" x14ac:dyDescent="0.2">
      <c r="A952">
        <v>24</v>
      </c>
      <c r="B952" t="s">
        <v>8221</v>
      </c>
      <c r="D952" t="s">
        <v>8219</v>
      </c>
      <c r="E952">
        <v>79</v>
      </c>
      <c r="F952" s="15">
        <f t="shared" si="28"/>
        <v>79</v>
      </c>
      <c r="G952" s="15">
        <f t="shared" si="29"/>
        <v>6241</v>
      </c>
      <c r="H952" s="15"/>
      <c r="I952" t="s">
        <v>8221</v>
      </c>
      <c r="J952">
        <v>6</v>
      </c>
      <c r="V952">
        <v>51</v>
      </c>
      <c r="Z952">
        <v>6</v>
      </c>
    </row>
    <row r="953" spans="1:26" x14ac:dyDescent="0.2">
      <c r="A953">
        <v>121</v>
      </c>
      <c r="B953" t="s">
        <v>8221</v>
      </c>
      <c r="D953" t="s">
        <v>8219</v>
      </c>
      <c r="E953">
        <v>94</v>
      </c>
      <c r="F953" s="15">
        <f t="shared" si="28"/>
        <v>94</v>
      </c>
      <c r="G953" s="15">
        <f t="shared" si="29"/>
        <v>8836</v>
      </c>
      <c r="H953" s="15"/>
      <c r="I953" t="s">
        <v>8221</v>
      </c>
      <c r="J953">
        <v>8</v>
      </c>
      <c r="V953">
        <v>51</v>
      </c>
      <c r="Z953">
        <v>6</v>
      </c>
    </row>
    <row r="954" spans="1:26" x14ac:dyDescent="0.2">
      <c r="A954">
        <v>196</v>
      </c>
      <c r="B954" t="s">
        <v>8221</v>
      </c>
      <c r="D954" t="s">
        <v>8219</v>
      </c>
      <c r="E954">
        <v>625</v>
      </c>
      <c r="F954" s="15">
        <f t="shared" si="28"/>
        <v>625</v>
      </c>
      <c r="G954" s="15">
        <f t="shared" si="29"/>
        <v>390625</v>
      </c>
      <c r="H954" s="15"/>
      <c r="I954" t="s">
        <v>8221</v>
      </c>
      <c r="J954">
        <v>1</v>
      </c>
      <c r="V954">
        <v>51</v>
      </c>
      <c r="Z954">
        <v>6</v>
      </c>
    </row>
    <row r="955" spans="1:26" x14ac:dyDescent="0.2">
      <c r="A955">
        <v>5</v>
      </c>
      <c r="B955" t="s">
        <v>8221</v>
      </c>
      <c r="D955" t="s">
        <v>8219</v>
      </c>
      <c r="E955">
        <v>508</v>
      </c>
      <c r="F955" s="15">
        <f t="shared" si="28"/>
        <v>508</v>
      </c>
      <c r="G955" s="15">
        <f t="shared" si="29"/>
        <v>258064</v>
      </c>
      <c r="H955" s="15"/>
      <c r="I955" t="s">
        <v>8221</v>
      </c>
      <c r="J955">
        <v>0</v>
      </c>
      <c r="V955">
        <v>52</v>
      </c>
      <c r="Z955">
        <v>6</v>
      </c>
    </row>
    <row r="956" spans="1:26" x14ac:dyDescent="0.2">
      <c r="A956">
        <v>73</v>
      </c>
      <c r="B956" t="s">
        <v>8221</v>
      </c>
      <c r="D956" t="s">
        <v>8219</v>
      </c>
      <c r="E956">
        <v>531</v>
      </c>
      <c r="F956" s="15">
        <f t="shared" si="28"/>
        <v>531</v>
      </c>
      <c r="G956" s="15">
        <f t="shared" si="29"/>
        <v>281961</v>
      </c>
      <c r="H956" s="15"/>
      <c r="I956" t="s">
        <v>8221</v>
      </c>
      <c r="J956">
        <v>2</v>
      </c>
      <c r="V956">
        <v>52</v>
      </c>
      <c r="Z956">
        <v>6</v>
      </c>
    </row>
    <row r="957" spans="1:26" x14ac:dyDescent="0.2">
      <c r="A957">
        <v>93</v>
      </c>
      <c r="B957" t="s">
        <v>8221</v>
      </c>
      <c r="D957" t="s">
        <v>8219</v>
      </c>
      <c r="E957">
        <v>158</v>
      </c>
      <c r="F957" s="15">
        <f t="shared" si="28"/>
        <v>158</v>
      </c>
      <c r="G957" s="15">
        <f t="shared" si="29"/>
        <v>24964</v>
      </c>
      <c r="H957" s="15"/>
      <c r="I957" t="s">
        <v>8221</v>
      </c>
      <c r="J957">
        <v>1</v>
      </c>
      <c r="V957">
        <v>52</v>
      </c>
      <c r="Z957">
        <v>6</v>
      </c>
    </row>
    <row r="958" spans="1:26" x14ac:dyDescent="0.2">
      <c r="A958">
        <v>17</v>
      </c>
      <c r="B958" t="s">
        <v>8221</v>
      </c>
      <c r="D958" t="s">
        <v>8219</v>
      </c>
      <c r="E958">
        <v>508</v>
      </c>
      <c r="F958" s="15">
        <f t="shared" si="28"/>
        <v>508</v>
      </c>
      <c r="G958" s="15">
        <f t="shared" si="29"/>
        <v>258064</v>
      </c>
      <c r="H958" s="15"/>
      <c r="I958" t="s">
        <v>8221</v>
      </c>
      <c r="J958">
        <v>0</v>
      </c>
      <c r="V958">
        <v>52</v>
      </c>
      <c r="Z958">
        <v>6</v>
      </c>
    </row>
    <row r="959" spans="1:26" x14ac:dyDescent="0.2">
      <c r="A959">
        <v>7</v>
      </c>
      <c r="B959" t="s">
        <v>8221</v>
      </c>
      <c r="D959" t="s">
        <v>8219</v>
      </c>
      <c r="E959">
        <v>644</v>
      </c>
      <c r="F959" s="15">
        <f t="shared" si="28"/>
        <v>644</v>
      </c>
      <c r="G959" s="15">
        <f t="shared" si="29"/>
        <v>414736</v>
      </c>
      <c r="H959" s="15"/>
      <c r="I959" t="s">
        <v>8221</v>
      </c>
      <c r="J959">
        <v>1</v>
      </c>
      <c r="V959">
        <v>52</v>
      </c>
      <c r="Z959">
        <v>6</v>
      </c>
    </row>
    <row r="960" spans="1:26" x14ac:dyDescent="0.2">
      <c r="A960">
        <v>17</v>
      </c>
      <c r="B960" t="s">
        <v>8221</v>
      </c>
      <c r="D960" t="s">
        <v>8219</v>
      </c>
      <c r="E960">
        <v>848</v>
      </c>
      <c r="F960" s="15">
        <f t="shared" si="28"/>
        <v>848</v>
      </c>
      <c r="G960" s="15">
        <f t="shared" si="29"/>
        <v>719104</v>
      </c>
      <c r="H960" s="15"/>
      <c r="I960" t="s">
        <v>8221</v>
      </c>
      <c r="J960">
        <v>19</v>
      </c>
      <c r="V960">
        <v>52</v>
      </c>
      <c r="Z960">
        <v>6</v>
      </c>
    </row>
    <row r="961" spans="1:26" x14ac:dyDescent="0.2">
      <c r="A961">
        <v>171</v>
      </c>
      <c r="B961" t="s">
        <v>8221</v>
      </c>
      <c r="D961" t="s">
        <v>8219</v>
      </c>
      <c r="E961">
        <v>429</v>
      </c>
      <c r="F961" s="15">
        <f t="shared" si="28"/>
        <v>429</v>
      </c>
      <c r="G961" s="15">
        <f t="shared" si="29"/>
        <v>184041</v>
      </c>
      <c r="H961" s="15"/>
      <c r="I961" t="s">
        <v>8221</v>
      </c>
      <c r="J961">
        <v>27</v>
      </c>
      <c r="V961">
        <v>52</v>
      </c>
      <c r="Z961">
        <v>6</v>
      </c>
    </row>
    <row r="962" spans="1:26" x14ac:dyDescent="0.2">
      <c r="A962">
        <v>188</v>
      </c>
      <c r="B962" t="s">
        <v>8221</v>
      </c>
      <c r="D962" t="s">
        <v>8219</v>
      </c>
      <c r="E962">
        <v>204</v>
      </c>
      <c r="F962" s="15">
        <f t="shared" si="28"/>
        <v>204</v>
      </c>
      <c r="G962" s="15">
        <f t="shared" si="29"/>
        <v>41616</v>
      </c>
      <c r="H962" s="15"/>
      <c r="I962" t="s">
        <v>8221</v>
      </c>
      <c r="J962">
        <v>7</v>
      </c>
      <c r="V962">
        <v>52</v>
      </c>
      <c r="Z962">
        <v>7</v>
      </c>
    </row>
    <row r="963" spans="1:26" x14ac:dyDescent="0.2">
      <c r="A963">
        <v>110</v>
      </c>
      <c r="B963" t="s">
        <v>8221</v>
      </c>
      <c r="D963" t="s">
        <v>8219</v>
      </c>
      <c r="E963">
        <v>379</v>
      </c>
      <c r="F963" s="15">
        <f t="shared" ref="F963:F1026" si="30">E963-$N963</f>
        <v>379</v>
      </c>
      <c r="G963" s="15">
        <f t="shared" ref="G963:G1026" si="31">F963^2</f>
        <v>143641</v>
      </c>
      <c r="H963" s="15"/>
      <c r="I963" t="s">
        <v>8221</v>
      </c>
      <c r="J963">
        <v>14</v>
      </c>
      <c r="V963">
        <v>52</v>
      </c>
      <c r="Z963">
        <v>7</v>
      </c>
    </row>
    <row r="964" spans="1:26" x14ac:dyDescent="0.2">
      <c r="A964">
        <v>37</v>
      </c>
      <c r="B964" t="s">
        <v>8221</v>
      </c>
      <c r="D964" t="s">
        <v>8219</v>
      </c>
      <c r="E964">
        <v>271</v>
      </c>
      <c r="F964" s="15">
        <f t="shared" si="30"/>
        <v>271</v>
      </c>
      <c r="G964" s="15">
        <f t="shared" si="31"/>
        <v>73441</v>
      </c>
      <c r="H964" s="15"/>
      <c r="I964" t="s">
        <v>8221</v>
      </c>
      <c r="J964">
        <v>5</v>
      </c>
      <c r="V964">
        <v>52</v>
      </c>
      <c r="Z964">
        <v>7</v>
      </c>
    </row>
    <row r="965" spans="1:26" x14ac:dyDescent="0.2">
      <c r="A965">
        <v>9</v>
      </c>
      <c r="B965" t="s">
        <v>8221</v>
      </c>
      <c r="D965" t="s">
        <v>8219</v>
      </c>
      <c r="E965">
        <v>120</v>
      </c>
      <c r="F965" s="15">
        <f t="shared" si="30"/>
        <v>120</v>
      </c>
      <c r="G965" s="15">
        <f t="shared" si="31"/>
        <v>14400</v>
      </c>
      <c r="H965" s="15"/>
      <c r="I965" t="s">
        <v>8221</v>
      </c>
      <c r="J965">
        <v>30</v>
      </c>
      <c r="V965">
        <v>52</v>
      </c>
      <c r="Z965">
        <v>7</v>
      </c>
    </row>
    <row r="966" spans="1:26" x14ac:dyDescent="0.2">
      <c r="A966">
        <v>29</v>
      </c>
      <c r="B966" t="s">
        <v>8221</v>
      </c>
      <c r="D966" t="s">
        <v>8219</v>
      </c>
      <c r="E966">
        <v>140</v>
      </c>
      <c r="F966" s="15">
        <f t="shared" si="30"/>
        <v>140</v>
      </c>
      <c r="G966" s="15">
        <f t="shared" si="31"/>
        <v>19600</v>
      </c>
      <c r="H966" s="15"/>
      <c r="I966" t="s">
        <v>8221</v>
      </c>
      <c r="J966">
        <v>1</v>
      </c>
      <c r="V966">
        <v>52</v>
      </c>
      <c r="Z966">
        <v>7</v>
      </c>
    </row>
    <row r="967" spans="1:26" x14ac:dyDescent="0.2">
      <c r="A967">
        <v>6</v>
      </c>
      <c r="B967" t="s">
        <v>8221</v>
      </c>
      <c r="D967" t="s">
        <v>8219</v>
      </c>
      <c r="E967">
        <v>193</v>
      </c>
      <c r="F967" s="15">
        <f t="shared" si="30"/>
        <v>193</v>
      </c>
      <c r="G967" s="15">
        <f t="shared" si="31"/>
        <v>37249</v>
      </c>
      <c r="H967" s="15"/>
      <c r="I967" t="s">
        <v>8221</v>
      </c>
      <c r="J967">
        <v>0</v>
      </c>
      <c r="V967">
        <v>52</v>
      </c>
      <c r="Z967">
        <v>7</v>
      </c>
    </row>
    <row r="968" spans="1:26" x14ac:dyDescent="0.2">
      <c r="A968">
        <v>30</v>
      </c>
      <c r="B968" t="s">
        <v>8221</v>
      </c>
      <c r="D968" t="s">
        <v>8219</v>
      </c>
      <c r="E968">
        <v>180</v>
      </c>
      <c r="F968" s="15">
        <f t="shared" si="30"/>
        <v>180</v>
      </c>
      <c r="G968" s="15">
        <f t="shared" si="31"/>
        <v>32400</v>
      </c>
      <c r="H968" s="15"/>
      <c r="I968" t="s">
        <v>8221</v>
      </c>
      <c r="J968">
        <v>60</v>
      </c>
      <c r="V968">
        <v>52</v>
      </c>
      <c r="Z968">
        <v>7</v>
      </c>
    </row>
    <row r="969" spans="1:26" x14ac:dyDescent="0.2">
      <c r="A969">
        <v>81</v>
      </c>
      <c r="B969" t="s">
        <v>8221</v>
      </c>
      <c r="D969" t="s">
        <v>8219</v>
      </c>
      <c r="E969">
        <v>263</v>
      </c>
      <c r="F969" s="15">
        <f t="shared" si="30"/>
        <v>263</v>
      </c>
      <c r="G969" s="15">
        <f t="shared" si="31"/>
        <v>69169</v>
      </c>
      <c r="H969" s="15"/>
      <c r="I969" t="s">
        <v>8221</v>
      </c>
      <c r="J969">
        <v>84</v>
      </c>
      <c r="V969">
        <v>52</v>
      </c>
      <c r="Z969">
        <v>7</v>
      </c>
    </row>
    <row r="970" spans="1:26" x14ac:dyDescent="0.2">
      <c r="A970">
        <v>4</v>
      </c>
      <c r="B970" t="s">
        <v>8221</v>
      </c>
      <c r="D970" t="s">
        <v>8219</v>
      </c>
      <c r="E970">
        <v>217</v>
      </c>
      <c r="F970" s="15">
        <f t="shared" si="30"/>
        <v>217</v>
      </c>
      <c r="G970" s="15">
        <f t="shared" si="31"/>
        <v>47089</v>
      </c>
      <c r="H970" s="15"/>
      <c r="I970" t="s">
        <v>8221</v>
      </c>
      <c r="J970">
        <v>47</v>
      </c>
      <c r="V970">
        <v>52</v>
      </c>
      <c r="Z970">
        <v>7</v>
      </c>
    </row>
    <row r="971" spans="1:26" x14ac:dyDescent="0.2">
      <c r="A971">
        <v>11</v>
      </c>
      <c r="B971" t="s">
        <v>8221</v>
      </c>
      <c r="D971" t="s">
        <v>8219</v>
      </c>
      <c r="E971">
        <v>443</v>
      </c>
      <c r="F971" s="15">
        <f t="shared" si="30"/>
        <v>443</v>
      </c>
      <c r="G971" s="15">
        <f t="shared" si="31"/>
        <v>196249</v>
      </c>
      <c r="H971" s="15"/>
      <c r="I971" t="s">
        <v>8221</v>
      </c>
      <c r="J971">
        <v>66</v>
      </c>
      <c r="V971">
        <v>52</v>
      </c>
      <c r="Z971">
        <v>7</v>
      </c>
    </row>
    <row r="972" spans="1:26" x14ac:dyDescent="0.2">
      <c r="A972">
        <v>14</v>
      </c>
      <c r="B972" t="s">
        <v>8221</v>
      </c>
      <c r="D972" t="s">
        <v>8219</v>
      </c>
      <c r="E972">
        <v>1373</v>
      </c>
      <c r="F972" s="15">
        <f t="shared" si="30"/>
        <v>1373</v>
      </c>
      <c r="G972" s="15">
        <f t="shared" si="31"/>
        <v>1885129</v>
      </c>
      <c r="H972" s="15"/>
      <c r="I972" t="s">
        <v>8221</v>
      </c>
      <c r="J972">
        <v>171</v>
      </c>
      <c r="V972">
        <v>52</v>
      </c>
      <c r="Z972">
        <v>7</v>
      </c>
    </row>
    <row r="973" spans="1:26" x14ac:dyDescent="0.2">
      <c r="A973">
        <v>5</v>
      </c>
      <c r="B973" t="s">
        <v>8221</v>
      </c>
      <c r="D973" t="s">
        <v>8219</v>
      </c>
      <c r="E973">
        <v>742</v>
      </c>
      <c r="F973" s="15">
        <f t="shared" si="30"/>
        <v>742</v>
      </c>
      <c r="G973" s="15">
        <f t="shared" si="31"/>
        <v>550564</v>
      </c>
      <c r="H973" s="15"/>
      <c r="I973" t="s">
        <v>8221</v>
      </c>
      <c r="J973">
        <v>29</v>
      </c>
      <c r="V973">
        <v>52</v>
      </c>
      <c r="Z973">
        <v>7</v>
      </c>
    </row>
    <row r="974" spans="1:26" x14ac:dyDescent="0.2">
      <c r="A974">
        <v>45</v>
      </c>
      <c r="B974" t="s">
        <v>8221</v>
      </c>
      <c r="D974" t="s">
        <v>8219</v>
      </c>
      <c r="E974">
        <v>170</v>
      </c>
      <c r="F974" s="15">
        <f t="shared" si="30"/>
        <v>170</v>
      </c>
      <c r="G974" s="15">
        <f t="shared" si="31"/>
        <v>28900</v>
      </c>
      <c r="H974" s="15"/>
      <c r="I974" t="s">
        <v>8221</v>
      </c>
      <c r="J974">
        <v>9</v>
      </c>
      <c r="V974">
        <v>53</v>
      </c>
      <c r="Z974">
        <v>7</v>
      </c>
    </row>
    <row r="975" spans="1:26" x14ac:dyDescent="0.2">
      <c r="A975">
        <v>8</v>
      </c>
      <c r="B975" t="s">
        <v>8221</v>
      </c>
      <c r="D975" t="s">
        <v>8219</v>
      </c>
      <c r="E975">
        <v>242</v>
      </c>
      <c r="F975" s="15">
        <f t="shared" si="30"/>
        <v>242</v>
      </c>
      <c r="G975" s="15">
        <f t="shared" si="31"/>
        <v>58564</v>
      </c>
      <c r="H975" s="15"/>
      <c r="I975" t="s">
        <v>8221</v>
      </c>
      <c r="J975">
        <v>27</v>
      </c>
      <c r="V975">
        <v>53</v>
      </c>
      <c r="Z975">
        <v>7</v>
      </c>
    </row>
    <row r="976" spans="1:26" x14ac:dyDescent="0.2">
      <c r="A976">
        <v>3</v>
      </c>
      <c r="B976" t="s">
        <v>8221</v>
      </c>
      <c r="D976" t="s">
        <v>8219</v>
      </c>
      <c r="E976">
        <v>541</v>
      </c>
      <c r="F976" s="15">
        <f t="shared" si="30"/>
        <v>541</v>
      </c>
      <c r="G976" s="15">
        <f t="shared" si="31"/>
        <v>292681</v>
      </c>
      <c r="H976" s="15"/>
      <c r="I976" t="s">
        <v>8221</v>
      </c>
      <c r="J976">
        <v>2</v>
      </c>
      <c r="V976">
        <v>53</v>
      </c>
      <c r="Z976">
        <v>7</v>
      </c>
    </row>
    <row r="977" spans="1:26" x14ac:dyDescent="0.2">
      <c r="A977">
        <v>24</v>
      </c>
      <c r="B977" t="s">
        <v>8221</v>
      </c>
      <c r="D977" t="s">
        <v>8219</v>
      </c>
      <c r="E977">
        <v>121</v>
      </c>
      <c r="F977" s="15">
        <f t="shared" si="30"/>
        <v>121</v>
      </c>
      <c r="G977" s="15">
        <f t="shared" si="31"/>
        <v>14641</v>
      </c>
      <c r="H977" s="15"/>
      <c r="I977" t="s">
        <v>8221</v>
      </c>
      <c r="J977">
        <v>3</v>
      </c>
      <c r="V977">
        <v>53</v>
      </c>
      <c r="Z977">
        <v>7</v>
      </c>
    </row>
    <row r="978" spans="1:26" x14ac:dyDescent="0.2">
      <c r="A978">
        <v>18</v>
      </c>
      <c r="B978" t="s">
        <v>8221</v>
      </c>
      <c r="D978" t="s">
        <v>8219</v>
      </c>
      <c r="E978">
        <v>621</v>
      </c>
      <c r="F978" s="15">
        <f t="shared" si="30"/>
        <v>621</v>
      </c>
      <c r="G978" s="15">
        <f t="shared" si="31"/>
        <v>385641</v>
      </c>
      <c r="H978" s="15"/>
      <c r="I978" t="s">
        <v>8221</v>
      </c>
      <c r="J978">
        <v>4</v>
      </c>
      <c r="V978">
        <v>53</v>
      </c>
      <c r="Z978">
        <v>7</v>
      </c>
    </row>
    <row r="979" spans="1:26" x14ac:dyDescent="0.2">
      <c r="A979">
        <v>12</v>
      </c>
      <c r="B979" t="s">
        <v>8221</v>
      </c>
      <c r="D979" t="s">
        <v>8219</v>
      </c>
      <c r="E979">
        <v>101</v>
      </c>
      <c r="F979" s="15">
        <f t="shared" si="30"/>
        <v>101</v>
      </c>
      <c r="G979" s="15">
        <f t="shared" si="31"/>
        <v>10201</v>
      </c>
      <c r="H979" s="15"/>
      <c r="I979" t="s">
        <v>8221</v>
      </c>
      <c r="J979">
        <v>2</v>
      </c>
      <c r="V979">
        <v>53</v>
      </c>
      <c r="Z979">
        <v>7</v>
      </c>
    </row>
    <row r="980" spans="1:26" x14ac:dyDescent="0.2">
      <c r="A980">
        <v>123</v>
      </c>
      <c r="B980" t="s">
        <v>8221</v>
      </c>
      <c r="D980" t="s">
        <v>8219</v>
      </c>
      <c r="E980">
        <v>554</v>
      </c>
      <c r="F980" s="15">
        <f t="shared" si="30"/>
        <v>554</v>
      </c>
      <c r="G980" s="15">
        <f t="shared" si="31"/>
        <v>306916</v>
      </c>
      <c r="H980" s="15"/>
      <c r="I980" t="s">
        <v>8221</v>
      </c>
      <c r="J980">
        <v>20</v>
      </c>
      <c r="V980">
        <v>53</v>
      </c>
      <c r="Z980">
        <v>7</v>
      </c>
    </row>
    <row r="981" spans="1:26" x14ac:dyDescent="0.2">
      <c r="A981">
        <v>96</v>
      </c>
      <c r="B981" t="s">
        <v>8221</v>
      </c>
      <c r="D981" t="s">
        <v>8219</v>
      </c>
      <c r="E981">
        <v>666</v>
      </c>
      <c r="F981" s="15">
        <f t="shared" si="30"/>
        <v>666</v>
      </c>
      <c r="G981" s="15">
        <f t="shared" si="31"/>
        <v>443556</v>
      </c>
      <c r="H981" s="15"/>
      <c r="I981" t="s">
        <v>8221</v>
      </c>
      <c r="J981">
        <v>3</v>
      </c>
      <c r="V981">
        <v>54</v>
      </c>
      <c r="Z981">
        <v>7</v>
      </c>
    </row>
    <row r="982" spans="1:26" x14ac:dyDescent="0.2">
      <c r="A982">
        <v>31</v>
      </c>
      <c r="B982" t="s">
        <v>8221</v>
      </c>
      <c r="D982" t="s">
        <v>8219</v>
      </c>
      <c r="E982">
        <v>410</v>
      </c>
      <c r="F982" s="15">
        <f t="shared" si="30"/>
        <v>410</v>
      </c>
      <c r="G982" s="15">
        <f t="shared" si="31"/>
        <v>168100</v>
      </c>
      <c r="H982" s="15"/>
      <c r="I982" t="s">
        <v>8221</v>
      </c>
      <c r="J982">
        <v>4</v>
      </c>
      <c r="V982">
        <v>54</v>
      </c>
      <c r="Z982">
        <v>7</v>
      </c>
    </row>
    <row r="983" spans="1:26" x14ac:dyDescent="0.2">
      <c r="A983">
        <v>4</v>
      </c>
      <c r="B983" t="s">
        <v>8221</v>
      </c>
      <c r="D983" t="s">
        <v>8219</v>
      </c>
      <c r="E983">
        <v>375</v>
      </c>
      <c r="F983" s="15">
        <f t="shared" si="30"/>
        <v>375</v>
      </c>
      <c r="G983" s="15">
        <f t="shared" si="31"/>
        <v>140625</v>
      </c>
      <c r="H983" s="15"/>
      <c r="I983" t="s">
        <v>8221</v>
      </c>
      <c r="J983">
        <v>1</v>
      </c>
      <c r="V983">
        <v>54</v>
      </c>
      <c r="Z983">
        <v>7</v>
      </c>
    </row>
    <row r="984" spans="1:26" x14ac:dyDescent="0.2">
      <c r="A984">
        <v>3</v>
      </c>
      <c r="B984" t="s">
        <v>8221</v>
      </c>
      <c r="D984" t="s">
        <v>8219</v>
      </c>
      <c r="E984">
        <v>1364</v>
      </c>
      <c r="F984" s="15">
        <f t="shared" si="30"/>
        <v>1364</v>
      </c>
      <c r="G984" s="15">
        <f t="shared" si="31"/>
        <v>1860496</v>
      </c>
      <c r="H984" s="15"/>
      <c r="I984" t="s">
        <v>8221</v>
      </c>
      <c r="J984">
        <v>0</v>
      </c>
      <c r="V984">
        <v>54</v>
      </c>
      <c r="Z984">
        <v>7</v>
      </c>
    </row>
    <row r="985" spans="1:26" x14ac:dyDescent="0.2">
      <c r="A985">
        <v>179</v>
      </c>
      <c r="B985" t="s">
        <v>8221</v>
      </c>
      <c r="D985" t="s">
        <v>8219</v>
      </c>
      <c r="E985">
        <v>35</v>
      </c>
      <c r="F985" s="15">
        <f t="shared" si="30"/>
        <v>35</v>
      </c>
      <c r="G985" s="15">
        <f t="shared" si="31"/>
        <v>1225</v>
      </c>
      <c r="H985" s="15"/>
      <c r="I985" t="s">
        <v>8221</v>
      </c>
      <c r="J985">
        <v>0</v>
      </c>
      <c r="V985">
        <v>54</v>
      </c>
      <c r="Z985">
        <v>7</v>
      </c>
    </row>
    <row r="986" spans="1:26" x14ac:dyDescent="0.2">
      <c r="A986">
        <v>3</v>
      </c>
      <c r="B986" t="s">
        <v>8221</v>
      </c>
      <c r="D986" t="s">
        <v>8219</v>
      </c>
      <c r="E986">
        <v>203</v>
      </c>
      <c r="F986" s="15">
        <f t="shared" si="30"/>
        <v>203</v>
      </c>
      <c r="G986" s="15">
        <f t="shared" si="31"/>
        <v>41209</v>
      </c>
      <c r="H986" s="15"/>
      <c r="I986" t="s">
        <v>8221</v>
      </c>
      <c r="J986">
        <v>14</v>
      </c>
      <c r="V986">
        <v>54</v>
      </c>
      <c r="Z986">
        <v>7</v>
      </c>
    </row>
    <row r="987" spans="1:26" x14ac:dyDescent="0.2">
      <c r="A987">
        <v>23</v>
      </c>
      <c r="B987" t="s">
        <v>8221</v>
      </c>
      <c r="D987" t="s">
        <v>8219</v>
      </c>
      <c r="E987">
        <v>49</v>
      </c>
      <c r="F987" s="15">
        <f t="shared" si="30"/>
        <v>49</v>
      </c>
      <c r="G987" s="15">
        <f t="shared" si="31"/>
        <v>2401</v>
      </c>
      <c r="H987" s="15"/>
      <c r="I987" t="s">
        <v>8221</v>
      </c>
      <c r="J987">
        <v>1</v>
      </c>
      <c r="V987">
        <v>54</v>
      </c>
      <c r="Z987">
        <v>7</v>
      </c>
    </row>
    <row r="988" spans="1:26" x14ac:dyDescent="0.2">
      <c r="A988">
        <v>23</v>
      </c>
      <c r="B988" t="s">
        <v>8221</v>
      </c>
      <c r="D988" t="s">
        <v>8219</v>
      </c>
      <c r="E988">
        <v>5812</v>
      </c>
      <c r="F988" s="15">
        <f t="shared" si="30"/>
        <v>5812</v>
      </c>
      <c r="G988" s="15">
        <f t="shared" si="31"/>
        <v>33779344</v>
      </c>
      <c r="H988" s="15"/>
      <c r="I988" t="s">
        <v>8221</v>
      </c>
      <c r="J988">
        <v>118</v>
      </c>
      <c r="V988">
        <v>54</v>
      </c>
      <c r="Z988">
        <v>7</v>
      </c>
    </row>
    <row r="989" spans="1:26" x14ac:dyDescent="0.2">
      <c r="A989">
        <v>41</v>
      </c>
      <c r="B989" t="s">
        <v>8221</v>
      </c>
      <c r="D989" t="s">
        <v>8219</v>
      </c>
      <c r="E989">
        <v>1556</v>
      </c>
      <c r="F989" s="15">
        <f t="shared" si="30"/>
        <v>1556</v>
      </c>
      <c r="G989" s="15">
        <f t="shared" si="31"/>
        <v>2421136</v>
      </c>
      <c r="H989" s="15"/>
      <c r="I989" t="s">
        <v>8221</v>
      </c>
      <c r="J989">
        <v>2</v>
      </c>
      <c r="V989">
        <v>54</v>
      </c>
      <c r="Z989">
        <v>7</v>
      </c>
    </row>
    <row r="990" spans="1:26" x14ac:dyDescent="0.2">
      <c r="A990">
        <v>0</v>
      </c>
      <c r="B990" t="s">
        <v>8221</v>
      </c>
      <c r="D990" t="s">
        <v>8219</v>
      </c>
      <c r="E990">
        <v>65</v>
      </c>
      <c r="F990" s="15">
        <f t="shared" si="30"/>
        <v>65</v>
      </c>
      <c r="G990" s="15">
        <f t="shared" si="31"/>
        <v>4225</v>
      </c>
      <c r="H990" s="15"/>
      <c r="I990" t="s">
        <v>8221</v>
      </c>
      <c r="J990">
        <v>1</v>
      </c>
      <c r="V990">
        <v>54</v>
      </c>
      <c r="Z990">
        <v>7</v>
      </c>
    </row>
    <row r="991" spans="1:26" x14ac:dyDescent="0.2">
      <c r="A991">
        <v>32</v>
      </c>
      <c r="B991" t="s">
        <v>8221</v>
      </c>
      <c r="D991" t="s">
        <v>8219</v>
      </c>
      <c r="E991">
        <v>10</v>
      </c>
      <c r="F991" s="15">
        <f t="shared" si="30"/>
        <v>10</v>
      </c>
      <c r="G991" s="15">
        <f t="shared" si="31"/>
        <v>100</v>
      </c>
      <c r="H991" s="15"/>
      <c r="I991" t="s">
        <v>8221</v>
      </c>
      <c r="J991">
        <v>3</v>
      </c>
      <c r="V991">
        <v>54</v>
      </c>
      <c r="Z991">
        <v>7</v>
      </c>
    </row>
    <row r="992" spans="1:26" x14ac:dyDescent="0.2">
      <c r="A992">
        <v>2</v>
      </c>
      <c r="B992" t="s">
        <v>8221</v>
      </c>
      <c r="D992" t="s">
        <v>8219</v>
      </c>
      <c r="E992">
        <v>76</v>
      </c>
      <c r="F992" s="15">
        <f t="shared" si="30"/>
        <v>76</v>
      </c>
      <c r="G992" s="15">
        <f t="shared" si="31"/>
        <v>5776</v>
      </c>
      <c r="H992" s="15"/>
      <c r="I992" t="s">
        <v>8221</v>
      </c>
      <c r="J992">
        <v>1</v>
      </c>
      <c r="V992">
        <v>54</v>
      </c>
      <c r="Z992">
        <v>7</v>
      </c>
    </row>
    <row r="993" spans="1:26" x14ac:dyDescent="0.2">
      <c r="A993">
        <v>7</v>
      </c>
      <c r="B993" t="s">
        <v>8221</v>
      </c>
      <c r="D993" t="s">
        <v>8219</v>
      </c>
      <c r="E993">
        <v>263</v>
      </c>
      <c r="F993" s="15">
        <f t="shared" si="30"/>
        <v>263</v>
      </c>
      <c r="G993" s="15">
        <f t="shared" si="31"/>
        <v>69169</v>
      </c>
      <c r="H993" s="15"/>
      <c r="I993" t="s">
        <v>8221</v>
      </c>
      <c r="J993">
        <v>3</v>
      </c>
      <c r="V993">
        <v>55</v>
      </c>
      <c r="Z993">
        <v>7</v>
      </c>
    </row>
    <row r="994" spans="1:26" x14ac:dyDescent="0.2">
      <c r="A994">
        <v>4</v>
      </c>
      <c r="B994" t="s">
        <v>8221</v>
      </c>
      <c r="D994" t="s">
        <v>8219</v>
      </c>
      <c r="E994">
        <v>1530</v>
      </c>
      <c r="F994" s="15">
        <f t="shared" si="30"/>
        <v>1530</v>
      </c>
      <c r="G994" s="15">
        <f t="shared" si="31"/>
        <v>2340900</v>
      </c>
      <c r="H994" s="15"/>
      <c r="I994" t="s">
        <v>8221</v>
      </c>
      <c r="J994">
        <v>38</v>
      </c>
      <c r="V994">
        <v>55</v>
      </c>
      <c r="Z994">
        <v>7</v>
      </c>
    </row>
    <row r="995" spans="1:26" x14ac:dyDescent="0.2">
      <c r="A995">
        <v>196</v>
      </c>
      <c r="B995" t="s">
        <v>8221</v>
      </c>
      <c r="D995" t="s">
        <v>8219</v>
      </c>
      <c r="E995">
        <v>278</v>
      </c>
      <c r="F995" s="15">
        <f t="shared" si="30"/>
        <v>278</v>
      </c>
      <c r="G995" s="15">
        <f t="shared" si="31"/>
        <v>77284</v>
      </c>
      <c r="H995" s="15"/>
      <c r="I995" t="s">
        <v>8221</v>
      </c>
      <c r="J995">
        <v>52</v>
      </c>
      <c r="V995">
        <v>55</v>
      </c>
      <c r="Z995">
        <v>7</v>
      </c>
    </row>
    <row r="996" spans="1:26" x14ac:dyDescent="0.2">
      <c r="A996">
        <v>11</v>
      </c>
      <c r="B996" t="s">
        <v>8221</v>
      </c>
      <c r="D996" t="s">
        <v>8219</v>
      </c>
      <c r="E996">
        <v>350</v>
      </c>
      <c r="F996" s="15">
        <f t="shared" si="30"/>
        <v>350</v>
      </c>
      <c r="G996" s="15">
        <f t="shared" si="31"/>
        <v>122500</v>
      </c>
      <c r="H996" s="15"/>
      <c r="I996" t="s">
        <v>8221</v>
      </c>
      <c r="J996">
        <v>2</v>
      </c>
      <c r="V996">
        <v>55</v>
      </c>
      <c r="Z996">
        <v>7</v>
      </c>
    </row>
    <row r="997" spans="1:26" x14ac:dyDescent="0.2">
      <c r="A997">
        <v>9</v>
      </c>
      <c r="B997" t="s">
        <v>8221</v>
      </c>
      <c r="D997" t="s">
        <v>8219</v>
      </c>
      <c r="E997">
        <v>470</v>
      </c>
      <c r="F997" s="15">
        <f t="shared" si="30"/>
        <v>470</v>
      </c>
      <c r="G997" s="15">
        <f t="shared" si="31"/>
        <v>220900</v>
      </c>
      <c r="H997" s="15"/>
      <c r="I997" t="s">
        <v>8221</v>
      </c>
      <c r="J997">
        <v>0</v>
      </c>
      <c r="V997">
        <v>55</v>
      </c>
      <c r="Z997">
        <v>7</v>
      </c>
    </row>
    <row r="998" spans="1:26" x14ac:dyDescent="0.2">
      <c r="A998">
        <v>5</v>
      </c>
      <c r="B998" t="s">
        <v>8221</v>
      </c>
      <c r="D998" t="s">
        <v>8219</v>
      </c>
      <c r="E998">
        <v>3</v>
      </c>
      <c r="F998" s="15">
        <f t="shared" si="30"/>
        <v>3</v>
      </c>
      <c r="G998" s="15">
        <f t="shared" si="31"/>
        <v>9</v>
      </c>
      <c r="H998" s="15"/>
      <c r="I998" t="s">
        <v>8221</v>
      </c>
      <c r="J998">
        <v>4</v>
      </c>
      <c r="V998">
        <v>55</v>
      </c>
      <c r="Z998">
        <v>7</v>
      </c>
    </row>
    <row r="999" spans="1:26" x14ac:dyDescent="0.2">
      <c r="A999">
        <v>8</v>
      </c>
      <c r="B999" t="s">
        <v>8221</v>
      </c>
      <c r="D999" t="s">
        <v>8219</v>
      </c>
      <c r="E999">
        <v>8200</v>
      </c>
      <c r="F999" s="15">
        <f t="shared" si="30"/>
        <v>8200</v>
      </c>
      <c r="G999" s="15">
        <f t="shared" si="31"/>
        <v>67240000</v>
      </c>
      <c r="H999" s="15"/>
      <c r="I999" t="s">
        <v>8221</v>
      </c>
      <c r="J999">
        <v>4</v>
      </c>
      <c r="V999">
        <v>55</v>
      </c>
      <c r="Z999">
        <v>7</v>
      </c>
    </row>
    <row r="1000" spans="1:26" x14ac:dyDescent="0.2">
      <c r="A1000">
        <v>229</v>
      </c>
      <c r="B1000" t="s">
        <v>8221</v>
      </c>
      <c r="D1000" t="s">
        <v>8219</v>
      </c>
      <c r="E1000">
        <v>8359</v>
      </c>
      <c r="F1000" s="15">
        <f t="shared" si="30"/>
        <v>8359</v>
      </c>
      <c r="G1000" s="15">
        <f t="shared" si="31"/>
        <v>69872881</v>
      </c>
      <c r="H1000" s="15"/>
      <c r="I1000" t="s">
        <v>8221</v>
      </c>
      <c r="J1000">
        <v>18</v>
      </c>
      <c r="V1000">
        <v>55</v>
      </c>
      <c r="Z1000">
        <v>7</v>
      </c>
    </row>
    <row r="1001" spans="1:26" x14ac:dyDescent="0.2">
      <c r="A1001">
        <v>40</v>
      </c>
      <c r="B1001" t="s">
        <v>8221</v>
      </c>
      <c r="D1001" t="s">
        <v>8219</v>
      </c>
      <c r="E1001">
        <v>188</v>
      </c>
      <c r="F1001" s="15">
        <f t="shared" si="30"/>
        <v>188</v>
      </c>
      <c r="G1001" s="15">
        <f t="shared" si="31"/>
        <v>35344</v>
      </c>
      <c r="H1001" s="15"/>
      <c r="I1001" t="s">
        <v>8221</v>
      </c>
      <c r="J1001">
        <v>0</v>
      </c>
      <c r="V1001">
        <v>55</v>
      </c>
      <c r="Z1001">
        <v>7</v>
      </c>
    </row>
    <row r="1002" spans="1:26" x14ac:dyDescent="0.2">
      <c r="A1002">
        <v>6</v>
      </c>
      <c r="B1002" t="s">
        <v>8220</v>
      </c>
      <c r="D1002" t="s">
        <v>8219</v>
      </c>
      <c r="E1002">
        <v>48</v>
      </c>
      <c r="F1002" s="15">
        <f t="shared" si="30"/>
        <v>48</v>
      </c>
      <c r="G1002" s="15">
        <f t="shared" si="31"/>
        <v>2304</v>
      </c>
      <c r="H1002" s="15"/>
      <c r="I1002" t="s">
        <v>8221</v>
      </c>
      <c r="J1002">
        <v>22</v>
      </c>
      <c r="V1002">
        <v>55</v>
      </c>
      <c r="Z1002">
        <v>7</v>
      </c>
    </row>
    <row r="1003" spans="1:26" x14ac:dyDescent="0.2">
      <c r="A1003">
        <v>4</v>
      </c>
      <c r="B1003" t="s">
        <v>8220</v>
      </c>
      <c r="D1003" t="s">
        <v>8219</v>
      </c>
      <c r="E1003">
        <v>607</v>
      </c>
      <c r="F1003" s="15">
        <f t="shared" si="30"/>
        <v>607</v>
      </c>
      <c r="G1003" s="15">
        <f t="shared" si="31"/>
        <v>368449</v>
      </c>
      <c r="H1003" s="15"/>
      <c r="I1003" t="s">
        <v>8221</v>
      </c>
      <c r="J1003">
        <v>49</v>
      </c>
      <c r="V1003">
        <v>55</v>
      </c>
      <c r="Z1003">
        <v>7</v>
      </c>
    </row>
    <row r="1004" spans="1:26" x14ac:dyDescent="0.2">
      <c r="A1004">
        <v>22</v>
      </c>
      <c r="B1004" t="s">
        <v>8220</v>
      </c>
      <c r="D1004" t="s">
        <v>8219</v>
      </c>
      <c r="E1004">
        <v>50</v>
      </c>
      <c r="F1004" s="15">
        <f t="shared" si="30"/>
        <v>50</v>
      </c>
      <c r="G1004" s="15">
        <f t="shared" si="31"/>
        <v>2500</v>
      </c>
      <c r="H1004" s="15"/>
      <c r="I1004" t="s">
        <v>8221</v>
      </c>
      <c r="J1004">
        <v>19</v>
      </c>
      <c r="V1004">
        <v>55</v>
      </c>
      <c r="Z1004">
        <v>7</v>
      </c>
    </row>
    <row r="1005" spans="1:26" x14ac:dyDescent="0.2">
      <c r="A1005">
        <v>15</v>
      </c>
      <c r="B1005" t="s">
        <v>8220</v>
      </c>
      <c r="D1005" t="s">
        <v>8219</v>
      </c>
      <c r="E1005">
        <v>55</v>
      </c>
      <c r="F1005" s="15">
        <f t="shared" si="30"/>
        <v>55</v>
      </c>
      <c r="G1005" s="15">
        <f t="shared" si="31"/>
        <v>3025</v>
      </c>
      <c r="H1005" s="15"/>
      <c r="I1005" t="s">
        <v>8221</v>
      </c>
      <c r="J1005">
        <v>4</v>
      </c>
      <c r="V1005">
        <v>55</v>
      </c>
      <c r="Z1005">
        <v>7</v>
      </c>
    </row>
    <row r="1006" spans="1:26" x14ac:dyDescent="0.2">
      <c r="A1006">
        <v>95</v>
      </c>
      <c r="B1006" t="s">
        <v>8220</v>
      </c>
      <c r="D1006" t="s">
        <v>8219</v>
      </c>
      <c r="E1006">
        <v>38</v>
      </c>
      <c r="F1006" s="15">
        <f t="shared" si="30"/>
        <v>38</v>
      </c>
      <c r="G1006" s="15">
        <f t="shared" si="31"/>
        <v>1444</v>
      </c>
      <c r="H1006" s="15"/>
      <c r="I1006" t="s">
        <v>8221</v>
      </c>
      <c r="J1006">
        <v>4</v>
      </c>
      <c r="V1006">
        <v>55</v>
      </c>
      <c r="Z1006">
        <v>7</v>
      </c>
    </row>
    <row r="1007" spans="1:26" x14ac:dyDescent="0.2">
      <c r="A1007">
        <v>161</v>
      </c>
      <c r="B1007" t="s">
        <v>8220</v>
      </c>
      <c r="D1007" t="s">
        <v>8219</v>
      </c>
      <c r="E1007">
        <v>25</v>
      </c>
      <c r="F1007" s="15">
        <f t="shared" si="30"/>
        <v>25</v>
      </c>
      <c r="G1007" s="15">
        <f t="shared" si="31"/>
        <v>625</v>
      </c>
      <c r="H1007" s="15"/>
      <c r="I1007" t="s">
        <v>8221</v>
      </c>
      <c r="J1007">
        <v>2</v>
      </c>
      <c r="V1007">
        <v>56</v>
      </c>
      <c r="Z1007">
        <v>7</v>
      </c>
    </row>
    <row r="1008" spans="1:26" x14ac:dyDescent="0.2">
      <c r="A1008">
        <v>8</v>
      </c>
      <c r="B1008" t="s">
        <v>8220</v>
      </c>
      <c r="D1008" t="s">
        <v>8219</v>
      </c>
      <c r="E1008">
        <v>46</v>
      </c>
      <c r="F1008" s="15">
        <f t="shared" si="30"/>
        <v>46</v>
      </c>
      <c r="G1008" s="15">
        <f t="shared" si="31"/>
        <v>2116</v>
      </c>
      <c r="H1008" s="15"/>
      <c r="I1008" t="s">
        <v>8221</v>
      </c>
      <c r="J1008">
        <v>0</v>
      </c>
      <c r="V1008">
        <v>56</v>
      </c>
      <c r="Z1008">
        <v>7</v>
      </c>
    </row>
    <row r="1009" spans="1:26" x14ac:dyDescent="0.2">
      <c r="A1009">
        <v>76</v>
      </c>
      <c r="B1009" t="s">
        <v>8220</v>
      </c>
      <c r="D1009" t="s">
        <v>8219</v>
      </c>
      <c r="E1009">
        <v>83</v>
      </c>
      <c r="F1009" s="15">
        <f t="shared" si="30"/>
        <v>83</v>
      </c>
      <c r="G1009" s="15">
        <f t="shared" si="31"/>
        <v>6889</v>
      </c>
      <c r="H1009" s="15"/>
      <c r="I1009" t="s">
        <v>8221</v>
      </c>
      <c r="J1009">
        <v>0</v>
      </c>
      <c r="V1009">
        <v>56</v>
      </c>
      <c r="Z1009">
        <v>8</v>
      </c>
    </row>
    <row r="1010" spans="1:26" x14ac:dyDescent="0.2">
      <c r="A1010">
        <v>1</v>
      </c>
      <c r="B1010" t="s">
        <v>8220</v>
      </c>
      <c r="D1010" t="s">
        <v>8219</v>
      </c>
      <c r="E1010">
        <v>35</v>
      </c>
      <c r="F1010" s="15">
        <f t="shared" si="30"/>
        <v>35</v>
      </c>
      <c r="G1010" s="15">
        <f t="shared" si="31"/>
        <v>1225</v>
      </c>
      <c r="H1010" s="15"/>
      <c r="I1010" t="s">
        <v>8221</v>
      </c>
      <c r="J1010">
        <v>14</v>
      </c>
      <c r="V1010">
        <v>56</v>
      </c>
      <c r="Z1010">
        <v>8</v>
      </c>
    </row>
    <row r="1011" spans="1:26" x14ac:dyDescent="0.2">
      <c r="A1011">
        <v>101</v>
      </c>
      <c r="B1011" t="s">
        <v>8220</v>
      </c>
      <c r="D1011" t="s">
        <v>8219</v>
      </c>
      <c r="E1011">
        <v>25</v>
      </c>
      <c r="F1011" s="15">
        <f t="shared" si="30"/>
        <v>25</v>
      </c>
      <c r="G1011" s="15">
        <f t="shared" si="31"/>
        <v>625</v>
      </c>
      <c r="H1011" s="15"/>
      <c r="I1011" t="s">
        <v>8221</v>
      </c>
      <c r="J1011">
        <v>8</v>
      </c>
      <c r="V1011">
        <v>56</v>
      </c>
      <c r="Z1011">
        <v>8</v>
      </c>
    </row>
    <row r="1012" spans="1:26" x14ac:dyDescent="0.2">
      <c r="A1012">
        <v>4</v>
      </c>
      <c r="B1012" t="s">
        <v>8220</v>
      </c>
      <c r="D1012" t="s">
        <v>8219</v>
      </c>
      <c r="E1012">
        <v>75</v>
      </c>
      <c r="F1012" s="15">
        <f t="shared" si="30"/>
        <v>75</v>
      </c>
      <c r="G1012" s="15">
        <f t="shared" si="31"/>
        <v>5625</v>
      </c>
      <c r="H1012" s="15"/>
      <c r="I1012" t="s">
        <v>8221</v>
      </c>
      <c r="J1012">
        <v>0</v>
      </c>
      <c r="V1012">
        <v>56</v>
      </c>
      <c r="Z1012">
        <v>8</v>
      </c>
    </row>
    <row r="1013" spans="1:26" x14ac:dyDescent="0.2">
      <c r="A1013">
        <v>1</v>
      </c>
      <c r="B1013" t="s">
        <v>8220</v>
      </c>
      <c r="D1013" t="s">
        <v>8219</v>
      </c>
      <c r="E1013">
        <v>62</v>
      </c>
      <c r="F1013" s="15">
        <f t="shared" si="30"/>
        <v>62</v>
      </c>
      <c r="G1013" s="15">
        <f t="shared" si="31"/>
        <v>3844</v>
      </c>
      <c r="H1013" s="15"/>
      <c r="I1013" t="s">
        <v>8221</v>
      </c>
      <c r="J1013">
        <v>15</v>
      </c>
      <c r="V1013">
        <v>56</v>
      </c>
      <c r="Z1013">
        <v>8</v>
      </c>
    </row>
    <row r="1014" spans="1:26" x14ac:dyDescent="0.2">
      <c r="A1014">
        <v>775</v>
      </c>
      <c r="B1014" t="s">
        <v>8220</v>
      </c>
      <c r="D1014" t="s">
        <v>8219</v>
      </c>
      <c r="E1014">
        <v>160</v>
      </c>
      <c r="F1014" s="15">
        <f t="shared" si="30"/>
        <v>160</v>
      </c>
      <c r="G1014" s="15">
        <f t="shared" si="31"/>
        <v>25600</v>
      </c>
      <c r="H1014" s="15"/>
      <c r="I1014" t="s">
        <v>8221</v>
      </c>
      <c r="J1014">
        <v>33</v>
      </c>
      <c r="V1014">
        <v>56</v>
      </c>
      <c r="Z1014">
        <v>8</v>
      </c>
    </row>
    <row r="1015" spans="1:26" x14ac:dyDescent="0.2">
      <c r="A1015">
        <v>90</v>
      </c>
      <c r="B1015" t="s">
        <v>8220</v>
      </c>
      <c r="D1015" t="s">
        <v>8219</v>
      </c>
      <c r="E1015">
        <v>246</v>
      </c>
      <c r="F1015" s="15">
        <f t="shared" si="30"/>
        <v>246</v>
      </c>
      <c r="G1015" s="15">
        <f t="shared" si="31"/>
        <v>60516</v>
      </c>
      <c r="H1015" s="15"/>
      <c r="I1015" t="s">
        <v>8221</v>
      </c>
      <c r="J1015">
        <v>2</v>
      </c>
      <c r="V1015">
        <v>56</v>
      </c>
      <c r="Z1015">
        <v>8</v>
      </c>
    </row>
    <row r="1016" spans="1:26" x14ac:dyDescent="0.2">
      <c r="A1016">
        <v>16</v>
      </c>
      <c r="B1016" t="s">
        <v>8220</v>
      </c>
      <c r="D1016" t="s">
        <v>8219</v>
      </c>
      <c r="E1016">
        <v>55</v>
      </c>
      <c r="F1016" s="15">
        <f t="shared" si="30"/>
        <v>55</v>
      </c>
      <c r="G1016" s="15">
        <f t="shared" si="31"/>
        <v>3025</v>
      </c>
      <c r="H1016" s="15"/>
      <c r="I1016" t="s">
        <v>8221</v>
      </c>
      <c r="J1016">
        <v>6</v>
      </c>
      <c r="V1016">
        <v>56</v>
      </c>
      <c r="Z1016">
        <v>8</v>
      </c>
    </row>
    <row r="1017" spans="1:26" x14ac:dyDescent="0.2">
      <c r="A1017">
        <v>6</v>
      </c>
      <c r="B1017" t="s">
        <v>8220</v>
      </c>
      <c r="D1017" t="s">
        <v>8219</v>
      </c>
      <c r="E1017">
        <v>23</v>
      </c>
      <c r="F1017" s="15">
        <f t="shared" si="30"/>
        <v>23</v>
      </c>
      <c r="G1017" s="15">
        <f t="shared" si="31"/>
        <v>529</v>
      </c>
      <c r="H1017" s="15"/>
      <c r="I1017" t="s">
        <v>8221</v>
      </c>
      <c r="J1017">
        <v>2</v>
      </c>
      <c r="V1017">
        <v>56</v>
      </c>
      <c r="Z1017">
        <v>8</v>
      </c>
    </row>
    <row r="1018" spans="1:26" x14ac:dyDescent="0.2">
      <c r="A1018">
        <v>38</v>
      </c>
      <c r="B1018" t="s">
        <v>8220</v>
      </c>
      <c r="D1018" t="s">
        <v>8219</v>
      </c>
      <c r="E1018">
        <v>72</v>
      </c>
      <c r="F1018" s="15">
        <f t="shared" si="30"/>
        <v>72</v>
      </c>
      <c r="G1018" s="15">
        <f t="shared" si="31"/>
        <v>5184</v>
      </c>
      <c r="H1018" s="15"/>
      <c r="I1018" t="s">
        <v>8221</v>
      </c>
      <c r="J1018">
        <v>0</v>
      </c>
      <c r="V1018">
        <v>56</v>
      </c>
      <c r="Z1018">
        <v>8</v>
      </c>
    </row>
    <row r="1019" spans="1:26" x14ac:dyDescent="0.2">
      <c r="A1019">
        <v>355</v>
      </c>
      <c r="B1019" t="s">
        <v>8220</v>
      </c>
      <c r="D1019" t="s">
        <v>8219</v>
      </c>
      <c r="E1019">
        <v>22</v>
      </c>
      <c r="F1019" s="15">
        <f t="shared" si="30"/>
        <v>22</v>
      </c>
      <c r="G1019" s="15">
        <f t="shared" si="31"/>
        <v>484</v>
      </c>
      <c r="H1019" s="15"/>
      <c r="I1019" t="s">
        <v>8221</v>
      </c>
      <c r="J1019">
        <v>4</v>
      </c>
      <c r="V1019">
        <v>56</v>
      </c>
      <c r="Z1019">
        <v>8</v>
      </c>
    </row>
    <row r="1020" spans="1:26" x14ac:dyDescent="0.2">
      <c r="A1020">
        <v>7</v>
      </c>
      <c r="B1020" t="s">
        <v>8220</v>
      </c>
      <c r="D1020" t="s">
        <v>8219</v>
      </c>
      <c r="E1020">
        <v>14</v>
      </c>
      <c r="F1020" s="15">
        <f t="shared" si="30"/>
        <v>14</v>
      </c>
      <c r="G1020" s="15">
        <f t="shared" si="31"/>
        <v>196</v>
      </c>
      <c r="H1020" s="15"/>
      <c r="I1020" t="s">
        <v>8221</v>
      </c>
      <c r="J1020">
        <v>1</v>
      </c>
      <c r="V1020">
        <v>56</v>
      </c>
      <c r="Z1020">
        <v>8</v>
      </c>
    </row>
    <row r="1021" spans="1:26" x14ac:dyDescent="0.2">
      <c r="A1021">
        <v>400</v>
      </c>
      <c r="B1021" t="s">
        <v>8220</v>
      </c>
      <c r="D1021" t="s">
        <v>8219</v>
      </c>
      <c r="E1021">
        <v>38</v>
      </c>
      <c r="F1021" s="15">
        <f t="shared" si="30"/>
        <v>38</v>
      </c>
      <c r="G1021" s="15">
        <f t="shared" si="31"/>
        <v>1444</v>
      </c>
      <c r="H1021" s="15"/>
      <c r="I1021" t="s">
        <v>8221</v>
      </c>
      <c r="J1021">
        <v>3</v>
      </c>
      <c r="V1021">
        <v>56</v>
      </c>
      <c r="Z1021">
        <v>8</v>
      </c>
    </row>
    <row r="1022" spans="1:26" x14ac:dyDescent="0.2">
      <c r="A1022">
        <v>30</v>
      </c>
      <c r="B1022" t="s">
        <v>8219</v>
      </c>
      <c r="D1022" t="s">
        <v>8219</v>
      </c>
      <c r="E1022">
        <v>32</v>
      </c>
      <c r="F1022" s="15">
        <f t="shared" si="30"/>
        <v>32</v>
      </c>
      <c r="G1022" s="15">
        <f t="shared" si="31"/>
        <v>1024</v>
      </c>
      <c r="H1022" s="15"/>
      <c r="I1022" t="s">
        <v>8221</v>
      </c>
      <c r="J1022">
        <v>4</v>
      </c>
      <c r="V1022">
        <v>57</v>
      </c>
      <c r="Z1022">
        <v>8</v>
      </c>
    </row>
    <row r="1023" spans="1:26" x14ac:dyDescent="0.2">
      <c r="A1023">
        <v>478</v>
      </c>
      <c r="B1023" t="s">
        <v>8219</v>
      </c>
      <c r="D1023" t="s">
        <v>8219</v>
      </c>
      <c r="E1023">
        <v>63</v>
      </c>
      <c r="F1023" s="15">
        <f t="shared" si="30"/>
        <v>63</v>
      </c>
      <c r="G1023" s="15">
        <f t="shared" si="31"/>
        <v>3969</v>
      </c>
      <c r="H1023" s="15"/>
      <c r="I1023" t="s">
        <v>8221</v>
      </c>
      <c r="J1023">
        <v>0</v>
      </c>
      <c r="V1023">
        <v>57</v>
      </c>
      <c r="Z1023">
        <v>8</v>
      </c>
    </row>
    <row r="1024" spans="1:26" x14ac:dyDescent="0.2">
      <c r="A1024">
        <v>74</v>
      </c>
      <c r="B1024" t="s">
        <v>8219</v>
      </c>
      <c r="D1024" t="s">
        <v>8219</v>
      </c>
      <c r="E1024">
        <v>27</v>
      </c>
      <c r="F1024" s="15">
        <f t="shared" si="30"/>
        <v>27</v>
      </c>
      <c r="G1024" s="15">
        <f t="shared" si="31"/>
        <v>729</v>
      </c>
      <c r="H1024" s="15"/>
      <c r="I1024" t="s">
        <v>8221</v>
      </c>
      <c r="J1024">
        <v>4</v>
      </c>
      <c r="V1024">
        <v>57</v>
      </c>
      <c r="Z1024">
        <v>8</v>
      </c>
    </row>
    <row r="1025" spans="1:26" x14ac:dyDescent="0.2">
      <c r="A1025">
        <v>131</v>
      </c>
      <c r="B1025" t="s">
        <v>8219</v>
      </c>
      <c r="D1025" t="s">
        <v>8219</v>
      </c>
      <c r="E1025">
        <v>44</v>
      </c>
      <c r="F1025" s="15">
        <f t="shared" si="30"/>
        <v>44</v>
      </c>
      <c r="G1025" s="15">
        <f t="shared" si="31"/>
        <v>1936</v>
      </c>
      <c r="H1025" s="15"/>
      <c r="I1025" t="s">
        <v>8221</v>
      </c>
      <c r="J1025">
        <v>3</v>
      </c>
      <c r="V1025">
        <v>57</v>
      </c>
      <c r="Z1025">
        <v>8</v>
      </c>
    </row>
    <row r="1026" spans="1:26" x14ac:dyDescent="0.2">
      <c r="A1026">
        <v>61</v>
      </c>
      <c r="B1026" t="s">
        <v>8219</v>
      </c>
      <c r="D1026" t="s">
        <v>8219</v>
      </c>
      <c r="E1026">
        <v>38</v>
      </c>
      <c r="F1026" s="15">
        <f t="shared" si="30"/>
        <v>38</v>
      </c>
      <c r="G1026" s="15">
        <f t="shared" si="31"/>
        <v>1444</v>
      </c>
      <c r="H1026" s="15"/>
      <c r="I1026" t="s">
        <v>8221</v>
      </c>
      <c r="J1026">
        <v>34</v>
      </c>
      <c r="V1026">
        <v>57</v>
      </c>
      <c r="Z1026">
        <v>8</v>
      </c>
    </row>
    <row r="1027" spans="1:26" x14ac:dyDescent="0.2">
      <c r="A1027">
        <v>1071</v>
      </c>
      <c r="B1027" t="s">
        <v>8219</v>
      </c>
      <c r="D1027" t="s">
        <v>8219</v>
      </c>
      <c r="E1027">
        <v>115</v>
      </c>
      <c r="F1027" s="15">
        <f t="shared" ref="F1027:F1090" si="32">E1027-$N1027</f>
        <v>115</v>
      </c>
      <c r="G1027" s="15">
        <f t="shared" ref="G1027:G1090" si="33">F1027^2</f>
        <v>13225</v>
      </c>
      <c r="H1027" s="15"/>
      <c r="I1027" t="s">
        <v>8221</v>
      </c>
      <c r="J1027">
        <v>2</v>
      </c>
      <c r="V1027">
        <v>57</v>
      </c>
      <c r="Z1027">
        <v>8</v>
      </c>
    </row>
    <row r="1028" spans="1:26" x14ac:dyDescent="0.2">
      <c r="A1028">
        <v>122</v>
      </c>
      <c r="B1028" t="s">
        <v>8219</v>
      </c>
      <c r="D1028" t="s">
        <v>8219</v>
      </c>
      <c r="E1028">
        <v>37</v>
      </c>
      <c r="F1028" s="15">
        <f t="shared" si="32"/>
        <v>37</v>
      </c>
      <c r="G1028" s="15">
        <f t="shared" si="33"/>
        <v>1369</v>
      </c>
      <c r="H1028" s="15"/>
      <c r="I1028" t="s">
        <v>8221</v>
      </c>
      <c r="J1028">
        <v>33</v>
      </c>
      <c r="V1028">
        <v>57</v>
      </c>
      <c r="Z1028">
        <v>8</v>
      </c>
    </row>
    <row r="1029" spans="1:26" x14ac:dyDescent="0.2">
      <c r="A1029">
        <v>111</v>
      </c>
      <c r="B1029" t="s">
        <v>8219</v>
      </c>
      <c r="D1029" t="s">
        <v>8219</v>
      </c>
      <c r="E1029">
        <v>99</v>
      </c>
      <c r="F1029" s="15">
        <f t="shared" si="32"/>
        <v>99</v>
      </c>
      <c r="G1029" s="15">
        <f t="shared" si="33"/>
        <v>9801</v>
      </c>
      <c r="H1029" s="15"/>
      <c r="I1029" t="s">
        <v>8221</v>
      </c>
      <c r="J1029">
        <v>0</v>
      </c>
      <c r="V1029">
        <v>57</v>
      </c>
      <c r="Z1029">
        <v>8</v>
      </c>
    </row>
    <row r="1030" spans="1:26" x14ac:dyDescent="0.2">
      <c r="A1030">
        <v>255</v>
      </c>
      <c r="B1030" t="s">
        <v>8219</v>
      </c>
      <c r="D1030" t="s">
        <v>8219</v>
      </c>
      <c r="E1030">
        <v>44</v>
      </c>
      <c r="F1030" s="15">
        <f t="shared" si="32"/>
        <v>44</v>
      </c>
      <c r="G1030" s="15">
        <f t="shared" si="33"/>
        <v>1936</v>
      </c>
      <c r="H1030" s="15"/>
      <c r="I1030" t="s">
        <v>8221</v>
      </c>
      <c r="J1030">
        <v>0</v>
      </c>
      <c r="V1030">
        <v>57</v>
      </c>
      <c r="Z1030">
        <v>8</v>
      </c>
    </row>
    <row r="1031" spans="1:26" x14ac:dyDescent="0.2">
      <c r="A1031">
        <v>141</v>
      </c>
      <c r="B1031" t="s">
        <v>8219</v>
      </c>
      <c r="D1031" t="s">
        <v>8219</v>
      </c>
      <c r="E1031">
        <v>58</v>
      </c>
      <c r="F1031" s="15">
        <f t="shared" si="32"/>
        <v>58</v>
      </c>
      <c r="G1031" s="15">
        <f t="shared" si="33"/>
        <v>3364</v>
      </c>
      <c r="H1031" s="15"/>
      <c r="I1031" t="s">
        <v>8221</v>
      </c>
      <c r="J1031">
        <v>1</v>
      </c>
      <c r="V1031">
        <v>57</v>
      </c>
      <c r="Z1031">
        <v>8</v>
      </c>
    </row>
    <row r="1032" spans="1:26" x14ac:dyDescent="0.2">
      <c r="A1032">
        <v>159</v>
      </c>
      <c r="B1032" t="s">
        <v>8219</v>
      </c>
      <c r="D1032" t="s">
        <v>8219</v>
      </c>
      <c r="E1032">
        <v>191</v>
      </c>
      <c r="F1032" s="15">
        <f t="shared" si="32"/>
        <v>191</v>
      </c>
      <c r="G1032" s="15">
        <f t="shared" si="33"/>
        <v>36481</v>
      </c>
      <c r="H1032" s="15"/>
      <c r="I1032" t="s">
        <v>8221</v>
      </c>
      <c r="J1032">
        <v>13</v>
      </c>
      <c r="V1032">
        <v>57</v>
      </c>
      <c r="Z1032">
        <v>8</v>
      </c>
    </row>
    <row r="1033" spans="1:26" x14ac:dyDescent="0.2">
      <c r="A1033">
        <v>99</v>
      </c>
      <c r="B1033" t="s">
        <v>8219</v>
      </c>
      <c r="D1033" t="s">
        <v>8219</v>
      </c>
      <c r="E1033">
        <v>40</v>
      </c>
      <c r="F1033" s="15">
        <f t="shared" si="32"/>
        <v>40</v>
      </c>
      <c r="G1033" s="15">
        <f t="shared" si="33"/>
        <v>1600</v>
      </c>
      <c r="H1033" s="15"/>
      <c r="I1033" t="s">
        <v>8221</v>
      </c>
      <c r="J1033">
        <v>2</v>
      </c>
      <c r="V1033">
        <v>57</v>
      </c>
      <c r="Z1033">
        <v>8</v>
      </c>
    </row>
    <row r="1034" spans="1:26" x14ac:dyDescent="0.2">
      <c r="A1034">
        <v>96</v>
      </c>
      <c r="B1034" t="s">
        <v>8219</v>
      </c>
      <c r="D1034" t="s">
        <v>8219</v>
      </c>
      <c r="E1034">
        <v>38</v>
      </c>
      <c r="F1034" s="15">
        <f t="shared" si="32"/>
        <v>38</v>
      </c>
      <c r="G1034" s="15">
        <f t="shared" si="33"/>
        <v>1444</v>
      </c>
      <c r="H1034" s="15"/>
      <c r="I1034" t="s">
        <v>8221</v>
      </c>
      <c r="J1034">
        <v>36</v>
      </c>
      <c r="V1034">
        <v>57</v>
      </c>
      <c r="Z1034">
        <v>8</v>
      </c>
    </row>
    <row r="1035" spans="1:26" x14ac:dyDescent="0.2">
      <c r="A1035">
        <v>27</v>
      </c>
      <c r="B1035" t="s">
        <v>8219</v>
      </c>
      <c r="D1035" t="s">
        <v>8219</v>
      </c>
      <c r="E1035">
        <v>39</v>
      </c>
      <c r="F1035" s="15">
        <f t="shared" si="32"/>
        <v>39</v>
      </c>
      <c r="G1035" s="15">
        <f t="shared" si="33"/>
        <v>1521</v>
      </c>
      <c r="H1035" s="15"/>
      <c r="I1035" t="s">
        <v>8221</v>
      </c>
      <c r="J1035">
        <v>1</v>
      </c>
      <c r="V1035">
        <v>57</v>
      </c>
      <c r="Z1035">
        <v>8</v>
      </c>
    </row>
    <row r="1036" spans="1:26" x14ac:dyDescent="0.2">
      <c r="A1036">
        <v>166</v>
      </c>
      <c r="B1036" t="s">
        <v>8219</v>
      </c>
      <c r="D1036" t="s">
        <v>8219</v>
      </c>
      <c r="E1036">
        <v>11</v>
      </c>
      <c r="F1036" s="15">
        <f t="shared" si="32"/>
        <v>11</v>
      </c>
      <c r="G1036" s="15">
        <f t="shared" si="33"/>
        <v>121</v>
      </c>
      <c r="H1036" s="15"/>
      <c r="I1036" t="s">
        <v>8221</v>
      </c>
      <c r="J1036">
        <v>15</v>
      </c>
      <c r="V1036">
        <v>57</v>
      </c>
      <c r="Z1036">
        <v>8</v>
      </c>
    </row>
    <row r="1037" spans="1:26" x14ac:dyDescent="0.2">
      <c r="A1037">
        <v>76</v>
      </c>
      <c r="B1037" t="s">
        <v>8219</v>
      </c>
      <c r="D1037" t="s">
        <v>8219</v>
      </c>
      <c r="E1037">
        <v>107</v>
      </c>
      <c r="F1037" s="15">
        <f t="shared" si="32"/>
        <v>107</v>
      </c>
      <c r="G1037" s="15">
        <f t="shared" si="33"/>
        <v>11449</v>
      </c>
      <c r="H1037" s="15"/>
      <c r="I1037" t="s">
        <v>8221</v>
      </c>
      <c r="J1037">
        <v>1</v>
      </c>
      <c r="V1037">
        <v>57</v>
      </c>
      <c r="Z1037">
        <v>8</v>
      </c>
    </row>
    <row r="1038" spans="1:26" x14ac:dyDescent="0.2">
      <c r="A1038">
        <v>211</v>
      </c>
      <c r="B1038" t="s">
        <v>8219</v>
      </c>
      <c r="D1038" t="s">
        <v>8219</v>
      </c>
      <c r="E1038">
        <v>147</v>
      </c>
      <c r="F1038" s="15">
        <f t="shared" si="32"/>
        <v>147</v>
      </c>
      <c r="G1038" s="15">
        <f t="shared" si="33"/>
        <v>21609</v>
      </c>
      <c r="H1038" s="15"/>
      <c r="I1038" t="s">
        <v>8221</v>
      </c>
      <c r="J1038">
        <v>0</v>
      </c>
      <c r="V1038">
        <v>57</v>
      </c>
      <c r="Z1038">
        <v>8</v>
      </c>
    </row>
    <row r="1039" spans="1:26" x14ac:dyDescent="0.2">
      <c r="A1039">
        <v>21</v>
      </c>
      <c r="B1039" t="s">
        <v>8219</v>
      </c>
      <c r="D1039" t="s">
        <v>8219</v>
      </c>
      <c r="E1039">
        <v>36</v>
      </c>
      <c r="F1039" s="15">
        <f t="shared" si="32"/>
        <v>36</v>
      </c>
      <c r="G1039" s="15">
        <f t="shared" si="33"/>
        <v>1296</v>
      </c>
      <c r="H1039" s="15"/>
      <c r="I1039" t="s">
        <v>8221</v>
      </c>
      <c r="J1039">
        <v>1</v>
      </c>
      <c r="V1039">
        <v>57</v>
      </c>
      <c r="Z1039">
        <v>8</v>
      </c>
    </row>
    <row r="1040" spans="1:26" x14ac:dyDescent="0.2">
      <c r="A1040">
        <v>61</v>
      </c>
      <c r="B1040" t="s">
        <v>8219</v>
      </c>
      <c r="D1040" t="s">
        <v>8219</v>
      </c>
      <c r="E1040">
        <v>92</v>
      </c>
      <c r="F1040" s="15">
        <f t="shared" si="32"/>
        <v>92</v>
      </c>
      <c r="G1040" s="15">
        <f t="shared" si="33"/>
        <v>8464</v>
      </c>
      <c r="H1040" s="15"/>
      <c r="I1040" t="s">
        <v>8221</v>
      </c>
      <c r="J1040">
        <v>0</v>
      </c>
      <c r="V1040">
        <v>57</v>
      </c>
      <c r="Z1040">
        <v>8</v>
      </c>
    </row>
    <row r="1041" spans="1:26" x14ac:dyDescent="0.2">
      <c r="A1041">
        <v>30</v>
      </c>
      <c r="B1041" t="s">
        <v>8219</v>
      </c>
      <c r="D1041" t="s">
        <v>8219</v>
      </c>
      <c r="E1041">
        <v>35</v>
      </c>
      <c r="F1041" s="15">
        <f t="shared" si="32"/>
        <v>35</v>
      </c>
      <c r="G1041" s="15">
        <f t="shared" si="33"/>
        <v>1225</v>
      </c>
      <c r="H1041" s="15"/>
      <c r="I1041" t="s">
        <v>8221</v>
      </c>
      <c r="J1041">
        <v>0</v>
      </c>
      <c r="V1041">
        <v>57</v>
      </c>
      <c r="Z1041">
        <v>8</v>
      </c>
    </row>
    <row r="1042" spans="1:26" x14ac:dyDescent="0.2">
      <c r="A1042">
        <v>1</v>
      </c>
      <c r="B1042" t="s">
        <v>8220</v>
      </c>
      <c r="D1042" t="s">
        <v>8219</v>
      </c>
      <c r="E1042">
        <v>17</v>
      </c>
      <c r="F1042" s="15">
        <f t="shared" si="32"/>
        <v>17</v>
      </c>
      <c r="G1042" s="15">
        <f t="shared" si="33"/>
        <v>289</v>
      </c>
      <c r="H1042" s="15"/>
      <c r="I1042" t="s">
        <v>8221</v>
      </c>
      <c r="J1042">
        <v>1</v>
      </c>
      <c r="V1042">
        <v>57</v>
      </c>
      <c r="Z1042">
        <v>8</v>
      </c>
    </row>
    <row r="1043" spans="1:26" x14ac:dyDescent="0.2">
      <c r="A1043">
        <v>0</v>
      </c>
      <c r="B1043" t="s">
        <v>8220</v>
      </c>
      <c r="D1043" t="s">
        <v>8219</v>
      </c>
      <c r="E1043">
        <v>22</v>
      </c>
      <c r="F1043" s="15">
        <f t="shared" si="32"/>
        <v>22</v>
      </c>
      <c r="G1043" s="15">
        <f t="shared" si="33"/>
        <v>484</v>
      </c>
      <c r="H1043" s="15"/>
      <c r="I1043" t="s">
        <v>8221</v>
      </c>
      <c r="J1043">
        <v>39</v>
      </c>
      <c r="V1043">
        <v>58</v>
      </c>
      <c r="Z1043">
        <v>8</v>
      </c>
    </row>
    <row r="1044" spans="1:26" x14ac:dyDescent="0.2">
      <c r="A1044">
        <v>1</v>
      </c>
      <c r="B1044" t="s">
        <v>8220</v>
      </c>
      <c r="D1044" t="s">
        <v>8219</v>
      </c>
      <c r="E1044">
        <v>69</v>
      </c>
      <c r="F1044" s="15">
        <f t="shared" si="32"/>
        <v>69</v>
      </c>
      <c r="G1044" s="15">
        <f t="shared" si="33"/>
        <v>4761</v>
      </c>
      <c r="H1044" s="15"/>
      <c r="I1044" t="s">
        <v>8221</v>
      </c>
      <c r="J1044">
        <v>0</v>
      </c>
      <c r="V1044">
        <v>58</v>
      </c>
      <c r="Z1044">
        <v>8</v>
      </c>
    </row>
    <row r="1045" spans="1:26" x14ac:dyDescent="0.2">
      <c r="A1045">
        <v>292</v>
      </c>
      <c r="B1045" t="s">
        <v>8220</v>
      </c>
      <c r="D1045" t="s">
        <v>8219</v>
      </c>
      <c r="E1045">
        <v>13</v>
      </c>
      <c r="F1045" s="15">
        <f t="shared" si="32"/>
        <v>13</v>
      </c>
      <c r="G1045" s="15">
        <f t="shared" si="33"/>
        <v>169</v>
      </c>
      <c r="H1045" s="15"/>
      <c r="I1045" t="s">
        <v>8221</v>
      </c>
      <c r="J1045">
        <v>0</v>
      </c>
      <c r="V1045">
        <v>58</v>
      </c>
      <c r="Z1045">
        <v>8</v>
      </c>
    </row>
    <row r="1046" spans="1:26" x14ac:dyDescent="0.2">
      <c r="A1046">
        <v>2</v>
      </c>
      <c r="B1046" t="s">
        <v>8220</v>
      </c>
      <c r="D1046" t="s">
        <v>8219</v>
      </c>
      <c r="E1046">
        <v>58</v>
      </c>
      <c r="F1046" s="15">
        <f t="shared" si="32"/>
        <v>58</v>
      </c>
      <c r="G1046" s="15">
        <f t="shared" si="33"/>
        <v>3364</v>
      </c>
      <c r="H1046" s="15"/>
      <c r="I1046" t="s">
        <v>8221</v>
      </c>
      <c r="J1046">
        <v>3</v>
      </c>
      <c r="V1046">
        <v>58</v>
      </c>
      <c r="Z1046">
        <v>8</v>
      </c>
    </row>
    <row r="1047" spans="1:26" x14ac:dyDescent="0.2">
      <c r="A1047">
        <v>8</v>
      </c>
      <c r="B1047" t="s">
        <v>8220</v>
      </c>
      <c r="D1047" t="s">
        <v>8219</v>
      </c>
      <c r="E1047">
        <v>44</v>
      </c>
      <c r="F1047" s="15">
        <f t="shared" si="32"/>
        <v>44</v>
      </c>
      <c r="G1047" s="15">
        <f t="shared" si="33"/>
        <v>1936</v>
      </c>
      <c r="H1047" s="15"/>
      <c r="I1047" t="s">
        <v>8221</v>
      </c>
      <c r="J1047">
        <v>1</v>
      </c>
      <c r="V1047">
        <v>58</v>
      </c>
      <c r="Z1047">
        <v>9</v>
      </c>
    </row>
    <row r="1048" spans="1:26" x14ac:dyDescent="0.2">
      <c r="A1048">
        <v>0</v>
      </c>
      <c r="B1048" t="s">
        <v>8220</v>
      </c>
      <c r="D1048" t="s">
        <v>8219</v>
      </c>
      <c r="E1048">
        <v>83</v>
      </c>
      <c r="F1048" s="15">
        <f t="shared" si="32"/>
        <v>83</v>
      </c>
      <c r="G1048" s="15">
        <f t="shared" si="33"/>
        <v>6889</v>
      </c>
      <c r="H1048" s="15"/>
      <c r="I1048" t="s">
        <v>8221</v>
      </c>
      <c r="J1048">
        <v>13</v>
      </c>
      <c r="V1048">
        <v>58</v>
      </c>
      <c r="Z1048">
        <v>9</v>
      </c>
    </row>
    <row r="1049" spans="1:26" x14ac:dyDescent="0.2">
      <c r="A1049">
        <v>1</v>
      </c>
      <c r="B1049" t="s">
        <v>8220</v>
      </c>
      <c r="D1049" t="s">
        <v>8219</v>
      </c>
      <c r="E1049">
        <v>117</v>
      </c>
      <c r="F1049" s="15">
        <f t="shared" si="32"/>
        <v>117</v>
      </c>
      <c r="G1049" s="15">
        <f t="shared" si="33"/>
        <v>13689</v>
      </c>
      <c r="H1049" s="15"/>
      <c r="I1049" t="s">
        <v>8221</v>
      </c>
      <c r="J1049">
        <v>0</v>
      </c>
      <c r="V1049">
        <v>58</v>
      </c>
      <c r="Z1049">
        <v>9</v>
      </c>
    </row>
    <row r="1050" spans="1:26" x14ac:dyDescent="0.2">
      <c r="A1050">
        <v>4</v>
      </c>
      <c r="B1050" t="s">
        <v>8220</v>
      </c>
      <c r="D1050" t="s">
        <v>8219</v>
      </c>
      <c r="E1050">
        <v>32</v>
      </c>
      <c r="F1050" s="15">
        <f t="shared" si="32"/>
        <v>32</v>
      </c>
      <c r="G1050" s="15">
        <f t="shared" si="33"/>
        <v>1024</v>
      </c>
      <c r="H1050" s="15"/>
      <c r="I1050" t="s">
        <v>8221</v>
      </c>
      <c r="J1050">
        <v>6</v>
      </c>
      <c r="V1050">
        <v>58</v>
      </c>
      <c r="Z1050">
        <v>9</v>
      </c>
    </row>
    <row r="1051" spans="1:26" x14ac:dyDescent="0.2">
      <c r="A1051">
        <v>0</v>
      </c>
      <c r="B1051" t="s">
        <v>8220</v>
      </c>
      <c r="D1051" t="s">
        <v>8219</v>
      </c>
      <c r="E1051">
        <v>8</v>
      </c>
      <c r="F1051" s="15">
        <f t="shared" si="32"/>
        <v>8</v>
      </c>
      <c r="G1051" s="15">
        <f t="shared" si="33"/>
        <v>64</v>
      </c>
      <c r="H1051" s="15"/>
      <c r="I1051" t="s">
        <v>8221</v>
      </c>
      <c r="J1051">
        <v>0</v>
      </c>
      <c r="V1051">
        <v>58</v>
      </c>
      <c r="Z1051">
        <v>9</v>
      </c>
    </row>
    <row r="1052" spans="1:26" x14ac:dyDescent="0.2">
      <c r="A1052">
        <v>0</v>
      </c>
      <c r="B1052" t="s">
        <v>8220</v>
      </c>
      <c r="D1052" t="s">
        <v>8219</v>
      </c>
      <c r="E1052">
        <v>340</v>
      </c>
      <c r="F1052" s="15">
        <f t="shared" si="32"/>
        <v>340</v>
      </c>
      <c r="G1052" s="15">
        <f t="shared" si="33"/>
        <v>115600</v>
      </c>
      <c r="H1052" s="15"/>
      <c r="I1052" t="s">
        <v>8221</v>
      </c>
      <c r="J1052">
        <v>14</v>
      </c>
      <c r="V1052">
        <v>58</v>
      </c>
      <c r="Z1052">
        <v>9</v>
      </c>
    </row>
    <row r="1053" spans="1:26" x14ac:dyDescent="0.2">
      <c r="A1053">
        <v>0</v>
      </c>
      <c r="B1053" t="s">
        <v>8220</v>
      </c>
      <c r="D1053" t="s">
        <v>8219</v>
      </c>
      <c r="E1053">
        <v>7</v>
      </c>
      <c r="F1053" s="15">
        <f t="shared" si="32"/>
        <v>7</v>
      </c>
      <c r="G1053" s="15">
        <f t="shared" si="33"/>
        <v>49</v>
      </c>
      <c r="H1053" s="15"/>
      <c r="I1053" t="s">
        <v>8221</v>
      </c>
      <c r="J1053">
        <v>5</v>
      </c>
      <c r="V1053">
        <v>58</v>
      </c>
      <c r="Z1053">
        <v>9</v>
      </c>
    </row>
    <row r="1054" spans="1:26" x14ac:dyDescent="0.2">
      <c r="A1054">
        <v>0</v>
      </c>
      <c r="B1054" t="s">
        <v>8220</v>
      </c>
      <c r="D1054" t="s">
        <v>8219</v>
      </c>
      <c r="E1054">
        <v>19</v>
      </c>
      <c r="F1054" s="15">
        <f t="shared" si="32"/>
        <v>19</v>
      </c>
      <c r="G1054" s="15">
        <f t="shared" si="33"/>
        <v>361</v>
      </c>
      <c r="H1054" s="15"/>
      <c r="I1054" t="s">
        <v>8221</v>
      </c>
      <c r="J1054">
        <v>6</v>
      </c>
      <c r="V1054">
        <v>58</v>
      </c>
      <c r="Z1054">
        <v>9</v>
      </c>
    </row>
    <row r="1055" spans="1:26" x14ac:dyDescent="0.2">
      <c r="A1055">
        <v>1</v>
      </c>
      <c r="B1055" t="s">
        <v>8220</v>
      </c>
      <c r="D1055" t="s">
        <v>8219</v>
      </c>
      <c r="E1055">
        <v>47</v>
      </c>
      <c r="F1055" s="15">
        <f t="shared" si="32"/>
        <v>47</v>
      </c>
      <c r="G1055" s="15">
        <f t="shared" si="33"/>
        <v>2209</v>
      </c>
      <c r="H1055" s="15"/>
      <c r="I1055" t="s">
        <v>8221</v>
      </c>
      <c r="J1055">
        <v>15</v>
      </c>
      <c r="V1055">
        <v>59</v>
      </c>
      <c r="Z1055">
        <v>9</v>
      </c>
    </row>
    <row r="1056" spans="1:26" x14ac:dyDescent="0.2">
      <c r="A1056">
        <v>0</v>
      </c>
      <c r="B1056" t="s">
        <v>8220</v>
      </c>
      <c r="D1056" t="s">
        <v>8219</v>
      </c>
      <c r="E1056">
        <v>13</v>
      </c>
      <c r="F1056" s="15">
        <f t="shared" si="32"/>
        <v>13</v>
      </c>
      <c r="G1056" s="15">
        <f t="shared" si="33"/>
        <v>169</v>
      </c>
      <c r="H1056" s="15"/>
      <c r="I1056" t="s">
        <v>8221</v>
      </c>
      <c r="J1056">
        <v>0</v>
      </c>
      <c r="V1056">
        <v>59</v>
      </c>
      <c r="Z1056">
        <v>9</v>
      </c>
    </row>
    <row r="1057" spans="1:26" x14ac:dyDescent="0.2">
      <c r="A1057">
        <v>0</v>
      </c>
      <c r="B1057" t="s">
        <v>8220</v>
      </c>
      <c r="D1057" t="s">
        <v>8219</v>
      </c>
      <c r="E1057">
        <v>90</v>
      </c>
      <c r="F1057" s="15">
        <f t="shared" si="32"/>
        <v>90</v>
      </c>
      <c r="G1057" s="15">
        <f t="shared" si="33"/>
        <v>8100</v>
      </c>
      <c r="H1057" s="15"/>
      <c r="I1057" t="s">
        <v>8221</v>
      </c>
      <c r="J1057">
        <v>1</v>
      </c>
      <c r="V1057">
        <v>59</v>
      </c>
      <c r="Z1057">
        <v>9</v>
      </c>
    </row>
    <row r="1058" spans="1:26" x14ac:dyDescent="0.2">
      <c r="A1058">
        <v>0</v>
      </c>
      <c r="B1058" t="s">
        <v>8220</v>
      </c>
      <c r="D1058" t="s">
        <v>8219</v>
      </c>
      <c r="E1058">
        <v>63</v>
      </c>
      <c r="F1058" s="15">
        <f t="shared" si="32"/>
        <v>63</v>
      </c>
      <c r="G1058" s="15">
        <f t="shared" si="33"/>
        <v>3969</v>
      </c>
      <c r="H1058" s="15"/>
      <c r="I1058" t="s">
        <v>8221</v>
      </c>
      <c r="J1058">
        <v>9</v>
      </c>
      <c r="V1058">
        <v>59</v>
      </c>
      <c r="Z1058">
        <v>9</v>
      </c>
    </row>
    <row r="1059" spans="1:26" x14ac:dyDescent="0.2">
      <c r="A1059">
        <v>0</v>
      </c>
      <c r="B1059" t="s">
        <v>8220</v>
      </c>
      <c r="D1059" t="s">
        <v>8219</v>
      </c>
      <c r="E1059">
        <v>26</v>
      </c>
      <c r="F1059" s="15">
        <f t="shared" si="32"/>
        <v>26</v>
      </c>
      <c r="G1059" s="15">
        <f t="shared" si="33"/>
        <v>676</v>
      </c>
      <c r="H1059" s="15"/>
      <c r="I1059" t="s">
        <v>8221</v>
      </c>
      <c r="J1059">
        <v>3</v>
      </c>
      <c r="V1059">
        <v>59</v>
      </c>
      <c r="Z1059">
        <v>9</v>
      </c>
    </row>
    <row r="1060" spans="1:26" x14ac:dyDescent="0.2">
      <c r="A1060">
        <v>0</v>
      </c>
      <c r="B1060" t="s">
        <v>8220</v>
      </c>
      <c r="D1060" t="s">
        <v>8219</v>
      </c>
      <c r="E1060">
        <v>71</v>
      </c>
      <c r="F1060" s="15">
        <f t="shared" si="32"/>
        <v>71</v>
      </c>
      <c r="G1060" s="15">
        <f t="shared" si="33"/>
        <v>5041</v>
      </c>
      <c r="H1060" s="15"/>
      <c r="I1060" t="s">
        <v>8221</v>
      </c>
      <c r="J1060">
        <v>3</v>
      </c>
      <c r="V1060">
        <v>59</v>
      </c>
      <c r="Z1060">
        <v>9</v>
      </c>
    </row>
    <row r="1061" spans="1:26" x14ac:dyDescent="0.2">
      <c r="A1061">
        <v>0</v>
      </c>
      <c r="B1061" t="s">
        <v>8220</v>
      </c>
      <c r="D1061" t="s">
        <v>8219</v>
      </c>
      <c r="E1061">
        <v>38</v>
      </c>
      <c r="F1061" s="15">
        <f t="shared" si="32"/>
        <v>38</v>
      </c>
      <c r="G1061" s="15">
        <f t="shared" si="33"/>
        <v>1444</v>
      </c>
      <c r="H1061" s="15"/>
      <c r="I1061" t="s">
        <v>8221</v>
      </c>
      <c r="J1061">
        <v>1</v>
      </c>
      <c r="V1061">
        <v>59</v>
      </c>
      <c r="Z1061">
        <v>9</v>
      </c>
    </row>
    <row r="1062" spans="1:26" x14ac:dyDescent="0.2">
      <c r="A1062">
        <v>1</v>
      </c>
      <c r="B1062" t="s">
        <v>8220</v>
      </c>
      <c r="D1062" t="s">
        <v>8219</v>
      </c>
      <c r="E1062">
        <v>859</v>
      </c>
      <c r="F1062" s="15">
        <f t="shared" si="32"/>
        <v>859</v>
      </c>
      <c r="G1062" s="15">
        <f t="shared" si="33"/>
        <v>737881</v>
      </c>
      <c r="H1062" s="15"/>
      <c r="I1062" t="s">
        <v>8221</v>
      </c>
      <c r="J1062">
        <v>3</v>
      </c>
      <c r="V1062">
        <v>59</v>
      </c>
      <c r="Z1062">
        <v>9</v>
      </c>
    </row>
    <row r="1063" spans="1:26" x14ac:dyDescent="0.2">
      <c r="A1063">
        <v>0</v>
      </c>
      <c r="B1063" t="s">
        <v>8220</v>
      </c>
      <c r="D1063" t="s">
        <v>8219</v>
      </c>
      <c r="E1063">
        <v>21</v>
      </c>
      <c r="F1063" s="15">
        <f t="shared" si="32"/>
        <v>21</v>
      </c>
      <c r="G1063" s="15">
        <f t="shared" si="33"/>
        <v>441</v>
      </c>
      <c r="H1063" s="15"/>
      <c r="I1063" t="s">
        <v>8221</v>
      </c>
      <c r="J1063">
        <v>0</v>
      </c>
      <c r="V1063">
        <v>59</v>
      </c>
      <c r="Z1063">
        <v>9</v>
      </c>
    </row>
    <row r="1064" spans="1:26" x14ac:dyDescent="0.2">
      <c r="A1064">
        <v>4</v>
      </c>
      <c r="B1064" t="s">
        <v>8220</v>
      </c>
      <c r="D1064" t="s">
        <v>8219</v>
      </c>
      <c r="E1064">
        <v>78</v>
      </c>
      <c r="F1064" s="15">
        <f t="shared" si="32"/>
        <v>78</v>
      </c>
      <c r="G1064" s="15">
        <f t="shared" si="33"/>
        <v>6084</v>
      </c>
      <c r="H1064" s="15"/>
      <c r="I1064" t="s">
        <v>8221</v>
      </c>
      <c r="J1064">
        <v>2</v>
      </c>
      <c r="V1064">
        <v>59</v>
      </c>
      <c r="Z1064">
        <v>9</v>
      </c>
    </row>
    <row r="1065" spans="1:26" x14ac:dyDescent="0.2">
      <c r="A1065">
        <v>0</v>
      </c>
      <c r="B1065" t="s">
        <v>8220</v>
      </c>
      <c r="D1065" t="s">
        <v>8219</v>
      </c>
      <c r="E1065">
        <v>53</v>
      </c>
      <c r="F1065" s="15">
        <f t="shared" si="32"/>
        <v>53</v>
      </c>
      <c r="G1065" s="15">
        <f t="shared" si="33"/>
        <v>2809</v>
      </c>
      <c r="H1065" s="15"/>
      <c r="I1065" t="s">
        <v>8221</v>
      </c>
      <c r="J1065">
        <v>10</v>
      </c>
      <c r="V1065">
        <v>59</v>
      </c>
      <c r="Z1065">
        <v>9</v>
      </c>
    </row>
    <row r="1066" spans="1:26" x14ac:dyDescent="0.2">
      <c r="A1066">
        <v>123</v>
      </c>
      <c r="B1066" t="s">
        <v>8221</v>
      </c>
      <c r="D1066" t="s">
        <v>8219</v>
      </c>
      <c r="E1066">
        <v>356</v>
      </c>
      <c r="F1066" s="15">
        <f t="shared" si="32"/>
        <v>356</v>
      </c>
      <c r="G1066" s="15">
        <f t="shared" si="33"/>
        <v>126736</v>
      </c>
      <c r="H1066" s="15"/>
      <c r="I1066" t="s">
        <v>8221</v>
      </c>
      <c r="J1066">
        <v>60</v>
      </c>
      <c r="V1066">
        <v>60</v>
      </c>
      <c r="Z1066">
        <v>9</v>
      </c>
    </row>
    <row r="1067" spans="1:26" x14ac:dyDescent="0.2">
      <c r="A1067">
        <v>5</v>
      </c>
      <c r="B1067" t="s">
        <v>8221</v>
      </c>
      <c r="D1067" t="s">
        <v>8219</v>
      </c>
      <c r="E1067">
        <v>279</v>
      </c>
      <c r="F1067" s="15">
        <f t="shared" si="32"/>
        <v>279</v>
      </c>
      <c r="G1067" s="15">
        <f t="shared" si="33"/>
        <v>77841</v>
      </c>
      <c r="H1067" s="15"/>
      <c r="I1067" t="s">
        <v>8221</v>
      </c>
      <c r="J1067">
        <v>5</v>
      </c>
      <c r="V1067">
        <v>60</v>
      </c>
      <c r="Z1067">
        <v>9</v>
      </c>
    </row>
    <row r="1068" spans="1:26" x14ac:dyDescent="0.2">
      <c r="A1068">
        <v>148</v>
      </c>
      <c r="B1068" t="s">
        <v>8221</v>
      </c>
      <c r="D1068" t="s">
        <v>8219</v>
      </c>
      <c r="E1068">
        <v>266</v>
      </c>
      <c r="F1068" s="15">
        <f t="shared" si="32"/>
        <v>266</v>
      </c>
      <c r="G1068" s="15">
        <f t="shared" si="33"/>
        <v>70756</v>
      </c>
      <c r="H1068" s="15"/>
      <c r="I1068" t="s">
        <v>8221</v>
      </c>
      <c r="J1068">
        <v>9</v>
      </c>
      <c r="V1068">
        <v>60</v>
      </c>
      <c r="Z1068">
        <v>9</v>
      </c>
    </row>
    <row r="1069" spans="1:26" x14ac:dyDescent="0.2">
      <c r="A1069">
        <v>10</v>
      </c>
      <c r="B1069" t="s">
        <v>8221</v>
      </c>
      <c r="D1069" t="s">
        <v>8219</v>
      </c>
      <c r="E1069">
        <v>623</v>
      </c>
      <c r="F1069" s="15">
        <f t="shared" si="32"/>
        <v>623</v>
      </c>
      <c r="G1069" s="15">
        <f t="shared" si="33"/>
        <v>388129</v>
      </c>
      <c r="H1069" s="15"/>
      <c r="I1069" t="s">
        <v>8221</v>
      </c>
      <c r="J1069">
        <v>13</v>
      </c>
      <c r="V1069">
        <v>60</v>
      </c>
      <c r="Z1069">
        <v>9</v>
      </c>
    </row>
    <row r="1070" spans="1:26" x14ac:dyDescent="0.2">
      <c r="A1070">
        <v>4</v>
      </c>
      <c r="B1070" t="s">
        <v>8221</v>
      </c>
      <c r="D1070" t="s">
        <v>8219</v>
      </c>
      <c r="E1070">
        <v>392</v>
      </c>
      <c r="F1070" s="15">
        <f t="shared" si="32"/>
        <v>392</v>
      </c>
      <c r="G1070" s="15">
        <f t="shared" si="33"/>
        <v>153664</v>
      </c>
      <c r="H1070" s="15"/>
      <c r="I1070" t="s">
        <v>8221</v>
      </c>
      <c r="J1070">
        <v>0</v>
      </c>
      <c r="V1070">
        <v>60</v>
      </c>
      <c r="Z1070">
        <v>9</v>
      </c>
    </row>
    <row r="1071" spans="1:26" x14ac:dyDescent="0.2">
      <c r="A1071">
        <v>21</v>
      </c>
      <c r="B1071" t="s">
        <v>8221</v>
      </c>
      <c r="D1071" t="s">
        <v>8219</v>
      </c>
      <c r="E1071">
        <v>3562</v>
      </c>
      <c r="F1071" s="15">
        <f t="shared" si="32"/>
        <v>3562</v>
      </c>
      <c r="G1071" s="15">
        <f t="shared" si="33"/>
        <v>12687844</v>
      </c>
      <c r="H1071" s="15"/>
      <c r="I1071" t="s">
        <v>8221</v>
      </c>
      <c r="J1071">
        <v>8</v>
      </c>
      <c r="V1071">
        <v>60</v>
      </c>
      <c r="Z1071">
        <v>9</v>
      </c>
    </row>
    <row r="1072" spans="1:26" x14ac:dyDescent="0.2">
      <c r="A1072">
        <v>2</v>
      </c>
      <c r="B1072" t="s">
        <v>8221</v>
      </c>
      <c r="D1072" t="s">
        <v>8219</v>
      </c>
      <c r="E1072">
        <v>514</v>
      </c>
      <c r="F1072" s="15">
        <f t="shared" si="32"/>
        <v>514</v>
      </c>
      <c r="G1072" s="15">
        <f t="shared" si="33"/>
        <v>264196</v>
      </c>
      <c r="H1072" s="15"/>
      <c r="I1072" t="s">
        <v>8221</v>
      </c>
      <c r="J1072">
        <v>3</v>
      </c>
      <c r="V1072">
        <v>60</v>
      </c>
      <c r="Z1072">
        <v>9</v>
      </c>
    </row>
    <row r="1073" spans="1:26" x14ac:dyDescent="0.2">
      <c r="A1073">
        <v>0</v>
      </c>
      <c r="B1073" t="s">
        <v>8221</v>
      </c>
      <c r="D1073" t="s">
        <v>8219</v>
      </c>
      <c r="E1073">
        <v>88</v>
      </c>
      <c r="F1073" s="15">
        <f t="shared" si="32"/>
        <v>88</v>
      </c>
      <c r="G1073" s="15">
        <f t="shared" si="33"/>
        <v>7744</v>
      </c>
      <c r="H1073" s="15"/>
      <c r="I1073" t="s">
        <v>8221</v>
      </c>
      <c r="J1073">
        <v>3</v>
      </c>
      <c r="V1073">
        <v>60</v>
      </c>
      <c r="Z1073">
        <v>9</v>
      </c>
    </row>
    <row r="1074" spans="1:26" x14ac:dyDescent="0.2">
      <c r="A1074">
        <v>4</v>
      </c>
      <c r="B1074" t="s">
        <v>8221</v>
      </c>
      <c r="D1074" t="s">
        <v>8219</v>
      </c>
      <c r="E1074">
        <v>537</v>
      </c>
      <c r="F1074" s="15">
        <f t="shared" si="32"/>
        <v>537</v>
      </c>
      <c r="G1074" s="15">
        <f t="shared" si="33"/>
        <v>288369</v>
      </c>
      <c r="H1074" s="15"/>
      <c r="I1074" t="s">
        <v>8221</v>
      </c>
      <c r="J1074">
        <v>0</v>
      </c>
      <c r="V1074">
        <v>60</v>
      </c>
      <c r="Z1074">
        <v>9</v>
      </c>
    </row>
    <row r="1075" spans="1:26" x14ac:dyDescent="0.2">
      <c r="A1075">
        <v>1</v>
      </c>
      <c r="B1075" t="s">
        <v>8221</v>
      </c>
      <c r="D1075" t="s">
        <v>8219</v>
      </c>
      <c r="E1075">
        <v>25</v>
      </c>
      <c r="F1075" s="15">
        <f t="shared" si="32"/>
        <v>25</v>
      </c>
      <c r="G1075" s="15">
        <f t="shared" si="33"/>
        <v>625</v>
      </c>
      <c r="H1075" s="15"/>
      <c r="I1075" t="s">
        <v>8221</v>
      </c>
      <c r="J1075">
        <v>6</v>
      </c>
      <c r="V1075">
        <v>60</v>
      </c>
      <c r="Z1075">
        <v>9</v>
      </c>
    </row>
    <row r="1076" spans="1:26" x14ac:dyDescent="0.2">
      <c r="A1076">
        <v>30</v>
      </c>
      <c r="B1076" t="s">
        <v>8221</v>
      </c>
      <c r="D1076" t="s">
        <v>8219</v>
      </c>
      <c r="E1076">
        <v>3238</v>
      </c>
      <c r="F1076" s="15">
        <f t="shared" si="32"/>
        <v>3238</v>
      </c>
      <c r="G1076" s="15">
        <f t="shared" si="33"/>
        <v>10484644</v>
      </c>
      <c r="H1076" s="15"/>
      <c r="I1076" t="s">
        <v>8221</v>
      </c>
      <c r="J1076">
        <v>4</v>
      </c>
      <c r="V1076">
        <v>60</v>
      </c>
      <c r="Z1076">
        <v>9</v>
      </c>
    </row>
    <row r="1077" spans="1:26" x14ac:dyDescent="0.2">
      <c r="A1077">
        <v>3</v>
      </c>
      <c r="B1077" t="s">
        <v>8221</v>
      </c>
      <c r="D1077" t="s">
        <v>8219</v>
      </c>
      <c r="E1077">
        <v>897</v>
      </c>
      <c r="F1077" s="15">
        <f t="shared" si="32"/>
        <v>897</v>
      </c>
      <c r="G1077" s="15">
        <f t="shared" si="33"/>
        <v>804609</v>
      </c>
      <c r="H1077" s="15"/>
      <c r="I1077" t="s">
        <v>8221</v>
      </c>
      <c r="J1077">
        <v>1</v>
      </c>
      <c r="V1077">
        <v>60</v>
      </c>
      <c r="Z1077">
        <v>9</v>
      </c>
    </row>
    <row r="1078" spans="1:26" x14ac:dyDescent="0.2">
      <c r="A1078">
        <v>975</v>
      </c>
      <c r="B1078" t="s">
        <v>8221</v>
      </c>
      <c r="D1078" t="s">
        <v>8219</v>
      </c>
      <c r="E1078">
        <v>878</v>
      </c>
      <c r="F1078" s="15">
        <f t="shared" si="32"/>
        <v>878</v>
      </c>
      <c r="G1078" s="15">
        <f t="shared" si="33"/>
        <v>770884</v>
      </c>
      <c r="H1078" s="15"/>
      <c r="I1078" t="s">
        <v>8221</v>
      </c>
      <c r="J1078">
        <v>29</v>
      </c>
      <c r="V1078">
        <v>61</v>
      </c>
      <c r="Z1078">
        <v>9</v>
      </c>
    </row>
    <row r="1079" spans="1:26" x14ac:dyDescent="0.2">
      <c r="A1079">
        <v>167</v>
      </c>
      <c r="B1079" t="s">
        <v>8221</v>
      </c>
      <c r="D1079" t="s">
        <v>8219</v>
      </c>
      <c r="E1079">
        <v>115</v>
      </c>
      <c r="F1079" s="15">
        <f t="shared" si="32"/>
        <v>115</v>
      </c>
      <c r="G1079" s="15">
        <f t="shared" si="33"/>
        <v>13225</v>
      </c>
      <c r="H1079" s="15"/>
      <c r="I1079" t="s">
        <v>8221</v>
      </c>
      <c r="J1079">
        <v>0</v>
      </c>
      <c r="V1079">
        <v>61</v>
      </c>
      <c r="Z1079">
        <v>9</v>
      </c>
    </row>
    <row r="1080" spans="1:26" x14ac:dyDescent="0.2">
      <c r="A1080">
        <v>5</v>
      </c>
      <c r="B1080" t="s">
        <v>8221</v>
      </c>
      <c r="D1080" t="s">
        <v>8219</v>
      </c>
      <c r="E1080">
        <v>234</v>
      </c>
      <c r="F1080" s="15">
        <f t="shared" si="32"/>
        <v>234</v>
      </c>
      <c r="G1080" s="15">
        <f t="shared" si="33"/>
        <v>54756</v>
      </c>
      <c r="H1080" s="15"/>
      <c r="I1080" t="s">
        <v>8221</v>
      </c>
      <c r="J1080">
        <v>4</v>
      </c>
      <c r="V1080">
        <v>61</v>
      </c>
      <c r="Z1080">
        <v>9</v>
      </c>
    </row>
    <row r="1081" spans="1:26" x14ac:dyDescent="0.2">
      <c r="A1081">
        <v>18</v>
      </c>
      <c r="B1081" t="s">
        <v>8221</v>
      </c>
      <c r="D1081" t="s">
        <v>8219</v>
      </c>
      <c r="E1081">
        <v>4330</v>
      </c>
      <c r="F1081" s="15">
        <f t="shared" si="32"/>
        <v>4330</v>
      </c>
      <c r="G1081" s="15">
        <f t="shared" si="33"/>
        <v>18748900</v>
      </c>
      <c r="H1081" s="15"/>
      <c r="I1081" t="s">
        <v>8221</v>
      </c>
      <c r="J1081">
        <v>5</v>
      </c>
      <c r="V1081">
        <v>61</v>
      </c>
      <c r="Z1081">
        <v>9</v>
      </c>
    </row>
    <row r="1082" spans="1:26" x14ac:dyDescent="0.2">
      <c r="A1082">
        <v>98</v>
      </c>
      <c r="B1082" t="s">
        <v>8221</v>
      </c>
      <c r="D1082" t="s">
        <v>8219</v>
      </c>
      <c r="E1082">
        <v>651</v>
      </c>
      <c r="F1082" s="15">
        <f t="shared" si="32"/>
        <v>651</v>
      </c>
      <c r="G1082" s="15">
        <f t="shared" si="33"/>
        <v>423801</v>
      </c>
      <c r="H1082" s="15"/>
      <c r="I1082" t="s">
        <v>8221</v>
      </c>
      <c r="J1082">
        <v>4</v>
      </c>
      <c r="V1082">
        <v>61</v>
      </c>
      <c r="Z1082">
        <v>9</v>
      </c>
    </row>
    <row r="1083" spans="1:26" x14ac:dyDescent="0.2">
      <c r="A1083">
        <v>4</v>
      </c>
      <c r="B1083" t="s">
        <v>8221</v>
      </c>
      <c r="D1083" t="s">
        <v>8219</v>
      </c>
      <c r="E1083">
        <v>251</v>
      </c>
      <c r="F1083" s="15">
        <f t="shared" si="32"/>
        <v>251</v>
      </c>
      <c r="G1083" s="15">
        <f t="shared" si="33"/>
        <v>63001</v>
      </c>
      <c r="H1083" s="15"/>
      <c r="I1083" t="s">
        <v>8221</v>
      </c>
      <c r="J1083">
        <v>5</v>
      </c>
      <c r="V1083">
        <v>61</v>
      </c>
      <c r="Z1083">
        <v>10</v>
      </c>
    </row>
    <row r="1084" spans="1:26" x14ac:dyDescent="0.2">
      <c r="A1084">
        <v>3</v>
      </c>
      <c r="B1084" t="s">
        <v>8221</v>
      </c>
      <c r="D1084" t="s">
        <v>8219</v>
      </c>
      <c r="E1084">
        <v>263</v>
      </c>
      <c r="F1084" s="15">
        <f t="shared" si="32"/>
        <v>263</v>
      </c>
      <c r="G1084" s="15">
        <f t="shared" si="33"/>
        <v>69169</v>
      </c>
      <c r="H1084" s="15"/>
      <c r="I1084" t="s">
        <v>8221</v>
      </c>
      <c r="J1084">
        <v>1</v>
      </c>
      <c r="V1084">
        <v>61</v>
      </c>
      <c r="Z1084">
        <v>10</v>
      </c>
    </row>
    <row r="1085" spans="1:26" x14ac:dyDescent="0.2">
      <c r="A1085">
        <v>1</v>
      </c>
      <c r="B1085" t="s">
        <v>8221</v>
      </c>
      <c r="D1085" t="s">
        <v>8219</v>
      </c>
      <c r="E1085">
        <v>28</v>
      </c>
      <c r="F1085" s="15">
        <f t="shared" si="32"/>
        <v>28</v>
      </c>
      <c r="G1085" s="15">
        <f t="shared" si="33"/>
        <v>784</v>
      </c>
      <c r="H1085" s="15"/>
      <c r="I1085" t="s">
        <v>8221</v>
      </c>
      <c r="J1085">
        <v>1</v>
      </c>
      <c r="V1085">
        <v>61</v>
      </c>
      <c r="Z1085">
        <v>10</v>
      </c>
    </row>
    <row r="1086" spans="1:26" x14ac:dyDescent="0.2">
      <c r="A1086">
        <v>0</v>
      </c>
      <c r="B1086" t="s">
        <v>8221</v>
      </c>
      <c r="D1086" t="s">
        <v>8219</v>
      </c>
      <c r="E1086">
        <v>721</v>
      </c>
      <c r="F1086" s="15">
        <f t="shared" si="32"/>
        <v>721</v>
      </c>
      <c r="G1086" s="15">
        <f t="shared" si="33"/>
        <v>519841</v>
      </c>
      <c r="H1086" s="15"/>
      <c r="I1086" t="s">
        <v>8221</v>
      </c>
      <c r="J1086">
        <v>0</v>
      </c>
      <c r="V1086">
        <v>61</v>
      </c>
      <c r="Z1086">
        <v>10</v>
      </c>
    </row>
    <row r="1087" spans="1:26" x14ac:dyDescent="0.2">
      <c r="A1087">
        <v>9</v>
      </c>
      <c r="B1087" t="s">
        <v>8221</v>
      </c>
      <c r="D1087" t="s">
        <v>8219</v>
      </c>
      <c r="E1087">
        <v>50</v>
      </c>
      <c r="F1087" s="15">
        <f t="shared" si="32"/>
        <v>50</v>
      </c>
      <c r="G1087" s="15">
        <f t="shared" si="33"/>
        <v>2500</v>
      </c>
      <c r="H1087" s="15"/>
      <c r="I1087" t="s">
        <v>8221</v>
      </c>
      <c r="J1087">
        <v>14</v>
      </c>
      <c r="V1087">
        <v>61</v>
      </c>
      <c r="Z1087">
        <v>10</v>
      </c>
    </row>
    <row r="1088" spans="1:26" x14ac:dyDescent="0.2">
      <c r="A1088">
        <v>2</v>
      </c>
      <c r="B1088" t="s">
        <v>8221</v>
      </c>
      <c r="D1088" t="s">
        <v>8219</v>
      </c>
      <c r="E1088">
        <v>73</v>
      </c>
      <c r="F1088" s="15">
        <f t="shared" si="32"/>
        <v>73</v>
      </c>
      <c r="G1088" s="15">
        <f t="shared" si="33"/>
        <v>5329</v>
      </c>
      <c r="H1088" s="15"/>
      <c r="I1088" t="s">
        <v>8221</v>
      </c>
      <c r="J1088">
        <v>3</v>
      </c>
      <c r="V1088">
        <v>61</v>
      </c>
      <c r="Z1088">
        <v>10</v>
      </c>
    </row>
    <row r="1089" spans="1:26" x14ac:dyDescent="0.2">
      <c r="A1089">
        <v>0</v>
      </c>
      <c r="B1089" t="s">
        <v>8221</v>
      </c>
      <c r="D1089" t="s">
        <v>8219</v>
      </c>
      <c r="E1089">
        <v>27</v>
      </c>
      <c r="F1089" s="15">
        <f t="shared" si="32"/>
        <v>27</v>
      </c>
      <c r="G1089" s="15">
        <f t="shared" si="33"/>
        <v>729</v>
      </c>
      <c r="H1089" s="15"/>
      <c r="I1089" t="s">
        <v>8221</v>
      </c>
      <c r="J1089">
        <v>10</v>
      </c>
      <c r="V1089">
        <v>61</v>
      </c>
      <c r="Z1089">
        <v>10</v>
      </c>
    </row>
    <row r="1090" spans="1:26" x14ac:dyDescent="0.2">
      <c r="A1090">
        <v>147</v>
      </c>
      <c r="B1090" t="s">
        <v>8221</v>
      </c>
      <c r="D1090" t="s">
        <v>8219</v>
      </c>
      <c r="E1090">
        <v>34</v>
      </c>
      <c r="F1090" s="15">
        <f t="shared" si="32"/>
        <v>34</v>
      </c>
      <c r="G1090" s="15">
        <f t="shared" si="33"/>
        <v>1156</v>
      </c>
      <c r="H1090" s="15"/>
      <c r="I1090" t="s">
        <v>8221</v>
      </c>
      <c r="J1090">
        <v>17</v>
      </c>
      <c r="V1090">
        <v>61</v>
      </c>
      <c r="Z1090">
        <v>10</v>
      </c>
    </row>
    <row r="1091" spans="1:26" x14ac:dyDescent="0.2">
      <c r="A1091">
        <v>49</v>
      </c>
      <c r="B1091" t="s">
        <v>8221</v>
      </c>
      <c r="D1091" t="s">
        <v>8219</v>
      </c>
      <c r="E1091">
        <v>7</v>
      </c>
      <c r="F1091" s="15">
        <f t="shared" ref="F1091:F1154" si="34">E1091-$N1091</f>
        <v>7</v>
      </c>
      <c r="G1091" s="15">
        <f t="shared" ref="G1091:G1154" si="35">F1091^2</f>
        <v>49</v>
      </c>
      <c r="H1091" s="15"/>
      <c r="I1091" t="s">
        <v>8221</v>
      </c>
      <c r="J1091">
        <v>2</v>
      </c>
      <c r="V1091">
        <v>61</v>
      </c>
      <c r="Z1091">
        <v>10</v>
      </c>
    </row>
    <row r="1092" spans="1:26" x14ac:dyDescent="0.2">
      <c r="A1092">
        <v>1</v>
      </c>
      <c r="B1092" t="s">
        <v>8221</v>
      </c>
      <c r="D1092" t="s">
        <v>8219</v>
      </c>
      <c r="E1092">
        <v>24</v>
      </c>
      <c r="F1092" s="15">
        <f t="shared" si="34"/>
        <v>24</v>
      </c>
      <c r="G1092" s="15">
        <f t="shared" si="35"/>
        <v>576</v>
      </c>
      <c r="H1092" s="15"/>
      <c r="I1092" t="s">
        <v>8221</v>
      </c>
      <c r="J1092">
        <v>0</v>
      </c>
      <c r="V1092">
        <v>62</v>
      </c>
      <c r="Z1092">
        <v>10</v>
      </c>
    </row>
    <row r="1093" spans="1:26" x14ac:dyDescent="0.2">
      <c r="A1093">
        <v>2</v>
      </c>
      <c r="B1093" t="s">
        <v>8221</v>
      </c>
      <c r="D1093" t="s">
        <v>8219</v>
      </c>
      <c r="E1093">
        <v>15</v>
      </c>
      <c r="F1093" s="15">
        <f t="shared" si="34"/>
        <v>15</v>
      </c>
      <c r="G1093" s="15">
        <f t="shared" si="35"/>
        <v>225</v>
      </c>
      <c r="H1093" s="15"/>
      <c r="I1093" t="s">
        <v>8221</v>
      </c>
      <c r="J1093">
        <v>4</v>
      </c>
      <c r="V1093">
        <v>62</v>
      </c>
      <c r="Z1093">
        <v>10</v>
      </c>
    </row>
    <row r="1094" spans="1:26" x14ac:dyDescent="0.2">
      <c r="A1094">
        <v>7</v>
      </c>
      <c r="B1094" t="s">
        <v>8221</v>
      </c>
      <c r="D1094" t="s">
        <v>8219</v>
      </c>
      <c r="E1094">
        <v>72</v>
      </c>
      <c r="F1094" s="15">
        <f t="shared" si="34"/>
        <v>72</v>
      </c>
      <c r="G1094" s="15">
        <f t="shared" si="35"/>
        <v>5184</v>
      </c>
      <c r="H1094" s="15"/>
      <c r="I1094" t="s">
        <v>8221</v>
      </c>
      <c r="J1094">
        <v>12</v>
      </c>
      <c r="V1094">
        <v>62</v>
      </c>
      <c r="Z1094">
        <v>10</v>
      </c>
    </row>
    <row r="1095" spans="1:26" x14ac:dyDescent="0.2">
      <c r="A1095">
        <v>4</v>
      </c>
      <c r="B1095" t="s">
        <v>8221</v>
      </c>
      <c r="D1095" t="s">
        <v>8219</v>
      </c>
      <c r="E1095">
        <v>120</v>
      </c>
      <c r="F1095" s="15">
        <f t="shared" si="34"/>
        <v>120</v>
      </c>
      <c r="G1095" s="15">
        <f t="shared" si="35"/>
        <v>14400</v>
      </c>
      <c r="H1095" s="15"/>
      <c r="I1095" t="s">
        <v>8221</v>
      </c>
      <c r="J1095">
        <v>3</v>
      </c>
      <c r="V1095">
        <v>62</v>
      </c>
      <c r="Z1095">
        <v>10</v>
      </c>
    </row>
    <row r="1096" spans="1:26" x14ac:dyDescent="0.2">
      <c r="A1096">
        <v>27</v>
      </c>
      <c r="B1096" t="s">
        <v>8221</v>
      </c>
      <c r="D1096" t="s">
        <v>8219</v>
      </c>
      <c r="E1096">
        <v>123</v>
      </c>
      <c r="F1096" s="15">
        <f t="shared" si="34"/>
        <v>123</v>
      </c>
      <c r="G1096" s="15">
        <f t="shared" si="35"/>
        <v>15129</v>
      </c>
      <c r="H1096" s="15"/>
      <c r="I1096" t="s">
        <v>8221</v>
      </c>
      <c r="J1096">
        <v>12</v>
      </c>
      <c r="V1096">
        <v>62</v>
      </c>
      <c r="Z1096">
        <v>10</v>
      </c>
    </row>
    <row r="1097" spans="1:26" x14ac:dyDescent="0.2">
      <c r="A1097">
        <v>94</v>
      </c>
      <c r="B1097" t="s">
        <v>8221</v>
      </c>
      <c r="D1097" t="s">
        <v>8219</v>
      </c>
      <c r="E1097">
        <v>1</v>
      </c>
      <c r="F1097" s="15">
        <f t="shared" si="34"/>
        <v>1</v>
      </c>
      <c r="G1097" s="15">
        <f t="shared" si="35"/>
        <v>1</v>
      </c>
      <c r="H1097" s="15"/>
      <c r="I1097" t="s">
        <v>8221</v>
      </c>
      <c r="J1097">
        <v>0</v>
      </c>
      <c r="V1097">
        <v>62</v>
      </c>
      <c r="Z1097">
        <v>10</v>
      </c>
    </row>
    <row r="1098" spans="1:26" x14ac:dyDescent="0.2">
      <c r="A1098">
        <v>29</v>
      </c>
      <c r="B1098" t="s">
        <v>8221</v>
      </c>
      <c r="D1098" t="s">
        <v>8219</v>
      </c>
      <c r="E1098">
        <v>24</v>
      </c>
      <c r="F1098" s="15">
        <f t="shared" si="34"/>
        <v>24</v>
      </c>
      <c r="G1098" s="15">
        <f t="shared" si="35"/>
        <v>576</v>
      </c>
      <c r="H1098" s="15"/>
      <c r="I1098" t="s">
        <v>8221</v>
      </c>
      <c r="J1098">
        <v>7</v>
      </c>
      <c r="V1098">
        <v>62</v>
      </c>
      <c r="Z1098">
        <v>10</v>
      </c>
    </row>
    <row r="1099" spans="1:26" x14ac:dyDescent="0.2">
      <c r="A1099">
        <v>7</v>
      </c>
      <c r="B1099" t="s">
        <v>8221</v>
      </c>
      <c r="D1099" t="s">
        <v>8219</v>
      </c>
      <c r="E1099">
        <v>33</v>
      </c>
      <c r="F1099" s="15">
        <f t="shared" si="34"/>
        <v>33</v>
      </c>
      <c r="G1099" s="15">
        <f t="shared" si="35"/>
        <v>1089</v>
      </c>
      <c r="H1099" s="15"/>
      <c r="I1099" t="s">
        <v>8221</v>
      </c>
      <c r="J1099">
        <v>2</v>
      </c>
      <c r="V1099">
        <v>62</v>
      </c>
      <c r="Z1099">
        <v>10</v>
      </c>
    </row>
    <row r="1100" spans="1:26" x14ac:dyDescent="0.2">
      <c r="A1100">
        <v>22</v>
      </c>
      <c r="B1100" t="s">
        <v>8221</v>
      </c>
      <c r="D1100" t="s">
        <v>8219</v>
      </c>
      <c r="E1100">
        <v>14</v>
      </c>
      <c r="F1100" s="15">
        <f t="shared" si="34"/>
        <v>14</v>
      </c>
      <c r="G1100" s="15">
        <f t="shared" si="35"/>
        <v>196</v>
      </c>
      <c r="H1100" s="15"/>
      <c r="I1100" t="s">
        <v>8221</v>
      </c>
      <c r="J1100">
        <v>1</v>
      </c>
      <c r="V1100">
        <v>62</v>
      </c>
      <c r="Z1100">
        <v>10</v>
      </c>
    </row>
    <row r="1101" spans="1:26" x14ac:dyDescent="0.2">
      <c r="A1101">
        <v>1</v>
      </c>
      <c r="B1101" t="s">
        <v>8221</v>
      </c>
      <c r="D1101" t="s">
        <v>8219</v>
      </c>
      <c r="E1101">
        <v>9</v>
      </c>
      <c r="F1101" s="15">
        <f t="shared" si="34"/>
        <v>9</v>
      </c>
      <c r="G1101" s="15">
        <f t="shared" si="35"/>
        <v>81</v>
      </c>
      <c r="H1101" s="15"/>
      <c r="I1101" t="s">
        <v>8221</v>
      </c>
      <c r="J1101">
        <v>4</v>
      </c>
      <c r="V1101">
        <v>62</v>
      </c>
      <c r="Z1101">
        <v>10</v>
      </c>
    </row>
    <row r="1102" spans="1:26" x14ac:dyDescent="0.2">
      <c r="A1102">
        <v>10</v>
      </c>
      <c r="B1102" t="s">
        <v>8221</v>
      </c>
      <c r="D1102" t="s">
        <v>8219</v>
      </c>
      <c r="E1102">
        <v>76</v>
      </c>
      <c r="F1102" s="15">
        <f t="shared" si="34"/>
        <v>76</v>
      </c>
      <c r="G1102" s="15">
        <f t="shared" si="35"/>
        <v>5776</v>
      </c>
      <c r="H1102" s="15"/>
      <c r="I1102" t="s">
        <v>8221</v>
      </c>
      <c r="J1102">
        <v>4</v>
      </c>
      <c r="V1102">
        <v>62</v>
      </c>
      <c r="Z1102">
        <v>10</v>
      </c>
    </row>
    <row r="1103" spans="1:26" x14ac:dyDescent="0.2">
      <c r="A1103">
        <v>6</v>
      </c>
      <c r="B1103" t="s">
        <v>8221</v>
      </c>
      <c r="D1103" t="s">
        <v>8219</v>
      </c>
      <c r="E1103">
        <v>19</v>
      </c>
      <c r="F1103" s="15">
        <f t="shared" si="34"/>
        <v>19</v>
      </c>
      <c r="G1103" s="15">
        <f t="shared" si="35"/>
        <v>361</v>
      </c>
      <c r="H1103" s="15"/>
      <c r="I1103" t="s">
        <v>8221</v>
      </c>
      <c r="J1103">
        <v>17</v>
      </c>
      <c r="V1103">
        <v>62</v>
      </c>
      <c r="Z1103">
        <v>10</v>
      </c>
    </row>
    <row r="1104" spans="1:26" x14ac:dyDescent="0.2">
      <c r="A1104">
        <v>24</v>
      </c>
      <c r="B1104" t="s">
        <v>8221</v>
      </c>
      <c r="D1104" t="s">
        <v>8219</v>
      </c>
      <c r="E1104">
        <v>69</v>
      </c>
      <c r="F1104" s="15">
        <f t="shared" si="34"/>
        <v>69</v>
      </c>
      <c r="G1104" s="15">
        <f t="shared" si="35"/>
        <v>4761</v>
      </c>
      <c r="H1104" s="15"/>
      <c r="I1104" t="s">
        <v>8221</v>
      </c>
      <c r="J1104">
        <v>7</v>
      </c>
      <c r="V1104">
        <v>62</v>
      </c>
      <c r="Z1104">
        <v>10</v>
      </c>
    </row>
    <row r="1105" spans="1:26" x14ac:dyDescent="0.2">
      <c r="A1105">
        <v>15</v>
      </c>
      <c r="B1105" t="s">
        <v>8221</v>
      </c>
      <c r="D1105" t="s">
        <v>8219</v>
      </c>
      <c r="E1105">
        <v>218</v>
      </c>
      <c r="F1105" s="15">
        <f t="shared" si="34"/>
        <v>218</v>
      </c>
      <c r="G1105" s="15">
        <f t="shared" si="35"/>
        <v>47524</v>
      </c>
      <c r="H1105" s="15"/>
      <c r="I1105" t="s">
        <v>8221</v>
      </c>
      <c r="J1105">
        <v>2</v>
      </c>
      <c r="V1105">
        <v>62</v>
      </c>
      <c r="Z1105">
        <v>10</v>
      </c>
    </row>
    <row r="1106" spans="1:26" x14ac:dyDescent="0.2">
      <c r="A1106">
        <v>37</v>
      </c>
      <c r="B1106" t="s">
        <v>8221</v>
      </c>
      <c r="D1106" t="s">
        <v>8219</v>
      </c>
      <c r="E1106">
        <v>30</v>
      </c>
      <c r="F1106" s="15">
        <f t="shared" si="34"/>
        <v>30</v>
      </c>
      <c r="G1106" s="15">
        <f t="shared" si="35"/>
        <v>900</v>
      </c>
      <c r="H1106" s="15"/>
      <c r="I1106" t="s">
        <v>8221</v>
      </c>
      <c r="J1106">
        <v>5</v>
      </c>
      <c r="V1106">
        <v>62</v>
      </c>
      <c r="Z1106">
        <v>10</v>
      </c>
    </row>
    <row r="1107" spans="1:26" x14ac:dyDescent="0.2">
      <c r="A1107">
        <v>20</v>
      </c>
      <c r="B1107" t="s">
        <v>8221</v>
      </c>
      <c r="D1107" t="s">
        <v>8219</v>
      </c>
      <c r="E1107">
        <v>100</v>
      </c>
      <c r="F1107" s="15">
        <f t="shared" si="34"/>
        <v>100</v>
      </c>
      <c r="G1107" s="15">
        <f t="shared" si="35"/>
        <v>10000</v>
      </c>
      <c r="H1107" s="15"/>
      <c r="I1107" t="s">
        <v>8221</v>
      </c>
      <c r="J1107">
        <v>1</v>
      </c>
      <c r="V1107">
        <v>62</v>
      </c>
      <c r="Z1107">
        <v>10</v>
      </c>
    </row>
    <row r="1108" spans="1:26" x14ac:dyDescent="0.2">
      <c r="A1108">
        <v>7</v>
      </c>
      <c r="B1108" t="s">
        <v>8221</v>
      </c>
      <c r="D1108" t="s">
        <v>8219</v>
      </c>
      <c r="E1108">
        <v>296</v>
      </c>
      <c r="F1108" s="15">
        <f t="shared" si="34"/>
        <v>296</v>
      </c>
      <c r="G1108" s="15">
        <f t="shared" si="35"/>
        <v>87616</v>
      </c>
      <c r="H1108" s="15"/>
      <c r="I1108" t="s">
        <v>8221</v>
      </c>
      <c r="J1108">
        <v>1</v>
      </c>
      <c r="V1108">
        <v>62</v>
      </c>
      <c r="Z1108">
        <v>10</v>
      </c>
    </row>
    <row r="1109" spans="1:26" x14ac:dyDescent="0.2">
      <c r="A1109">
        <v>0</v>
      </c>
      <c r="B1109" t="s">
        <v>8221</v>
      </c>
      <c r="D1109" t="s">
        <v>8219</v>
      </c>
      <c r="E1109">
        <v>1204</v>
      </c>
      <c r="F1109" s="15">
        <f t="shared" si="34"/>
        <v>1204</v>
      </c>
      <c r="G1109" s="15">
        <f t="shared" si="35"/>
        <v>1449616</v>
      </c>
      <c r="H1109" s="15"/>
      <c r="I1109" t="s">
        <v>8221</v>
      </c>
      <c r="J1109">
        <v>14</v>
      </c>
      <c r="V1109">
        <v>62</v>
      </c>
      <c r="Z1109">
        <v>10</v>
      </c>
    </row>
    <row r="1110" spans="1:26" x14ac:dyDescent="0.2">
      <c r="A1110">
        <v>21</v>
      </c>
      <c r="B1110" t="s">
        <v>8221</v>
      </c>
      <c r="D1110" t="s">
        <v>8219</v>
      </c>
      <c r="E1110">
        <v>321</v>
      </c>
      <c r="F1110" s="15">
        <f t="shared" si="34"/>
        <v>321</v>
      </c>
      <c r="G1110" s="15">
        <f t="shared" si="35"/>
        <v>103041</v>
      </c>
      <c r="H1110" s="15"/>
      <c r="I1110" t="s">
        <v>8221</v>
      </c>
      <c r="J1110">
        <v>26</v>
      </c>
      <c r="V1110">
        <v>63</v>
      </c>
      <c r="Z1110">
        <v>11</v>
      </c>
    </row>
    <row r="1111" spans="1:26" x14ac:dyDescent="0.2">
      <c r="A1111">
        <v>3</v>
      </c>
      <c r="B1111" t="s">
        <v>8221</v>
      </c>
      <c r="D1111" t="s">
        <v>8219</v>
      </c>
      <c r="E1111">
        <v>301</v>
      </c>
      <c r="F1111" s="15">
        <f t="shared" si="34"/>
        <v>301</v>
      </c>
      <c r="G1111" s="15">
        <f t="shared" si="35"/>
        <v>90601</v>
      </c>
      <c r="H1111" s="15"/>
      <c r="I1111" t="s">
        <v>8221</v>
      </c>
      <c r="J1111">
        <v>2</v>
      </c>
      <c r="V1111">
        <v>63</v>
      </c>
      <c r="Z1111">
        <v>11</v>
      </c>
    </row>
    <row r="1112" spans="1:26" x14ac:dyDescent="0.2">
      <c r="A1112">
        <v>11</v>
      </c>
      <c r="B1112" t="s">
        <v>8221</v>
      </c>
      <c r="D1112" t="s">
        <v>8219</v>
      </c>
      <c r="E1112">
        <v>144</v>
      </c>
      <c r="F1112" s="15">
        <f t="shared" si="34"/>
        <v>144</v>
      </c>
      <c r="G1112" s="15">
        <f t="shared" si="35"/>
        <v>20736</v>
      </c>
      <c r="H1112" s="15"/>
      <c r="I1112" t="s">
        <v>8221</v>
      </c>
      <c r="J1112">
        <v>1</v>
      </c>
      <c r="V1112">
        <v>63</v>
      </c>
      <c r="Z1112">
        <v>11</v>
      </c>
    </row>
    <row r="1113" spans="1:26" x14ac:dyDescent="0.2">
      <c r="A1113">
        <v>1</v>
      </c>
      <c r="B1113" t="s">
        <v>8221</v>
      </c>
      <c r="D1113" t="s">
        <v>8219</v>
      </c>
      <c r="E1113">
        <v>539</v>
      </c>
      <c r="F1113" s="15">
        <f t="shared" si="34"/>
        <v>539</v>
      </c>
      <c r="G1113" s="15">
        <f t="shared" si="35"/>
        <v>290521</v>
      </c>
      <c r="H1113" s="15"/>
      <c r="I1113" t="s">
        <v>8221</v>
      </c>
      <c r="J1113">
        <v>3</v>
      </c>
      <c r="V1113">
        <v>63</v>
      </c>
      <c r="Z1113">
        <v>11</v>
      </c>
    </row>
    <row r="1114" spans="1:26" x14ac:dyDescent="0.2">
      <c r="A1114">
        <v>312</v>
      </c>
      <c r="B1114" t="s">
        <v>8221</v>
      </c>
      <c r="D1114" t="s">
        <v>8219</v>
      </c>
      <c r="E1114">
        <v>498</v>
      </c>
      <c r="F1114" s="15">
        <f t="shared" si="34"/>
        <v>498</v>
      </c>
      <c r="G1114" s="15">
        <f t="shared" si="35"/>
        <v>248004</v>
      </c>
      <c r="H1114" s="15"/>
      <c r="I1114" t="s">
        <v>8221</v>
      </c>
      <c r="J1114">
        <v>7</v>
      </c>
      <c r="V1114">
        <v>63</v>
      </c>
      <c r="Z1114">
        <v>11</v>
      </c>
    </row>
    <row r="1115" spans="1:26" x14ac:dyDescent="0.2">
      <c r="A1115">
        <v>1</v>
      </c>
      <c r="B1115" t="s">
        <v>8221</v>
      </c>
      <c r="D1115" t="s">
        <v>8219</v>
      </c>
      <c r="E1115">
        <v>1113</v>
      </c>
      <c r="F1115" s="15">
        <f t="shared" si="34"/>
        <v>1113</v>
      </c>
      <c r="G1115" s="15">
        <f t="shared" si="35"/>
        <v>1238769</v>
      </c>
      <c r="H1115" s="15"/>
      <c r="I1115" t="s">
        <v>8221</v>
      </c>
      <c r="J1115">
        <v>9</v>
      </c>
      <c r="V1115">
        <v>63</v>
      </c>
      <c r="Z1115">
        <v>11</v>
      </c>
    </row>
    <row r="1116" spans="1:26" x14ac:dyDescent="0.2">
      <c r="A1116">
        <v>3</v>
      </c>
      <c r="B1116" t="s">
        <v>8221</v>
      </c>
      <c r="D1116" t="s">
        <v>8219</v>
      </c>
      <c r="E1116">
        <v>988</v>
      </c>
      <c r="F1116" s="15">
        <f t="shared" si="34"/>
        <v>988</v>
      </c>
      <c r="G1116" s="15">
        <f t="shared" si="35"/>
        <v>976144</v>
      </c>
      <c r="H1116" s="15"/>
      <c r="I1116" t="s">
        <v>8221</v>
      </c>
      <c r="J1116">
        <v>20</v>
      </c>
      <c r="V1116">
        <v>63</v>
      </c>
      <c r="Z1116">
        <v>11</v>
      </c>
    </row>
    <row r="1117" spans="1:26" x14ac:dyDescent="0.2">
      <c r="A1117">
        <v>4</v>
      </c>
      <c r="B1117" t="s">
        <v>8221</v>
      </c>
      <c r="D1117" t="s">
        <v>8219</v>
      </c>
      <c r="E1117">
        <v>391</v>
      </c>
      <c r="F1117" s="15">
        <f t="shared" si="34"/>
        <v>391</v>
      </c>
      <c r="G1117" s="15">
        <f t="shared" si="35"/>
        <v>152881</v>
      </c>
      <c r="H1117" s="15"/>
      <c r="I1117" t="s">
        <v>8221</v>
      </c>
      <c r="J1117">
        <v>6</v>
      </c>
      <c r="V1117">
        <v>63</v>
      </c>
      <c r="Z1117">
        <v>11</v>
      </c>
    </row>
    <row r="1118" spans="1:26" x14ac:dyDescent="0.2">
      <c r="A1118">
        <v>10</v>
      </c>
      <c r="B1118" t="s">
        <v>8221</v>
      </c>
      <c r="D1118" t="s">
        <v>8219</v>
      </c>
      <c r="E1118">
        <v>28</v>
      </c>
      <c r="F1118" s="15">
        <f t="shared" si="34"/>
        <v>28</v>
      </c>
      <c r="G1118" s="15">
        <f t="shared" si="35"/>
        <v>784</v>
      </c>
      <c r="H1118" s="15"/>
      <c r="I1118" t="s">
        <v>8221</v>
      </c>
      <c r="J1118">
        <v>13</v>
      </c>
      <c r="V1118">
        <v>63</v>
      </c>
      <c r="Z1118">
        <v>11</v>
      </c>
    </row>
    <row r="1119" spans="1:26" x14ac:dyDescent="0.2">
      <c r="A1119">
        <v>8</v>
      </c>
      <c r="B1119" t="s">
        <v>8221</v>
      </c>
      <c r="D1119" t="s">
        <v>8219</v>
      </c>
      <c r="E1119">
        <v>147</v>
      </c>
      <c r="F1119" s="15">
        <f t="shared" si="34"/>
        <v>147</v>
      </c>
      <c r="G1119" s="15">
        <f t="shared" si="35"/>
        <v>21609</v>
      </c>
      <c r="H1119" s="15"/>
      <c r="I1119" t="s">
        <v>8221</v>
      </c>
      <c r="J1119">
        <v>1</v>
      </c>
      <c r="V1119">
        <v>63</v>
      </c>
      <c r="Z1119">
        <v>11</v>
      </c>
    </row>
    <row r="1120" spans="1:26" x14ac:dyDescent="0.2">
      <c r="A1120">
        <v>3</v>
      </c>
      <c r="B1120" t="s">
        <v>8221</v>
      </c>
      <c r="D1120" t="s">
        <v>8219</v>
      </c>
      <c r="E1120">
        <v>680</v>
      </c>
      <c r="F1120" s="15">
        <f t="shared" si="34"/>
        <v>680</v>
      </c>
      <c r="G1120" s="15">
        <f t="shared" si="35"/>
        <v>462400</v>
      </c>
      <c r="H1120" s="15"/>
      <c r="I1120" t="s">
        <v>8221</v>
      </c>
      <c r="J1120">
        <v>202</v>
      </c>
      <c r="V1120">
        <v>63</v>
      </c>
      <c r="Z1120">
        <v>11</v>
      </c>
    </row>
    <row r="1121" spans="1:26" x14ac:dyDescent="0.2">
      <c r="A1121">
        <v>1</v>
      </c>
      <c r="B1121" t="s">
        <v>8221</v>
      </c>
      <c r="D1121" t="s">
        <v>8219</v>
      </c>
      <c r="E1121">
        <v>983</v>
      </c>
      <c r="F1121" s="15">
        <f t="shared" si="34"/>
        <v>983</v>
      </c>
      <c r="G1121" s="15">
        <f t="shared" si="35"/>
        <v>966289</v>
      </c>
      <c r="H1121" s="15"/>
      <c r="I1121" t="s">
        <v>8221</v>
      </c>
      <c r="J1121">
        <v>0</v>
      </c>
      <c r="V1121">
        <v>63</v>
      </c>
      <c r="Z1121">
        <v>11</v>
      </c>
    </row>
    <row r="1122" spans="1:26" x14ac:dyDescent="0.2">
      <c r="A1122">
        <v>0</v>
      </c>
      <c r="B1122" t="s">
        <v>8221</v>
      </c>
      <c r="D1122" t="s">
        <v>8219</v>
      </c>
      <c r="E1122">
        <v>79</v>
      </c>
      <c r="F1122" s="15">
        <f t="shared" si="34"/>
        <v>79</v>
      </c>
      <c r="G1122" s="15">
        <f t="shared" si="35"/>
        <v>6241</v>
      </c>
      <c r="H1122" s="15"/>
      <c r="I1122" t="s">
        <v>8221</v>
      </c>
      <c r="J1122">
        <v>1</v>
      </c>
      <c r="V1122">
        <v>64</v>
      </c>
      <c r="Z1122">
        <v>11</v>
      </c>
    </row>
    <row r="1123" spans="1:26" x14ac:dyDescent="0.2">
      <c r="A1123">
        <v>5</v>
      </c>
      <c r="B1123" t="s">
        <v>8221</v>
      </c>
      <c r="D1123" t="s">
        <v>8219</v>
      </c>
      <c r="E1123">
        <v>426</v>
      </c>
      <c r="F1123" s="15">
        <f t="shared" si="34"/>
        <v>426</v>
      </c>
      <c r="G1123" s="15">
        <f t="shared" si="35"/>
        <v>181476</v>
      </c>
      <c r="H1123" s="15"/>
      <c r="I1123" t="s">
        <v>8221</v>
      </c>
      <c r="J1123">
        <v>0</v>
      </c>
      <c r="V1123">
        <v>64</v>
      </c>
      <c r="Z1123">
        <v>11</v>
      </c>
    </row>
    <row r="1124" spans="1:26" x14ac:dyDescent="0.2">
      <c r="A1124">
        <v>0</v>
      </c>
      <c r="B1124" t="s">
        <v>8221</v>
      </c>
      <c r="D1124" t="s">
        <v>8219</v>
      </c>
      <c r="E1124">
        <v>96</v>
      </c>
      <c r="F1124" s="15">
        <f t="shared" si="34"/>
        <v>96</v>
      </c>
      <c r="G1124" s="15">
        <f t="shared" si="35"/>
        <v>9216</v>
      </c>
      <c r="H1124" s="15"/>
      <c r="I1124" t="s">
        <v>8221</v>
      </c>
      <c r="J1124">
        <v>2</v>
      </c>
      <c r="V1124">
        <v>64</v>
      </c>
      <c r="Z1124">
        <v>11</v>
      </c>
    </row>
    <row r="1125" spans="1:26" x14ac:dyDescent="0.2">
      <c r="A1125">
        <v>3</v>
      </c>
      <c r="B1125" t="s">
        <v>8221</v>
      </c>
      <c r="D1125" t="s">
        <v>8219</v>
      </c>
      <c r="E1125">
        <v>163</v>
      </c>
      <c r="F1125" s="15">
        <f t="shared" si="34"/>
        <v>163</v>
      </c>
      <c r="G1125" s="15">
        <f t="shared" si="35"/>
        <v>26569</v>
      </c>
      <c r="H1125" s="15"/>
      <c r="I1125" t="s">
        <v>8221</v>
      </c>
      <c r="J1125">
        <v>13</v>
      </c>
      <c r="V1125">
        <v>64</v>
      </c>
      <c r="Z1125">
        <v>11</v>
      </c>
    </row>
    <row r="1126" spans="1:26" x14ac:dyDescent="0.2">
      <c r="A1126">
        <v>7</v>
      </c>
      <c r="B1126" t="s">
        <v>8221</v>
      </c>
      <c r="D1126" t="s">
        <v>8219</v>
      </c>
      <c r="E1126">
        <v>2525</v>
      </c>
      <c r="F1126" s="15">
        <f t="shared" si="34"/>
        <v>2525</v>
      </c>
      <c r="G1126" s="15">
        <f t="shared" si="35"/>
        <v>6375625</v>
      </c>
      <c r="H1126" s="15"/>
      <c r="I1126" t="s">
        <v>8221</v>
      </c>
      <c r="J1126">
        <v>9</v>
      </c>
      <c r="V1126">
        <v>64</v>
      </c>
      <c r="Z1126">
        <v>11</v>
      </c>
    </row>
    <row r="1127" spans="1:26" x14ac:dyDescent="0.2">
      <c r="A1127">
        <v>0</v>
      </c>
      <c r="B1127" t="s">
        <v>8221</v>
      </c>
      <c r="D1127" t="s">
        <v>8219</v>
      </c>
      <c r="E1127">
        <v>2035</v>
      </c>
      <c r="F1127" s="15">
        <f t="shared" si="34"/>
        <v>2035</v>
      </c>
      <c r="G1127" s="15">
        <f t="shared" si="35"/>
        <v>4141225</v>
      </c>
      <c r="H1127" s="15"/>
      <c r="I1127" t="s">
        <v>8221</v>
      </c>
      <c r="J1127">
        <v>2</v>
      </c>
      <c r="V1127">
        <v>64</v>
      </c>
      <c r="Z1127">
        <v>11</v>
      </c>
    </row>
    <row r="1128" spans="1:26" x14ac:dyDescent="0.2">
      <c r="A1128">
        <v>2</v>
      </c>
      <c r="B1128" t="s">
        <v>8221</v>
      </c>
      <c r="D1128" t="s">
        <v>8219</v>
      </c>
      <c r="E1128">
        <v>290</v>
      </c>
      <c r="F1128" s="15">
        <f t="shared" si="34"/>
        <v>290</v>
      </c>
      <c r="G1128" s="15">
        <f t="shared" si="35"/>
        <v>84100</v>
      </c>
      <c r="H1128" s="15"/>
      <c r="I1128" t="s">
        <v>8221</v>
      </c>
      <c r="J1128">
        <v>0</v>
      </c>
      <c r="V1128">
        <v>64</v>
      </c>
      <c r="Z1128">
        <v>11</v>
      </c>
    </row>
    <row r="1129" spans="1:26" x14ac:dyDescent="0.2">
      <c r="A1129">
        <v>23</v>
      </c>
      <c r="B1129" t="s">
        <v>8221</v>
      </c>
      <c r="D1129" t="s">
        <v>8219</v>
      </c>
      <c r="E1129">
        <v>1980</v>
      </c>
      <c r="F1129" s="15">
        <f t="shared" si="34"/>
        <v>1980</v>
      </c>
      <c r="G1129" s="15">
        <f t="shared" si="35"/>
        <v>3920400</v>
      </c>
      <c r="H1129" s="15"/>
      <c r="I1129" t="s">
        <v>8221</v>
      </c>
      <c r="J1129">
        <v>35</v>
      </c>
      <c r="V1129">
        <v>64</v>
      </c>
      <c r="Z1129">
        <v>11</v>
      </c>
    </row>
    <row r="1130" spans="1:26" x14ac:dyDescent="0.2">
      <c r="A1130">
        <v>1</v>
      </c>
      <c r="B1130" t="s">
        <v>8221</v>
      </c>
      <c r="D1130" t="s">
        <v>8219</v>
      </c>
      <c r="E1130">
        <v>57</v>
      </c>
      <c r="F1130" s="15">
        <f t="shared" si="34"/>
        <v>57</v>
      </c>
      <c r="G1130" s="15">
        <f t="shared" si="35"/>
        <v>3249</v>
      </c>
      <c r="H1130" s="15"/>
      <c r="I1130" t="s">
        <v>8221</v>
      </c>
      <c r="J1130">
        <v>2</v>
      </c>
      <c r="V1130">
        <v>64</v>
      </c>
      <c r="Z1130">
        <v>12</v>
      </c>
    </row>
    <row r="1131" spans="1:26" x14ac:dyDescent="0.2">
      <c r="A1131">
        <v>2</v>
      </c>
      <c r="B1131" t="s">
        <v>8221</v>
      </c>
      <c r="D1131" t="s">
        <v>8219</v>
      </c>
      <c r="E1131">
        <v>380</v>
      </c>
      <c r="F1131" s="15">
        <f t="shared" si="34"/>
        <v>380</v>
      </c>
      <c r="G1131" s="15">
        <f t="shared" si="35"/>
        <v>144400</v>
      </c>
      <c r="H1131" s="15"/>
      <c r="I1131" t="s">
        <v>8221</v>
      </c>
      <c r="J1131">
        <v>3</v>
      </c>
      <c r="V1131">
        <v>64</v>
      </c>
      <c r="Z1131">
        <v>12</v>
      </c>
    </row>
    <row r="1132" spans="1:26" x14ac:dyDescent="0.2">
      <c r="A1132">
        <v>3</v>
      </c>
      <c r="B1132" t="s">
        <v>8221</v>
      </c>
      <c r="D1132" t="s">
        <v>8219</v>
      </c>
      <c r="E1132">
        <v>128</v>
      </c>
      <c r="F1132" s="15">
        <f t="shared" si="34"/>
        <v>128</v>
      </c>
      <c r="G1132" s="15">
        <f t="shared" si="35"/>
        <v>16384</v>
      </c>
      <c r="H1132" s="15"/>
      <c r="I1132" t="s">
        <v>8221</v>
      </c>
      <c r="J1132">
        <v>0</v>
      </c>
      <c r="V1132">
        <v>64</v>
      </c>
      <c r="Z1132">
        <v>12</v>
      </c>
    </row>
    <row r="1133" spans="1:26" x14ac:dyDescent="0.2">
      <c r="A1133">
        <v>0</v>
      </c>
      <c r="B1133" t="s">
        <v>8221</v>
      </c>
      <c r="D1133" t="s">
        <v>8219</v>
      </c>
      <c r="E1133">
        <v>180</v>
      </c>
      <c r="F1133" s="15">
        <f t="shared" si="34"/>
        <v>180</v>
      </c>
      <c r="G1133" s="15">
        <f t="shared" si="35"/>
        <v>32400</v>
      </c>
      <c r="H1133" s="15"/>
      <c r="I1133" t="s">
        <v>8221</v>
      </c>
      <c r="J1133">
        <v>1</v>
      </c>
      <c r="V1133">
        <v>64</v>
      </c>
      <c r="Z1133">
        <v>12</v>
      </c>
    </row>
    <row r="1134" spans="1:26" x14ac:dyDescent="0.2">
      <c r="A1134">
        <v>13</v>
      </c>
      <c r="B1134" t="s">
        <v>8221</v>
      </c>
      <c r="D1134" t="s">
        <v>8219</v>
      </c>
      <c r="E1134">
        <v>571</v>
      </c>
      <c r="F1134" s="15">
        <f t="shared" si="34"/>
        <v>571</v>
      </c>
      <c r="G1134" s="15">
        <f t="shared" si="35"/>
        <v>326041</v>
      </c>
      <c r="H1134" s="15"/>
      <c r="I1134" t="s">
        <v>8221</v>
      </c>
      <c r="J1134">
        <v>0</v>
      </c>
      <c r="V1134">
        <v>65</v>
      </c>
      <c r="Z1134">
        <v>12</v>
      </c>
    </row>
    <row r="1135" spans="1:26" x14ac:dyDescent="0.2">
      <c r="A1135">
        <v>1</v>
      </c>
      <c r="B1135" t="s">
        <v>8221</v>
      </c>
      <c r="D1135" t="s">
        <v>8219</v>
      </c>
      <c r="E1135">
        <v>480</v>
      </c>
      <c r="F1135" s="15">
        <f t="shared" si="34"/>
        <v>480</v>
      </c>
      <c r="G1135" s="15">
        <f t="shared" si="35"/>
        <v>230400</v>
      </c>
      <c r="H1135" s="15"/>
      <c r="I1135" t="s">
        <v>8221</v>
      </c>
      <c r="J1135">
        <v>0</v>
      </c>
      <c r="V1135">
        <v>65</v>
      </c>
      <c r="Z1135">
        <v>12</v>
      </c>
    </row>
    <row r="1136" spans="1:26" x14ac:dyDescent="0.2">
      <c r="A1136">
        <v>1</v>
      </c>
      <c r="B1136" t="s">
        <v>8221</v>
      </c>
      <c r="D1136" t="s">
        <v>8219</v>
      </c>
      <c r="E1136">
        <v>249</v>
      </c>
      <c r="F1136" s="15">
        <f t="shared" si="34"/>
        <v>249</v>
      </c>
      <c r="G1136" s="15">
        <f t="shared" si="35"/>
        <v>62001</v>
      </c>
      <c r="H1136" s="15"/>
      <c r="I1136" t="s">
        <v>8221</v>
      </c>
      <c r="J1136">
        <v>3</v>
      </c>
      <c r="V1136">
        <v>65</v>
      </c>
      <c r="Z1136">
        <v>12</v>
      </c>
    </row>
    <row r="1137" spans="1:26" x14ac:dyDescent="0.2">
      <c r="A1137">
        <v>1</v>
      </c>
      <c r="B1137" t="s">
        <v>8221</v>
      </c>
      <c r="D1137" t="s">
        <v>8219</v>
      </c>
      <c r="E1137">
        <v>84</v>
      </c>
      <c r="F1137" s="15">
        <f t="shared" si="34"/>
        <v>84</v>
      </c>
      <c r="G1137" s="15">
        <f t="shared" si="35"/>
        <v>7056</v>
      </c>
      <c r="H1137" s="15"/>
      <c r="I1137" t="s">
        <v>8221</v>
      </c>
      <c r="J1137">
        <v>11</v>
      </c>
      <c r="V1137">
        <v>65</v>
      </c>
      <c r="Z1137">
        <v>12</v>
      </c>
    </row>
    <row r="1138" spans="1:26" x14ac:dyDescent="0.2">
      <c r="A1138">
        <v>6</v>
      </c>
      <c r="B1138" t="s">
        <v>8221</v>
      </c>
      <c r="D1138" t="s">
        <v>8219</v>
      </c>
      <c r="E1138">
        <v>197</v>
      </c>
      <c r="F1138" s="15">
        <f t="shared" si="34"/>
        <v>197</v>
      </c>
      <c r="G1138" s="15">
        <f t="shared" si="35"/>
        <v>38809</v>
      </c>
      <c r="H1138" s="15"/>
      <c r="I1138" t="s">
        <v>8221</v>
      </c>
      <c r="J1138">
        <v>6</v>
      </c>
      <c r="V1138">
        <v>65</v>
      </c>
      <c r="Z1138">
        <v>12</v>
      </c>
    </row>
    <row r="1139" spans="1:26" x14ac:dyDescent="0.2">
      <c r="A1139">
        <v>39</v>
      </c>
      <c r="B1139" t="s">
        <v>8221</v>
      </c>
      <c r="D1139" t="s">
        <v>8219</v>
      </c>
      <c r="E1139">
        <v>271</v>
      </c>
      <c r="F1139" s="15">
        <f t="shared" si="34"/>
        <v>271</v>
      </c>
      <c r="G1139" s="15">
        <f t="shared" si="35"/>
        <v>73441</v>
      </c>
      <c r="H1139" s="15"/>
      <c r="I1139" t="s">
        <v>8221</v>
      </c>
      <c r="J1139">
        <v>0</v>
      </c>
      <c r="V1139">
        <v>65</v>
      </c>
      <c r="Z1139">
        <v>12</v>
      </c>
    </row>
    <row r="1140" spans="1:26" x14ac:dyDescent="0.2">
      <c r="A1140">
        <v>4</v>
      </c>
      <c r="B1140" t="s">
        <v>8221</v>
      </c>
      <c r="D1140" t="s">
        <v>8219</v>
      </c>
      <c r="E1140">
        <v>50</v>
      </c>
      <c r="F1140" s="15">
        <f t="shared" si="34"/>
        <v>50</v>
      </c>
      <c r="G1140" s="15">
        <f t="shared" si="35"/>
        <v>2500</v>
      </c>
      <c r="H1140" s="15"/>
      <c r="I1140" t="s">
        <v>8221</v>
      </c>
      <c r="J1140">
        <v>67</v>
      </c>
      <c r="V1140">
        <v>65</v>
      </c>
      <c r="Z1140">
        <v>12</v>
      </c>
    </row>
    <row r="1141" spans="1:26" x14ac:dyDescent="0.2">
      <c r="A1141">
        <v>1</v>
      </c>
      <c r="B1141" t="s">
        <v>8221</v>
      </c>
      <c r="D1141" t="s">
        <v>8219</v>
      </c>
      <c r="E1141">
        <v>169</v>
      </c>
      <c r="F1141" s="15">
        <f t="shared" si="34"/>
        <v>169</v>
      </c>
      <c r="G1141" s="15">
        <f t="shared" si="35"/>
        <v>28561</v>
      </c>
      <c r="H1141" s="15"/>
      <c r="I1141" t="s">
        <v>8221</v>
      </c>
      <c r="J1141">
        <v>23</v>
      </c>
      <c r="V1141">
        <v>65</v>
      </c>
      <c r="Z1141">
        <v>12</v>
      </c>
    </row>
    <row r="1142" spans="1:26" x14ac:dyDescent="0.2">
      <c r="A1142">
        <v>0</v>
      </c>
      <c r="B1142" t="s">
        <v>8221</v>
      </c>
      <c r="D1142" t="s">
        <v>8219</v>
      </c>
      <c r="E1142">
        <v>205</v>
      </c>
      <c r="F1142" s="15">
        <f t="shared" si="34"/>
        <v>205</v>
      </c>
      <c r="G1142" s="15">
        <f t="shared" si="35"/>
        <v>42025</v>
      </c>
      <c r="H1142" s="15"/>
      <c r="I1142" t="s">
        <v>8221</v>
      </c>
      <c r="J1142">
        <v>72</v>
      </c>
      <c r="V1142">
        <v>65</v>
      </c>
      <c r="Z1142">
        <v>12</v>
      </c>
    </row>
    <row r="1143" spans="1:26" x14ac:dyDescent="0.2">
      <c r="A1143">
        <v>0</v>
      </c>
      <c r="B1143" t="s">
        <v>8221</v>
      </c>
      <c r="D1143" t="s">
        <v>8219</v>
      </c>
      <c r="E1143">
        <v>206</v>
      </c>
      <c r="F1143" s="15">
        <f t="shared" si="34"/>
        <v>206</v>
      </c>
      <c r="G1143" s="15">
        <f t="shared" si="35"/>
        <v>42436</v>
      </c>
      <c r="H1143" s="15"/>
      <c r="I1143" t="s">
        <v>8221</v>
      </c>
      <c r="J1143">
        <v>2</v>
      </c>
      <c r="V1143">
        <v>65</v>
      </c>
      <c r="Z1143">
        <v>12</v>
      </c>
    </row>
    <row r="1144" spans="1:26" x14ac:dyDescent="0.2">
      <c r="A1144">
        <v>0</v>
      </c>
      <c r="B1144" t="s">
        <v>8221</v>
      </c>
      <c r="D1144" t="s">
        <v>8219</v>
      </c>
      <c r="E1144">
        <v>84</v>
      </c>
      <c r="F1144" s="15">
        <f t="shared" si="34"/>
        <v>84</v>
      </c>
      <c r="G1144" s="15">
        <f t="shared" si="35"/>
        <v>7056</v>
      </c>
      <c r="H1144" s="15"/>
      <c r="I1144" t="s">
        <v>8221</v>
      </c>
      <c r="J1144">
        <v>15</v>
      </c>
      <c r="V1144">
        <v>65</v>
      </c>
      <c r="Z1144">
        <v>12</v>
      </c>
    </row>
    <row r="1145" spans="1:26" x14ac:dyDescent="0.2">
      <c r="A1145">
        <v>8</v>
      </c>
      <c r="B1145" t="s">
        <v>8221</v>
      </c>
      <c r="D1145" t="s">
        <v>8219</v>
      </c>
      <c r="E1145">
        <v>210</v>
      </c>
      <c r="F1145" s="15">
        <f t="shared" si="34"/>
        <v>210</v>
      </c>
      <c r="G1145" s="15">
        <f t="shared" si="35"/>
        <v>44100</v>
      </c>
      <c r="H1145" s="15"/>
      <c r="I1145" t="s">
        <v>8221</v>
      </c>
      <c r="J1145">
        <v>1</v>
      </c>
      <c r="V1145">
        <v>65</v>
      </c>
      <c r="Z1145">
        <v>12</v>
      </c>
    </row>
    <row r="1146" spans="1:26" x14ac:dyDescent="0.2">
      <c r="A1146">
        <v>0</v>
      </c>
      <c r="B1146" t="s">
        <v>8221</v>
      </c>
      <c r="D1146" t="s">
        <v>8219</v>
      </c>
      <c r="E1146">
        <v>181</v>
      </c>
      <c r="F1146" s="15">
        <f t="shared" si="34"/>
        <v>181</v>
      </c>
      <c r="G1146" s="15">
        <f t="shared" si="35"/>
        <v>32761</v>
      </c>
      <c r="H1146" s="15"/>
      <c r="I1146" t="s">
        <v>8221</v>
      </c>
      <c r="J1146">
        <v>2</v>
      </c>
      <c r="V1146">
        <v>66</v>
      </c>
      <c r="Z1146">
        <v>12</v>
      </c>
    </row>
    <row r="1147" spans="1:26" x14ac:dyDescent="0.2">
      <c r="A1147">
        <v>1</v>
      </c>
      <c r="B1147" t="s">
        <v>8221</v>
      </c>
      <c r="D1147" t="s">
        <v>8219</v>
      </c>
      <c r="E1147">
        <v>60</v>
      </c>
      <c r="F1147" s="15">
        <f t="shared" si="34"/>
        <v>60</v>
      </c>
      <c r="G1147" s="15">
        <f t="shared" si="35"/>
        <v>3600</v>
      </c>
      <c r="H1147" s="15"/>
      <c r="I1147" t="s">
        <v>8221</v>
      </c>
      <c r="J1147">
        <v>7</v>
      </c>
      <c r="V1147">
        <v>66</v>
      </c>
      <c r="Z1147">
        <v>12</v>
      </c>
    </row>
    <row r="1148" spans="1:26" x14ac:dyDescent="0.2">
      <c r="A1148">
        <v>12</v>
      </c>
      <c r="B1148" t="s">
        <v>8221</v>
      </c>
      <c r="D1148" t="s">
        <v>8219</v>
      </c>
      <c r="E1148">
        <v>445</v>
      </c>
      <c r="F1148" s="15">
        <f t="shared" si="34"/>
        <v>445</v>
      </c>
      <c r="G1148" s="15">
        <f t="shared" si="35"/>
        <v>198025</v>
      </c>
      <c r="H1148" s="15"/>
      <c r="I1148" t="s">
        <v>8221</v>
      </c>
      <c r="J1148">
        <v>16</v>
      </c>
      <c r="V1148">
        <v>66</v>
      </c>
      <c r="Z1148">
        <v>12</v>
      </c>
    </row>
    <row r="1149" spans="1:26" x14ac:dyDescent="0.2">
      <c r="A1149">
        <v>0</v>
      </c>
      <c r="B1149" t="s">
        <v>8221</v>
      </c>
      <c r="D1149" t="s">
        <v>8219</v>
      </c>
      <c r="E1149">
        <v>17</v>
      </c>
      <c r="F1149" s="15">
        <f t="shared" si="34"/>
        <v>17</v>
      </c>
      <c r="G1149" s="15">
        <f t="shared" si="35"/>
        <v>289</v>
      </c>
      <c r="H1149" s="15"/>
      <c r="I1149" t="s">
        <v>8221</v>
      </c>
      <c r="J1149">
        <v>117</v>
      </c>
      <c r="V1149">
        <v>66</v>
      </c>
      <c r="Z1149">
        <v>12</v>
      </c>
    </row>
    <row r="1150" spans="1:26" x14ac:dyDescent="0.2">
      <c r="A1150">
        <v>3</v>
      </c>
      <c r="B1150" t="s">
        <v>8221</v>
      </c>
      <c r="D1150" t="s">
        <v>8219</v>
      </c>
      <c r="E1150">
        <v>194</v>
      </c>
      <c r="F1150" s="15">
        <f t="shared" si="34"/>
        <v>194</v>
      </c>
      <c r="G1150" s="15">
        <f t="shared" si="35"/>
        <v>37636</v>
      </c>
      <c r="H1150" s="15"/>
      <c r="I1150" t="s">
        <v>8221</v>
      </c>
      <c r="J1150">
        <v>2</v>
      </c>
      <c r="V1150">
        <v>66</v>
      </c>
      <c r="Z1150">
        <v>12</v>
      </c>
    </row>
    <row r="1151" spans="1:26" x14ac:dyDescent="0.2">
      <c r="A1151">
        <v>2</v>
      </c>
      <c r="B1151" t="s">
        <v>8221</v>
      </c>
      <c r="D1151" t="s">
        <v>8219</v>
      </c>
      <c r="E1151">
        <v>404</v>
      </c>
      <c r="F1151" s="15">
        <f t="shared" si="34"/>
        <v>404</v>
      </c>
      <c r="G1151" s="15">
        <f t="shared" si="35"/>
        <v>163216</v>
      </c>
      <c r="H1151" s="15"/>
      <c r="I1151" t="s">
        <v>8221</v>
      </c>
      <c r="J1151">
        <v>7</v>
      </c>
      <c r="V1151">
        <v>66</v>
      </c>
      <c r="Z1151">
        <v>12</v>
      </c>
    </row>
    <row r="1152" spans="1:26" x14ac:dyDescent="0.2">
      <c r="A1152">
        <v>6</v>
      </c>
      <c r="B1152" t="s">
        <v>8221</v>
      </c>
      <c r="D1152" t="s">
        <v>8219</v>
      </c>
      <c r="E1152">
        <v>194</v>
      </c>
      <c r="F1152" s="15">
        <f t="shared" si="34"/>
        <v>194</v>
      </c>
      <c r="G1152" s="15">
        <f t="shared" si="35"/>
        <v>37636</v>
      </c>
      <c r="H1152" s="15"/>
      <c r="I1152" t="s">
        <v>8221</v>
      </c>
      <c r="J1152">
        <v>3</v>
      </c>
      <c r="V1152">
        <v>66</v>
      </c>
      <c r="Z1152">
        <v>12</v>
      </c>
    </row>
    <row r="1153" spans="1:26" x14ac:dyDescent="0.2">
      <c r="A1153">
        <v>0</v>
      </c>
      <c r="B1153" t="s">
        <v>8221</v>
      </c>
      <c r="D1153" t="s">
        <v>8219</v>
      </c>
      <c r="E1153">
        <v>902</v>
      </c>
      <c r="F1153" s="15">
        <f t="shared" si="34"/>
        <v>902</v>
      </c>
      <c r="G1153" s="15">
        <f t="shared" si="35"/>
        <v>813604</v>
      </c>
      <c r="H1153" s="15"/>
      <c r="I1153" t="s">
        <v>8221</v>
      </c>
      <c r="J1153">
        <v>20</v>
      </c>
      <c r="V1153">
        <v>66</v>
      </c>
      <c r="Z1153">
        <v>12</v>
      </c>
    </row>
    <row r="1154" spans="1:26" x14ac:dyDescent="0.2">
      <c r="A1154">
        <v>15</v>
      </c>
      <c r="B1154" t="s">
        <v>8221</v>
      </c>
      <c r="D1154" t="s">
        <v>8219</v>
      </c>
      <c r="E1154">
        <v>1670</v>
      </c>
      <c r="F1154" s="15">
        <f t="shared" si="34"/>
        <v>1670</v>
      </c>
      <c r="G1154" s="15">
        <f t="shared" si="35"/>
        <v>2788900</v>
      </c>
      <c r="H1154" s="15"/>
      <c r="I1154" t="s">
        <v>8221</v>
      </c>
      <c r="J1154">
        <v>50</v>
      </c>
      <c r="V1154">
        <v>67</v>
      </c>
      <c r="Z1154">
        <v>12</v>
      </c>
    </row>
    <row r="1155" spans="1:26" x14ac:dyDescent="0.2">
      <c r="A1155">
        <v>1</v>
      </c>
      <c r="B1155" t="s">
        <v>8221</v>
      </c>
      <c r="D1155" t="s">
        <v>8219</v>
      </c>
      <c r="E1155">
        <v>1328</v>
      </c>
      <c r="F1155" s="15">
        <f t="shared" ref="F1155:F1218" si="36">E1155-$N1155</f>
        <v>1328</v>
      </c>
      <c r="G1155" s="15">
        <f t="shared" ref="G1155:G1218" si="37">F1155^2</f>
        <v>1763584</v>
      </c>
      <c r="H1155" s="15"/>
      <c r="I1155" t="s">
        <v>8221</v>
      </c>
      <c r="J1155">
        <v>2</v>
      </c>
      <c r="V1155">
        <v>67</v>
      </c>
      <c r="Z1155">
        <v>12</v>
      </c>
    </row>
    <row r="1156" spans="1:26" x14ac:dyDescent="0.2">
      <c r="A1156">
        <v>3</v>
      </c>
      <c r="B1156" t="s">
        <v>8221</v>
      </c>
      <c r="D1156" t="s">
        <v>8219</v>
      </c>
      <c r="E1156">
        <v>944</v>
      </c>
      <c r="F1156" s="15">
        <f t="shared" si="36"/>
        <v>944</v>
      </c>
      <c r="G1156" s="15">
        <f t="shared" si="37"/>
        <v>891136</v>
      </c>
      <c r="H1156" s="15"/>
      <c r="I1156" t="s">
        <v>8221</v>
      </c>
      <c r="J1156">
        <v>3</v>
      </c>
      <c r="V1156">
        <v>67</v>
      </c>
      <c r="Z1156">
        <v>12</v>
      </c>
    </row>
    <row r="1157" spans="1:26" x14ac:dyDescent="0.2">
      <c r="A1157">
        <v>8</v>
      </c>
      <c r="B1157" t="s">
        <v>8221</v>
      </c>
      <c r="D1157" t="s">
        <v>8219</v>
      </c>
      <c r="E1157">
        <v>147</v>
      </c>
      <c r="F1157" s="15">
        <f t="shared" si="36"/>
        <v>147</v>
      </c>
      <c r="G1157" s="15">
        <f t="shared" si="37"/>
        <v>21609</v>
      </c>
      <c r="H1157" s="15"/>
      <c r="I1157" t="s">
        <v>8221</v>
      </c>
      <c r="J1157">
        <v>27</v>
      </c>
      <c r="V1157">
        <v>67</v>
      </c>
      <c r="Z1157">
        <v>12</v>
      </c>
    </row>
    <row r="1158" spans="1:26" x14ac:dyDescent="0.2">
      <c r="A1158">
        <v>0</v>
      </c>
      <c r="B1158" t="s">
        <v>8221</v>
      </c>
      <c r="D1158" t="s">
        <v>8219</v>
      </c>
      <c r="E1158">
        <v>99</v>
      </c>
      <c r="F1158" s="15">
        <f t="shared" si="36"/>
        <v>99</v>
      </c>
      <c r="G1158" s="15">
        <f t="shared" si="37"/>
        <v>9801</v>
      </c>
      <c r="H1158" s="15"/>
      <c r="I1158" t="s">
        <v>8221</v>
      </c>
      <c r="J1158">
        <v>7</v>
      </c>
      <c r="V1158">
        <v>67</v>
      </c>
      <c r="Z1158">
        <v>12</v>
      </c>
    </row>
    <row r="1159" spans="1:26" x14ac:dyDescent="0.2">
      <c r="A1159">
        <v>3</v>
      </c>
      <c r="B1159" t="s">
        <v>8221</v>
      </c>
      <c r="D1159" t="s">
        <v>8219</v>
      </c>
      <c r="E1159">
        <v>79</v>
      </c>
      <c r="F1159" s="15">
        <f t="shared" si="36"/>
        <v>79</v>
      </c>
      <c r="G1159" s="15">
        <f t="shared" si="37"/>
        <v>6241</v>
      </c>
      <c r="H1159" s="15"/>
      <c r="I1159" t="s">
        <v>8221</v>
      </c>
      <c r="J1159">
        <v>5</v>
      </c>
      <c r="V1159">
        <v>67</v>
      </c>
      <c r="Z1159">
        <v>12</v>
      </c>
    </row>
    <row r="1160" spans="1:26" x14ac:dyDescent="0.2">
      <c r="A1160">
        <v>3</v>
      </c>
      <c r="B1160" t="s">
        <v>8221</v>
      </c>
      <c r="D1160" t="s">
        <v>8219</v>
      </c>
      <c r="E1160">
        <v>75</v>
      </c>
      <c r="F1160" s="15">
        <f t="shared" si="36"/>
        <v>75</v>
      </c>
      <c r="G1160" s="15">
        <f t="shared" si="37"/>
        <v>5625</v>
      </c>
      <c r="H1160" s="15"/>
      <c r="I1160" t="s">
        <v>8221</v>
      </c>
      <c r="J1160">
        <v>0</v>
      </c>
      <c r="V1160">
        <v>67</v>
      </c>
      <c r="Z1160">
        <v>12</v>
      </c>
    </row>
    <row r="1161" spans="1:26" x14ac:dyDescent="0.2">
      <c r="A1161">
        <v>0</v>
      </c>
      <c r="B1161" t="s">
        <v>8221</v>
      </c>
      <c r="D1161" t="s">
        <v>8219</v>
      </c>
      <c r="E1161">
        <v>207</v>
      </c>
      <c r="F1161" s="15">
        <f t="shared" si="36"/>
        <v>207</v>
      </c>
      <c r="G1161" s="15">
        <f t="shared" si="37"/>
        <v>42849</v>
      </c>
      <c r="H1161" s="15"/>
      <c r="I1161" t="s">
        <v>8221</v>
      </c>
      <c r="J1161">
        <v>3</v>
      </c>
      <c r="V1161">
        <v>67</v>
      </c>
      <c r="Z1161">
        <v>13</v>
      </c>
    </row>
    <row r="1162" spans="1:26" x14ac:dyDescent="0.2">
      <c r="A1162">
        <v>19</v>
      </c>
      <c r="B1162" t="s">
        <v>8221</v>
      </c>
      <c r="D1162" t="s">
        <v>8219</v>
      </c>
      <c r="E1162">
        <v>102</v>
      </c>
      <c r="F1162" s="15">
        <f t="shared" si="36"/>
        <v>102</v>
      </c>
      <c r="G1162" s="15">
        <f t="shared" si="37"/>
        <v>10404</v>
      </c>
      <c r="H1162" s="15"/>
      <c r="I1162" t="s">
        <v>8221</v>
      </c>
      <c r="J1162">
        <v>6</v>
      </c>
      <c r="V1162">
        <v>67</v>
      </c>
      <c r="Z1162">
        <v>13</v>
      </c>
    </row>
    <row r="1163" spans="1:26" x14ac:dyDescent="0.2">
      <c r="A1163">
        <v>0</v>
      </c>
      <c r="B1163" t="s">
        <v>8221</v>
      </c>
      <c r="D1163" t="s">
        <v>8219</v>
      </c>
      <c r="E1163">
        <v>32</v>
      </c>
      <c r="F1163" s="15">
        <f t="shared" si="36"/>
        <v>32</v>
      </c>
      <c r="G1163" s="15">
        <f t="shared" si="37"/>
        <v>1024</v>
      </c>
      <c r="H1163" s="15"/>
      <c r="I1163" t="s">
        <v>8221</v>
      </c>
      <c r="J1163">
        <v>9</v>
      </c>
      <c r="V1163">
        <v>68</v>
      </c>
      <c r="Z1163">
        <v>13</v>
      </c>
    </row>
    <row r="1164" spans="1:26" x14ac:dyDescent="0.2">
      <c r="A1164">
        <v>2</v>
      </c>
      <c r="B1164" t="s">
        <v>8221</v>
      </c>
      <c r="D1164" t="s">
        <v>8219</v>
      </c>
      <c r="E1164">
        <v>480</v>
      </c>
      <c r="F1164" s="15">
        <f t="shared" si="36"/>
        <v>480</v>
      </c>
      <c r="G1164" s="15">
        <f t="shared" si="37"/>
        <v>230400</v>
      </c>
      <c r="H1164" s="15"/>
      <c r="I1164" t="s">
        <v>8221</v>
      </c>
      <c r="J1164">
        <v>3</v>
      </c>
      <c r="V1164">
        <v>68</v>
      </c>
      <c r="Z1164">
        <v>13</v>
      </c>
    </row>
    <row r="1165" spans="1:26" x14ac:dyDescent="0.2">
      <c r="A1165">
        <v>0</v>
      </c>
      <c r="B1165" t="s">
        <v>8221</v>
      </c>
      <c r="D1165" t="s">
        <v>8219</v>
      </c>
      <c r="E1165">
        <v>11</v>
      </c>
      <c r="F1165" s="15">
        <f t="shared" si="36"/>
        <v>11</v>
      </c>
      <c r="G1165" s="15">
        <f t="shared" si="37"/>
        <v>121</v>
      </c>
      <c r="H1165" s="15"/>
      <c r="I1165" t="s">
        <v>8221</v>
      </c>
      <c r="J1165">
        <v>2</v>
      </c>
      <c r="V1165">
        <v>68</v>
      </c>
      <c r="Z1165">
        <v>13</v>
      </c>
    </row>
    <row r="1166" spans="1:26" x14ac:dyDescent="0.2">
      <c r="A1166">
        <v>0</v>
      </c>
      <c r="B1166" t="s">
        <v>8221</v>
      </c>
      <c r="D1166" t="s">
        <v>8219</v>
      </c>
      <c r="E1166">
        <v>12</v>
      </c>
      <c r="F1166" s="15">
        <f t="shared" si="36"/>
        <v>12</v>
      </c>
      <c r="G1166" s="15">
        <f t="shared" si="37"/>
        <v>144</v>
      </c>
      <c r="H1166" s="15"/>
      <c r="I1166" t="s">
        <v>8221</v>
      </c>
      <c r="J1166">
        <v>3</v>
      </c>
      <c r="V1166">
        <v>68</v>
      </c>
      <c r="Z1166">
        <v>13</v>
      </c>
    </row>
    <row r="1167" spans="1:26" x14ac:dyDescent="0.2">
      <c r="A1167">
        <v>25</v>
      </c>
      <c r="B1167" t="s">
        <v>8221</v>
      </c>
      <c r="D1167" t="s">
        <v>8219</v>
      </c>
      <c r="E1167">
        <v>48</v>
      </c>
      <c r="F1167" s="15">
        <f t="shared" si="36"/>
        <v>48</v>
      </c>
      <c r="G1167" s="15">
        <f t="shared" si="37"/>
        <v>2304</v>
      </c>
      <c r="H1167" s="15"/>
      <c r="I1167" t="s">
        <v>8221</v>
      </c>
      <c r="J1167">
        <v>45</v>
      </c>
      <c r="V1167">
        <v>68</v>
      </c>
      <c r="Z1167">
        <v>13</v>
      </c>
    </row>
    <row r="1168" spans="1:26" x14ac:dyDescent="0.2">
      <c r="A1168">
        <v>8</v>
      </c>
      <c r="B1168" t="s">
        <v>8221</v>
      </c>
      <c r="D1168" t="s">
        <v>8219</v>
      </c>
      <c r="E1168">
        <v>59</v>
      </c>
      <c r="F1168" s="15">
        <f t="shared" si="36"/>
        <v>59</v>
      </c>
      <c r="G1168" s="15">
        <f t="shared" si="37"/>
        <v>3481</v>
      </c>
      <c r="H1168" s="15"/>
      <c r="I1168" t="s">
        <v>8221</v>
      </c>
      <c r="J1168">
        <v>9</v>
      </c>
      <c r="V1168">
        <v>68</v>
      </c>
      <c r="Z1168">
        <v>13</v>
      </c>
    </row>
    <row r="1169" spans="1:26" x14ac:dyDescent="0.2">
      <c r="A1169">
        <v>16</v>
      </c>
      <c r="B1169" t="s">
        <v>8221</v>
      </c>
      <c r="D1169" t="s">
        <v>8219</v>
      </c>
      <c r="E1169">
        <v>79</v>
      </c>
      <c r="F1169" s="15">
        <f t="shared" si="36"/>
        <v>79</v>
      </c>
      <c r="G1169" s="15">
        <f t="shared" si="37"/>
        <v>6241</v>
      </c>
      <c r="H1169" s="15"/>
      <c r="I1169" t="s">
        <v>8221</v>
      </c>
      <c r="J1169">
        <v>9</v>
      </c>
      <c r="V1169">
        <v>68</v>
      </c>
      <c r="Z1169">
        <v>13</v>
      </c>
    </row>
    <row r="1170" spans="1:26" x14ac:dyDescent="0.2">
      <c r="A1170">
        <v>3</v>
      </c>
      <c r="B1170" t="s">
        <v>8221</v>
      </c>
      <c r="D1170" t="s">
        <v>8219</v>
      </c>
      <c r="E1170">
        <v>14</v>
      </c>
      <c r="F1170" s="15">
        <f t="shared" si="36"/>
        <v>14</v>
      </c>
      <c r="G1170" s="15">
        <f t="shared" si="37"/>
        <v>196</v>
      </c>
      <c r="H1170" s="15"/>
      <c r="I1170" t="s">
        <v>8221</v>
      </c>
      <c r="J1170">
        <v>21</v>
      </c>
      <c r="V1170">
        <v>69</v>
      </c>
      <c r="Z1170">
        <v>13</v>
      </c>
    </row>
    <row r="1171" spans="1:26" x14ac:dyDescent="0.2">
      <c r="A1171">
        <v>3</v>
      </c>
      <c r="B1171" t="s">
        <v>8221</v>
      </c>
      <c r="D1171" t="s">
        <v>8219</v>
      </c>
      <c r="E1171">
        <v>106</v>
      </c>
      <c r="F1171" s="15">
        <f t="shared" si="36"/>
        <v>106</v>
      </c>
      <c r="G1171" s="15">
        <f t="shared" si="37"/>
        <v>11236</v>
      </c>
      <c r="H1171" s="15"/>
      <c r="I1171" t="s">
        <v>8221</v>
      </c>
      <c r="J1171">
        <v>17</v>
      </c>
      <c r="V1171">
        <v>69</v>
      </c>
      <c r="Z1171">
        <v>13</v>
      </c>
    </row>
    <row r="1172" spans="1:26" x14ac:dyDescent="0.2">
      <c r="A1172">
        <v>2</v>
      </c>
      <c r="B1172" t="s">
        <v>8221</v>
      </c>
      <c r="D1172" t="s">
        <v>8219</v>
      </c>
      <c r="E1172">
        <v>25</v>
      </c>
      <c r="F1172" s="15">
        <f t="shared" si="36"/>
        <v>25</v>
      </c>
      <c r="G1172" s="15">
        <f t="shared" si="37"/>
        <v>625</v>
      </c>
      <c r="H1172" s="15"/>
      <c r="I1172" t="s">
        <v>8221</v>
      </c>
      <c r="J1172">
        <v>1</v>
      </c>
      <c r="V1172">
        <v>69</v>
      </c>
      <c r="Z1172">
        <v>13</v>
      </c>
    </row>
    <row r="1173" spans="1:26" x14ac:dyDescent="0.2">
      <c r="A1173">
        <v>1</v>
      </c>
      <c r="B1173" t="s">
        <v>8221</v>
      </c>
      <c r="D1173" t="s">
        <v>8219</v>
      </c>
      <c r="E1173">
        <v>25</v>
      </c>
      <c r="F1173" s="15">
        <f t="shared" si="36"/>
        <v>25</v>
      </c>
      <c r="G1173" s="15">
        <f t="shared" si="37"/>
        <v>625</v>
      </c>
      <c r="H1173" s="15"/>
      <c r="I1173" t="s">
        <v>8221</v>
      </c>
      <c r="J1173">
        <v>1</v>
      </c>
      <c r="V1173">
        <v>69</v>
      </c>
      <c r="Z1173">
        <v>13</v>
      </c>
    </row>
    <row r="1174" spans="1:26" x14ac:dyDescent="0.2">
      <c r="A1174">
        <v>0</v>
      </c>
      <c r="B1174" t="s">
        <v>8221</v>
      </c>
      <c r="D1174" t="s">
        <v>8219</v>
      </c>
      <c r="E1174">
        <v>29</v>
      </c>
      <c r="F1174" s="15">
        <f t="shared" si="36"/>
        <v>29</v>
      </c>
      <c r="G1174" s="15">
        <f t="shared" si="37"/>
        <v>841</v>
      </c>
      <c r="H1174" s="15"/>
      <c r="I1174" t="s">
        <v>8221</v>
      </c>
      <c r="J1174">
        <v>14</v>
      </c>
      <c r="V1174">
        <v>69</v>
      </c>
      <c r="Z1174">
        <v>13</v>
      </c>
    </row>
    <row r="1175" spans="1:26" x14ac:dyDescent="0.2">
      <c r="A1175">
        <v>1</v>
      </c>
      <c r="B1175" t="s">
        <v>8221</v>
      </c>
      <c r="D1175" t="s">
        <v>8219</v>
      </c>
      <c r="E1175">
        <v>43</v>
      </c>
      <c r="F1175" s="15">
        <f t="shared" si="36"/>
        <v>43</v>
      </c>
      <c r="G1175" s="15">
        <f t="shared" si="37"/>
        <v>1849</v>
      </c>
      <c r="H1175" s="15"/>
      <c r="I1175" t="s">
        <v>8221</v>
      </c>
      <c r="J1175">
        <v>42</v>
      </c>
      <c r="V1175">
        <v>69</v>
      </c>
      <c r="Z1175">
        <v>13</v>
      </c>
    </row>
    <row r="1176" spans="1:26" x14ac:dyDescent="0.2">
      <c r="A1176">
        <v>19</v>
      </c>
      <c r="B1176" t="s">
        <v>8221</v>
      </c>
      <c r="D1176" t="s">
        <v>8219</v>
      </c>
      <c r="E1176">
        <v>46</v>
      </c>
      <c r="F1176" s="15">
        <f t="shared" si="36"/>
        <v>46</v>
      </c>
      <c r="G1176" s="15">
        <f t="shared" si="37"/>
        <v>2116</v>
      </c>
      <c r="H1176" s="15"/>
      <c r="I1176" t="s">
        <v>8221</v>
      </c>
      <c r="J1176">
        <v>27</v>
      </c>
      <c r="V1176">
        <v>69</v>
      </c>
      <c r="Z1176">
        <v>13</v>
      </c>
    </row>
    <row r="1177" spans="1:26" x14ac:dyDescent="0.2">
      <c r="A1177">
        <v>9</v>
      </c>
      <c r="B1177" t="s">
        <v>8221</v>
      </c>
      <c r="D1177" t="s">
        <v>8219</v>
      </c>
      <c r="E1177">
        <v>27</v>
      </c>
      <c r="F1177" s="15">
        <f t="shared" si="36"/>
        <v>27</v>
      </c>
      <c r="G1177" s="15">
        <f t="shared" si="37"/>
        <v>729</v>
      </c>
      <c r="H1177" s="15"/>
      <c r="I1177" t="s">
        <v>8221</v>
      </c>
      <c r="J1177">
        <v>5</v>
      </c>
      <c r="V1177">
        <v>69</v>
      </c>
      <c r="Z1177">
        <v>13</v>
      </c>
    </row>
    <row r="1178" spans="1:26" x14ac:dyDescent="0.2">
      <c r="A1178">
        <v>1</v>
      </c>
      <c r="B1178" t="s">
        <v>8221</v>
      </c>
      <c r="D1178" t="s">
        <v>8219</v>
      </c>
      <c r="E1178">
        <v>112</v>
      </c>
      <c r="F1178" s="15">
        <f t="shared" si="36"/>
        <v>112</v>
      </c>
      <c r="G1178" s="15">
        <f t="shared" si="37"/>
        <v>12544</v>
      </c>
      <c r="H1178" s="15"/>
      <c r="I1178" t="s">
        <v>8221</v>
      </c>
      <c r="J1178">
        <v>13</v>
      </c>
      <c r="V1178">
        <v>69</v>
      </c>
      <c r="Z1178">
        <v>13</v>
      </c>
    </row>
    <row r="1179" spans="1:26" x14ac:dyDescent="0.2">
      <c r="A1179">
        <v>0</v>
      </c>
      <c r="B1179" t="s">
        <v>8221</v>
      </c>
      <c r="D1179" t="s">
        <v>8219</v>
      </c>
      <c r="E1179">
        <v>34</v>
      </c>
      <c r="F1179" s="15">
        <f t="shared" si="36"/>
        <v>34</v>
      </c>
      <c r="G1179" s="15">
        <f t="shared" si="37"/>
        <v>1156</v>
      </c>
      <c r="H1179" s="15"/>
      <c r="I1179" t="s">
        <v>8221</v>
      </c>
      <c r="J1179">
        <v>12</v>
      </c>
      <c r="V1179">
        <v>69</v>
      </c>
      <c r="Z1179">
        <v>13</v>
      </c>
    </row>
    <row r="1180" spans="1:26" x14ac:dyDescent="0.2">
      <c r="A1180">
        <v>1</v>
      </c>
      <c r="B1180" t="s">
        <v>8221</v>
      </c>
      <c r="D1180" t="s">
        <v>8219</v>
      </c>
      <c r="E1180">
        <v>145</v>
      </c>
      <c r="F1180" s="15">
        <f t="shared" si="36"/>
        <v>145</v>
      </c>
      <c r="G1180" s="15">
        <f t="shared" si="37"/>
        <v>21025</v>
      </c>
      <c r="H1180" s="15"/>
      <c r="I1180" t="s">
        <v>8221</v>
      </c>
      <c r="J1180">
        <v>90</v>
      </c>
      <c r="V1180">
        <v>69</v>
      </c>
      <c r="Z1180">
        <v>13</v>
      </c>
    </row>
    <row r="1181" spans="1:26" x14ac:dyDescent="0.2">
      <c r="A1181">
        <v>5</v>
      </c>
      <c r="B1181" t="s">
        <v>8221</v>
      </c>
      <c r="D1181" t="s">
        <v>8219</v>
      </c>
      <c r="E1181">
        <v>19</v>
      </c>
      <c r="F1181" s="15">
        <f t="shared" si="36"/>
        <v>19</v>
      </c>
      <c r="G1181" s="15">
        <f t="shared" si="37"/>
        <v>361</v>
      </c>
      <c r="H1181" s="15"/>
      <c r="I1181" t="s">
        <v>8221</v>
      </c>
      <c r="J1181">
        <v>2</v>
      </c>
      <c r="V1181">
        <v>69</v>
      </c>
      <c r="Z1181">
        <v>13</v>
      </c>
    </row>
    <row r="1182" spans="1:26" x14ac:dyDescent="0.2">
      <c r="A1182">
        <v>85</v>
      </c>
      <c r="B1182" t="s">
        <v>8221</v>
      </c>
      <c r="D1182" t="s">
        <v>8219</v>
      </c>
      <c r="E1182">
        <v>288</v>
      </c>
      <c r="F1182" s="15">
        <f t="shared" si="36"/>
        <v>288</v>
      </c>
      <c r="G1182" s="15">
        <f t="shared" si="37"/>
        <v>82944</v>
      </c>
      <c r="H1182" s="15"/>
      <c r="I1182" t="s">
        <v>8221</v>
      </c>
      <c r="J1182">
        <v>5</v>
      </c>
      <c r="V1182">
        <v>69</v>
      </c>
      <c r="Z1182">
        <v>13</v>
      </c>
    </row>
    <row r="1183" spans="1:26" x14ac:dyDescent="0.2">
      <c r="A1183">
        <v>3</v>
      </c>
      <c r="B1183" t="s">
        <v>8221</v>
      </c>
      <c r="D1183" t="s">
        <v>8219</v>
      </c>
      <c r="E1183">
        <v>14</v>
      </c>
      <c r="F1183" s="15">
        <f t="shared" si="36"/>
        <v>14</v>
      </c>
      <c r="G1183" s="15">
        <f t="shared" si="37"/>
        <v>196</v>
      </c>
      <c r="H1183" s="15"/>
      <c r="I1183" t="s">
        <v>8221</v>
      </c>
      <c r="J1183">
        <v>31</v>
      </c>
      <c r="V1183">
        <v>69</v>
      </c>
      <c r="Z1183">
        <v>14</v>
      </c>
    </row>
    <row r="1184" spans="1:26" x14ac:dyDescent="0.2">
      <c r="A1184">
        <v>4</v>
      </c>
      <c r="B1184" t="s">
        <v>8221</v>
      </c>
      <c r="D1184" t="s">
        <v>8219</v>
      </c>
      <c r="E1184">
        <v>7</v>
      </c>
      <c r="F1184" s="15">
        <f t="shared" si="36"/>
        <v>7</v>
      </c>
      <c r="G1184" s="15">
        <f t="shared" si="37"/>
        <v>49</v>
      </c>
      <c r="H1184" s="15"/>
      <c r="I1184" t="s">
        <v>8221</v>
      </c>
      <c r="J1184">
        <v>4</v>
      </c>
      <c r="V1184">
        <v>70</v>
      </c>
      <c r="Z1184">
        <v>14</v>
      </c>
    </row>
    <row r="1185" spans="1:26" x14ac:dyDescent="0.2">
      <c r="A1185">
        <v>3</v>
      </c>
      <c r="B1185" t="s">
        <v>8221</v>
      </c>
      <c r="D1185" t="s">
        <v>8219</v>
      </c>
      <c r="E1185">
        <v>211</v>
      </c>
      <c r="F1185" s="15">
        <f t="shared" si="36"/>
        <v>211</v>
      </c>
      <c r="G1185" s="15">
        <f t="shared" si="37"/>
        <v>44521</v>
      </c>
      <c r="H1185" s="15"/>
      <c r="I1185" t="s">
        <v>8221</v>
      </c>
      <c r="J1185">
        <v>29</v>
      </c>
      <c r="V1185">
        <v>70</v>
      </c>
      <c r="Z1185">
        <v>14</v>
      </c>
    </row>
    <row r="1186" spans="1:26" x14ac:dyDescent="0.2">
      <c r="A1186">
        <v>375</v>
      </c>
      <c r="B1186" t="s">
        <v>8219</v>
      </c>
      <c r="D1186" t="s">
        <v>8219</v>
      </c>
      <c r="E1186">
        <v>85</v>
      </c>
      <c r="F1186" s="15">
        <f t="shared" si="36"/>
        <v>85</v>
      </c>
      <c r="G1186" s="15">
        <f t="shared" si="37"/>
        <v>7225</v>
      </c>
      <c r="H1186" s="15"/>
      <c r="I1186" t="s">
        <v>8221</v>
      </c>
      <c r="J1186">
        <v>2</v>
      </c>
      <c r="V1186">
        <v>70</v>
      </c>
      <c r="Z1186">
        <v>14</v>
      </c>
    </row>
    <row r="1187" spans="1:26" x14ac:dyDescent="0.2">
      <c r="A1187">
        <v>111</v>
      </c>
      <c r="B1187" t="s">
        <v>8219</v>
      </c>
      <c r="D1187" t="s">
        <v>8219</v>
      </c>
      <c r="E1187">
        <v>103</v>
      </c>
      <c r="F1187" s="15">
        <f t="shared" si="36"/>
        <v>103</v>
      </c>
      <c r="G1187" s="15">
        <f t="shared" si="37"/>
        <v>10609</v>
      </c>
      <c r="H1187" s="15"/>
      <c r="I1187" t="s">
        <v>8221</v>
      </c>
      <c r="J1187">
        <v>114</v>
      </c>
      <c r="V1187">
        <v>70</v>
      </c>
      <c r="Z1187">
        <v>14</v>
      </c>
    </row>
    <row r="1188" spans="1:26" x14ac:dyDescent="0.2">
      <c r="A1188">
        <v>123</v>
      </c>
      <c r="B1188" t="s">
        <v>8219</v>
      </c>
      <c r="D1188" t="s">
        <v>8219</v>
      </c>
      <c r="E1188">
        <v>113</v>
      </c>
      <c r="F1188" s="15">
        <f t="shared" si="36"/>
        <v>113</v>
      </c>
      <c r="G1188" s="15">
        <f t="shared" si="37"/>
        <v>12769</v>
      </c>
      <c r="H1188" s="15"/>
      <c r="I1188" t="s">
        <v>8221</v>
      </c>
      <c r="J1188">
        <v>1</v>
      </c>
      <c r="V1188">
        <v>70</v>
      </c>
      <c r="Z1188">
        <v>14</v>
      </c>
    </row>
    <row r="1189" spans="1:26" x14ac:dyDescent="0.2">
      <c r="A1189">
        <v>70</v>
      </c>
      <c r="B1189" t="s">
        <v>8219</v>
      </c>
      <c r="D1189" t="s">
        <v>8219</v>
      </c>
      <c r="E1189">
        <v>167</v>
      </c>
      <c r="F1189" s="15">
        <f t="shared" si="36"/>
        <v>167</v>
      </c>
      <c r="G1189" s="15">
        <f t="shared" si="37"/>
        <v>27889</v>
      </c>
      <c r="H1189" s="15"/>
      <c r="I1189" t="s">
        <v>8221</v>
      </c>
      <c r="J1189">
        <v>76</v>
      </c>
      <c r="V1189">
        <v>70</v>
      </c>
      <c r="Z1189">
        <v>14</v>
      </c>
    </row>
    <row r="1190" spans="1:26" x14ac:dyDescent="0.2">
      <c r="A1190">
        <v>85</v>
      </c>
      <c r="B1190" t="s">
        <v>8219</v>
      </c>
      <c r="D1190" t="s">
        <v>8219</v>
      </c>
      <c r="E1190">
        <v>73</v>
      </c>
      <c r="F1190" s="15">
        <f t="shared" si="36"/>
        <v>73</v>
      </c>
      <c r="G1190" s="15">
        <f t="shared" si="37"/>
        <v>5329</v>
      </c>
      <c r="H1190" s="15"/>
      <c r="I1190" t="s">
        <v>8221</v>
      </c>
      <c r="J1190">
        <v>9</v>
      </c>
      <c r="V1190">
        <v>70</v>
      </c>
      <c r="Z1190">
        <v>14</v>
      </c>
    </row>
    <row r="1191" spans="1:26" x14ac:dyDescent="0.2">
      <c r="A1191">
        <v>86</v>
      </c>
      <c r="B1191" t="s">
        <v>8219</v>
      </c>
      <c r="D1191" t="s">
        <v>8219</v>
      </c>
      <c r="E1191">
        <v>75</v>
      </c>
      <c r="F1191" s="15">
        <f t="shared" si="36"/>
        <v>75</v>
      </c>
      <c r="G1191" s="15">
        <f t="shared" si="37"/>
        <v>5625</v>
      </c>
      <c r="H1191" s="15"/>
      <c r="I1191" t="s">
        <v>8221</v>
      </c>
      <c r="J1191">
        <v>37</v>
      </c>
      <c r="V1191">
        <v>70</v>
      </c>
      <c r="Z1191">
        <v>14</v>
      </c>
    </row>
    <row r="1192" spans="1:26" x14ac:dyDescent="0.2">
      <c r="A1192">
        <v>13</v>
      </c>
      <c r="B1192" t="s">
        <v>8219</v>
      </c>
      <c r="D1192" t="s">
        <v>8219</v>
      </c>
      <c r="E1192">
        <v>614</v>
      </c>
      <c r="F1192" s="15">
        <f t="shared" si="36"/>
        <v>614</v>
      </c>
      <c r="G1192" s="15">
        <f t="shared" si="37"/>
        <v>376996</v>
      </c>
      <c r="H1192" s="15"/>
      <c r="I1192" t="s">
        <v>8221</v>
      </c>
      <c r="J1192">
        <v>0</v>
      </c>
      <c r="V1192">
        <v>70</v>
      </c>
      <c r="Z1192">
        <v>14</v>
      </c>
    </row>
    <row r="1193" spans="1:26" x14ac:dyDescent="0.2">
      <c r="A1193">
        <v>33</v>
      </c>
      <c r="B1193" t="s">
        <v>8219</v>
      </c>
      <c r="D1193" t="s">
        <v>8219</v>
      </c>
      <c r="E1193">
        <v>107</v>
      </c>
      <c r="F1193" s="15">
        <f t="shared" si="36"/>
        <v>107</v>
      </c>
      <c r="G1193" s="15">
        <f t="shared" si="37"/>
        <v>11449</v>
      </c>
      <c r="H1193" s="15"/>
      <c r="I1193" t="s">
        <v>8221</v>
      </c>
      <c r="J1193">
        <v>1</v>
      </c>
      <c r="V1193">
        <v>70</v>
      </c>
      <c r="Z1193">
        <v>14</v>
      </c>
    </row>
    <row r="1194" spans="1:26" x14ac:dyDescent="0.2">
      <c r="A1194">
        <v>15</v>
      </c>
      <c r="B1194" t="s">
        <v>8219</v>
      </c>
      <c r="D1194" t="s">
        <v>8219</v>
      </c>
      <c r="E1194">
        <v>1224</v>
      </c>
      <c r="F1194" s="15">
        <f t="shared" si="36"/>
        <v>1224</v>
      </c>
      <c r="G1194" s="15">
        <f t="shared" si="37"/>
        <v>1498176</v>
      </c>
      <c r="H1194" s="15"/>
      <c r="I1194" t="s">
        <v>8221</v>
      </c>
      <c r="J1194">
        <v>10</v>
      </c>
      <c r="V1194">
        <v>70</v>
      </c>
      <c r="Z1194">
        <v>14</v>
      </c>
    </row>
    <row r="1195" spans="1:26" x14ac:dyDescent="0.2">
      <c r="A1195">
        <v>273</v>
      </c>
      <c r="B1195" t="s">
        <v>8219</v>
      </c>
      <c r="D1195" t="s">
        <v>8219</v>
      </c>
      <c r="E1195">
        <v>104</v>
      </c>
      <c r="F1195" s="15">
        <f t="shared" si="36"/>
        <v>104</v>
      </c>
      <c r="G1195" s="15">
        <f t="shared" si="37"/>
        <v>10816</v>
      </c>
      <c r="H1195" s="15"/>
      <c r="I1195" t="s">
        <v>8221</v>
      </c>
      <c r="J1195">
        <v>1</v>
      </c>
      <c r="V1195">
        <v>70</v>
      </c>
      <c r="Z1195">
        <v>14</v>
      </c>
    </row>
    <row r="1196" spans="1:26" x14ac:dyDescent="0.2">
      <c r="A1196">
        <v>714</v>
      </c>
      <c r="B1196" t="s">
        <v>8219</v>
      </c>
      <c r="D1196" t="s">
        <v>8219</v>
      </c>
      <c r="E1196">
        <v>79</v>
      </c>
      <c r="F1196" s="15">
        <f t="shared" si="36"/>
        <v>79</v>
      </c>
      <c r="G1196" s="15">
        <f t="shared" si="37"/>
        <v>6241</v>
      </c>
      <c r="H1196" s="15"/>
      <c r="I1196" t="s">
        <v>8221</v>
      </c>
      <c r="J1196">
        <v>2</v>
      </c>
      <c r="V1196">
        <v>70</v>
      </c>
      <c r="Z1196">
        <v>14</v>
      </c>
    </row>
    <row r="1197" spans="1:26" x14ac:dyDescent="0.2">
      <c r="A1197">
        <v>170</v>
      </c>
      <c r="B1197" t="s">
        <v>8219</v>
      </c>
      <c r="D1197" t="s">
        <v>8219</v>
      </c>
      <c r="E1197">
        <v>157</v>
      </c>
      <c r="F1197" s="15">
        <f t="shared" si="36"/>
        <v>157</v>
      </c>
      <c r="G1197" s="15">
        <f t="shared" si="37"/>
        <v>24649</v>
      </c>
      <c r="H1197" s="15"/>
      <c r="I1197" t="s">
        <v>8221</v>
      </c>
      <c r="J1197">
        <v>1</v>
      </c>
      <c r="V1197">
        <v>70</v>
      </c>
      <c r="Z1197">
        <v>14</v>
      </c>
    </row>
    <row r="1198" spans="1:26" x14ac:dyDescent="0.2">
      <c r="A1198">
        <v>512</v>
      </c>
      <c r="B1198" t="s">
        <v>8219</v>
      </c>
      <c r="D1198" t="s">
        <v>8219</v>
      </c>
      <c r="E1198">
        <v>50</v>
      </c>
      <c r="F1198" s="15">
        <f t="shared" si="36"/>
        <v>50</v>
      </c>
      <c r="G1198" s="15">
        <f t="shared" si="37"/>
        <v>2500</v>
      </c>
      <c r="H1198" s="15"/>
      <c r="I1198" t="s">
        <v>8221</v>
      </c>
      <c r="J1198">
        <v>10</v>
      </c>
      <c r="V1198">
        <v>70</v>
      </c>
      <c r="Z1198">
        <v>14</v>
      </c>
    </row>
    <row r="1199" spans="1:26" x14ac:dyDescent="0.2">
      <c r="A1199">
        <v>314</v>
      </c>
      <c r="B1199" t="s">
        <v>8219</v>
      </c>
      <c r="D1199" t="s">
        <v>8219</v>
      </c>
      <c r="E1199">
        <v>64</v>
      </c>
      <c r="F1199" s="15">
        <f t="shared" si="36"/>
        <v>64</v>
      </c>
      <c r="G1199" s="15">
        <f t="shared" si="37"/>
        <v>4096</v>
      </c>
      <c r="H1199" s="15"/>
      <c r="I1199" t="s">
        <v>8221</v>
      </c>
      <c r="J1199">
        <v>9</v>
      </c>
      <c r="V1199">
        <v>70</v>
      </c>
      <c r="Z1199">
        <v>14</v>
      </c>
    </row>
    <row r="1200" spans="1:26" x14ac:dyDescent="0.2">
      <c r="A1200">
        <v>167</v>
      </c>
      <c r="B1200" t="s">
        <v>8219</v>
      </c>
      <c r="D1200" t="s">
        <v>8219</v>
      </c>
      <c r="E1200">
        <v>200</v>
      </c>
      <c r="F1200" s="15">
        <f t="shared" si="36"/>
        <v>200</v>
      </c>
      <c r="G1200" s="15">
        <f t="shared" si="37"/>
        <v>40000</v>
      </c>
      <c r="H1200" s="15"/>
      <c r="I1200" t="s">
        <v>8221</v>
      </c>
      <c r="J1200">
        <v>19</v>
      </c>
      <c r="V1200">
        <v>70</v>
      </c>
      <c r="Z1200">
        <v>14</v>
      </c>
    </row>
    <row r="1201" spans="1:26" x14ac:dyDescent="0.2">
      <c r="A1201">
        <v>9</v>
      </c>
      <c r="B1201" t="s">
        <v>8219</v>
      </c>
      <c r="D1201" t="s">
        <v>8219</v>
      </c>
      <c r="E1201">
        <v>22</v>
      </c>
      <c r="F1201" s="15">
        <f t="shared" si="36"/>
        <v>22</v>
      </c>
      <c r="G1201" s="15">
        <f t="shared" si="37"/>
        <v>484</v>
      </c>
      <c r="H1201" s="15"/>
      <c r="I1201" t="s">
        <v>8221</v>
      </c>
      <c r="J1201">
        <v>0</v>
      </c>
      <c r="V1201">
        <v>71</v>
      </c>
      <c r="Z1201">
        <v>14</v>
      </c>
    </row>
    <row r="1202" spans="1:26" x14ac:dyDescent="0.2">
      <c r="A1202">
        <v>103</v>
      </c>
      <c r="B1202" t="s">
        <v>8219</v>
      </c>
      <c r="D1202" t="s">
        <v>8219</v>
      </c>
      <c r="E1202">
        <v>163</v>
      </c>
      <c r="F1202" s="15">
        <f t="shared" si="36"/>
        <v>163</v>
      </c>
      <c r="G1202" s="15">
        <f t="shared" si="37"/>
        <v>26569</v>
      </c>
      <c r="H1202" s="15"/>
      <c r="I1202" t="s">
        <v>8221</v>
      </c>
      <c r="J1202">
        <v>4</v>
      </c>
      <c r="V1202">
        <v>71</v>
      </c>
      <c r="Z1202">
        <v>14</v>
      </c>
    </row>
    <row r="1203" spans="1:26" x14ac:dyDescent="0.2">
      <c r="A1203">
        <v>111</v>
      </c>
      <c r="B1203" t="s">
        <v>8219</v>
      </c>
      <c r="D1203" t="s">
        <v>8219</v>
      </c>
      <c r="E1203">
        <v>77</v>
      </c>
      <c r="F1203" s="15">
        <f t="shared" si="36"/>
        <v>77</v>
      </c>
      <c r="G1203" s="15">
        <f t="shared" si="37"/>
        <v>5929</v>
      </c>
      <c r="H1203" s="15"/>
      <c r="I1203" t="s">
        <v>8221</v>
      </c>
      <c r="J1203">
        <v>8</v>
      </c>
      <c r="V1203">
        <v>71</v>
      </c>
      <c r="Z1203">
        <v>14</v>
      </c>
    </row>
    <row r="1204" spans="1:26" x14ac:dyDescent="0.2">
      <c r="A1204">
        <v>271</v>
      </c>
      <c r="B1204" t="s">
        <v>8219</v>
      </c>
      <c r="D1204" t="s">
        <v>8219</v>
      </c>
      <c r="E1204">
        <v>89</v>
      </c>
      <c r="F1204" s="15">
        <f t="shared" si="36"/>
        <v>89</v>
      </c>
      <c r="G1204" s="15">
        <f t="shared" si="37"/>
        <v>7921</v>
      </c>
      <c r="H1204" s="15"/>
      <c r="I1204" t="s">
        <v>8221</v>
      </c>
      <c r="J1204">
        <v>24</v>
      </c>
      <c r="V1204">
        <v>71</v>
      </c>
      <c r="Z1204">
        <v>15</v>
      </c>
    </row>
    <row r="1205" spans="1:26" x14ac:dyDescent="0.2">
      <c r="A1205">
        <v>101</v>
      </c>
      <c r="B1205" t="s">
        <v>8219</v>
      </c>
      <c r="D1205" t="s">
        <v>8219</v>
      </c>
      <c r="E1205">
        <v>3355</v>
      </c>
      <c r="F1205" s="15">
        <f t="shared" si="36"/>
        <v>3355</v>
      </c>
      <c r="G1205" s="15">
        <f t="shared" si="37"/>
        <v>11256025</v>
      </c>
      <c r="H1205" s="15"/>
      <c r="I1205" t="s">
        <v>8221</v>
      </c>
      <c r="J1205">
        <v>0</v>
      </c>
      <c r="V1205">
        <v>71</v>
      </c>
      <c r="Z1205">
        <v>15</v>
      </c>
    </row>
    <row r="1206" spans="1:26" x14ac:dyDescent="0.2">
      <c r="A1206">
        <v>57</v>
      </c>
      <c r="B1206" t="s">
        <v>8219</v>
      </c>
      <c r="D1206" t="s">
        <v>8219</v>
      </c>
      <c r="E1206">
        <v>537</v>
      </c>
      <c r="F1206" s="15">
        <f t="shared" si="36"/>
        <v>537</v>
      </c>
      <c r="G1206" s="15">
        <f t="shared" si="37"/>
        <v>288369</v>
      </c>
      <c r="H1206" s="15"/>
      <c r="I1206" t="s">
        <v>8221</v>
      </c>
      <c r="J1206">
        <v>39</v>
      </c>
      <c r="V1206">
        <v>71</v>
      </c>
      <c r="Z1206">
        <v>15</v>
      </c>
    </row>
    <row r="1207" spans="1:26" x14ac:dyDescent="0.2">
      <c r="A1207">
        <v>62</v>
      </c>
      <c r="B1207" t="s">
        <v>8219</v>
      </c>
      <c r="D1207" t="s">
        <v>8219</v>
      </c>
      <c r="E1207">
        <v>125</v>
      </c>
      <c r="F1207" s="15">
        <f t="shared" si="36"/>
        <v>125</v>
      </c>
      <c r="G1207" s="15">
        <f t="shared" si="37"/>
        <v>15625</v>
      </c>
      <c r="H1207" s="15"/>
      <c r="I1207" t="s">
        <v>8221</v>
      </c>
      <c r="J1207">
        <v>6</v>
      </c>
      <c r="V1207">
        <v>71</v>
      </c>
      <c r="Z1207">
        <v>15</v>
      </c>
    </row>
    <row r="1208" spans="1:26" x14ac:dyDescent="0.2">
      <c r="A1208">
        <v>32</v>
      </c>
      <c r="B1208" t="s">
        <v>8219</v>
      </c>
      <c r="D1208" t="s">
        <v>8219</v>
      </c>
      <c r="E1208">
        <v>163</v>
      </c>
      <c r="F1208" s="15">
        <f t="shared" si="36"/>
        <v>163</v>
      </c>
      <c r="G1208" s="15">
        <f t="shared" si="37"/>
        <v>26569</v>
      </c>
      <c r="H1208" s="15"/>
      <c r="I1208" t="s">
        <v>8221</v>
      </c>
      <c r="J1208">
        <v>4</v>
      </c>
      <c r="V1208">
        <v>71</v>
      </c>
      <c r="Z1208">
        <v>15</v>
      </c>
    </row>
    <row r="1209" spans="1:26" x14ac:dyDescent="0.2">
      <c r="A1209">
        <v>141</v>
      </c>
      <c r="B1209" t="s">
        <v>8219</v>
      </c>
      <c r="D1209" t="s">
        <v>8219</v>
      </c>
      <c r="E1209">
        <v>283</v>
      </c>
      <c r="F1209" s="15">
        <f t="shared" si="36"/>
        <v>283</v>
      </c>
      <c r="G1209" s="15">
        <f t="shared" si="37"/>
        <v>80089</v>
      </c>
      <c r="H1209" s="15"/>
      <c r="I1209" t="s">
        <v>8221</v>
      </c>
      <c r="J1209">
        <v>3</v>
      </c>
      <c r="V1209">
        <v>71</v>
      </c>
      <c r="Z1209">
        <v>15</v>
      </c>
    </row>
    <row r="1210" spans="1:26" x14ac:dyDescent="0.2">
      <c r="A1210">
        <v>75</v>
      </c>
      <c r="B1210" t="s">
        <v>8219</v>
      </c>
      <c r="D1210" t="s">
        <v>8219</v>
      </c>
      <c r="E1210">
        <v>352</v>
      </c>
      <c r="F1210" s="15">
        <f t="shared" si="36"/>
        <v>352</v>
      </c>
      <c r="G1210" s="15">
        <f t="shared" si="37"/>
        <v>123904</v>
      </c>
      <c r="H1210" s="15"/>
      <c r="I1210" t="s">
        <v>8221</v>
      </c>
      <c r="J1210">
        <v>53</v>
      </c>
      <c r="V1210">
        <v>71</v>
      </c>
      <c r="Z1210">
        <v>15</v>
      </c>
    </row>
    <row r="1211" spans="1:26" x14ac:dyDescent="0.2">
      <c r="A1211">
        <v>46</v>
      </c>
      <c r="B1211" t="s">
        <v>8219</v>
      </c>
      <c r="D1211" t="s">
        <v>8219</v>
      </c>
      <c r="E1211">
        <v>94</v>
      </c>
      <c r="F1211" s="15">
        <f t="shared" si="36"/>
        <v>94</v>
      </c>
      <c r="G1211" s="15">
        <f t="shared" si="37"/>
        <v>8836</v>
      </c>
      <c r="H1211" s="15"/>
      <c r="I1211" t="s">
        <v>8221</v>
      </c>
      <c r="J1211">
        <v>1</v>
      </c>
      <c r="V1211">
        <v>71</v>
      </c>
      <c r="Z1211">
        <v>15</v>
      </c>
    </row>
    <row r="1212" spans="1:26" x14ac:dyDescent="0.2">
      <c r="A1212">
        <v>103</v>
      </c>
      <c r="B1212" t="s">
        <v>8219</v>
      </c>
      <c r="D1212" t="s">
        <v>8219</v>
      </c>
      <c r="E1212">
        <v>67</v>
      </c>
      <c r="F1212" s="15">
        <f t="shared" si="36"/>
        <v>67</v>
      </c>
      <c r="G1212" s="15">
        <f t="shared" si="37"/>
        <v>4489</v>
      </c>
      <c r="H1212" s="15"/>
      <c r="I1212" t="s">
        <v>8221</v>
      </c>
      <c r="J1212">
        <v>2</v>
      </c>
      <c r="V1212">
        <v>71</v>
      </c>
      <c r="Z1212">
        <v>15</v>
      </c>
    </row>
    <row r="1213" spans="1:26" x14ac:dyDescent="0.2">
      <c r="A1213">
        <v>6</v>
      </c>
      <c r="B1213" t="s">
        <v>8219</v>
      </c>
      <c r="D1213" t="s">
        <v>8219</v>
      </c>
      <c r="E1213">
        <v>221</v>
      </c>
      <c r="F1213" s="15">
        <f t="shared" si="36"/>
        <v>221</v>
      </c>
      <c r="G1213" s="15">
        <f t="shared" si="37"/>
        <v>48841</v>
      </c>
      <c r="H1213" s="15"/>
      <c r="I1213" t="s">
        <v>8221</v>
      </c>
      <c r="J1213">
        <v>25</v>
      </c>
      <c r="V1213">
        <v>71</v>
      </c>
      <c r="Z1213">
        <v>15</v>
      </c>
    </row>
    <row r="1214" spans="1:26" x14ac:dyDescent="0.2">
      <c r="A1214">
        <v>83</v>
      </c>
      <c r="B1214" t="s">
        <v>8219</v>
      </c>
      <c r="D1214" t="s">
        <v>8219</v>
      </c>
      <c r="E1214">
        <v>2165</v>
      </c>
      <c r="F1214" s="15">
        <f t="shared" si="36"/>
        <v>2165</v>
      </c>
      <c r="G1214" s="15">
        <f t="shared" si="37"/>
        <v>4687225</v>
      </c>
      <c r="H1214" s="15"/>
      <c r="I1214" t="s">
        <v>8221</v>
      </c>
      <c r="J1214">
        <v>6</v>
      </c>
      <c r="V1214">
        <v>71</v>
      </c>
      <c r="Z1214">
        <v>15</v>
      </c>
    </row>
    <row r="1215" spans="1:26" x14ac:dyDescent="0.2">
      <c r="A1215">
        <v>108</v>
      </c>
      <c r="B1215" t="s">
        <v>8219</v>
      </c>
      <c r="D1215" t="s">
        <v>8219</v>
      </c>
      <c r="E1215">
        <v>179</v>
      </c>
      <c r="F1215" s="15">
        <f t="shared" si="36"/>
        <v>179</v>
      </c>
      <c r="G1215" s="15">
        <f t="shared" si="37"/>
        <v>32041</v>
      </c>
      <c r="H1215" s="15"/>
      <c r="I1215" t="s">
        <v>8221</v>
      </c>
      <c r="J1215">
        <v>0</v>
      </c>
      <c r="V1215">
        <v>71</v>
      </c>
      <c r="Z1215">
        <v>15</v>
      </c>
    </row>
    <row r="1216" spans="1:26" x14ac:dyDescent="0.2">
      <c r="A1216">
        <v>25</v>
      </c>
      <c r="B1216" t="s">
        <v>8219</v>
      </c>
      <c r="D1216" t="s">
        <v>8219</v>
      </c>
      <c r="E1216">
        <v>123</v>
      </c>
      <c r="F1216" s="15">
        <f t="shared" si="36"/>
        <v>123</v>
      </c>
      <c r="G1216" s="15">
        <f t="shared" si="37"/>
        <v>15129</v>
      </c>
      <c r="H1216" s="15"/>
      <c r="I1216" t="s">
        <v>8221</v>
      </c>
      <c r="J1216">
        <v>12</v>
      </c>
      <c r="V1216">
        <v>71</v>
      </c>
      <c r="Z1216">
        <v>15</v>
      </c>
    </row>
    <row r="1217" spans="1:26" x14ac:dyDescent="0.2">
      <c r="A1217">
        <v>549</v>
      </c>
      <c r="B1217" t="s">
        <v>8219</v>
      </c>
      <c r="D1217" t="s">
        <v>8219</v>
      </c>
      <c r="E1217">
        <v>1104</v>
      </c>
      <c r="F1217" s="15">
        <f t="shared" si="36"/>
        <v>1104</v>
      </c>
      <c r="G1217" s="15">
        <f t="shared" si="37"/>
        <v>1218816</v>
      </c>
      <c r="H1217" s="15"/>
      <c r="I1217" t="s">
        <v>8221</v>
      </c>
      <c r="J1217">
        <v>0</v>
      </c>
      <c r="V1217">
        <v>72</v>
      </c>
      <c r="Z1217">
        <v>16</v>
      </c>
    </row>
    <row r="1218" spans="1:26" x14ac:dyDescent="0.2">
      <c r="A1218">
        <v>222</v>
      </c>
      <c r="B1218" t="s">
        <v>8219</v>
      </c>
      <c r="D1218" t="s">
        <v>8219</v>
      </c>
      <c r="E1218">
        <v>403</v>
      </c>
      <c r="F1218" s="15">
        <f t="shared" si="36"/>
        <v>403</v>
      </c>
      <c r="G1218" s="15">
        <f t="shared" si="37"/>
        <v>162409</v>
      </c>
      <c r="H1218" s="15"/>
      <c r="I1218" t="s">
        <v>8221</v>
      </c>
      <c r="J1218">
        <v>36</v>
      </c>
      <c r="V1218">
        <v>72</v>
      </c>
      <c r="Z1218">
        <v>16</v>
      </c>
    </row>
    <row r="1219" spans="1:26" x14ac:dyDescent="0.2">
      <c r="A1219">
        <v>183</v>
      </c>
      <c r="B1219" t="s">
        <v>8219</v>
      </c>
      <c r="D1219" t="s">
        <v>8219</v>
      </c>
      <c r="E1219">
        <v>109</v>
      </c>
      <c r="F1219" s="15">
        <f t="shared" ref="F1219:F1282" si="38">E1219-$N1219</f>
        <v>109</v>
      </c>
      <c r="G1219" s="15">
        <f t="shared" ref="G1219:G1282" si="39">F1219^2</f>
        <v>11881</v>
      </c>
      <c r="H1219" s="15"/>
      <c r="I1219" t="s">
        <v>8221</v>
      </c>
      <c r="J1219">
        <v>0</v>
      </c>
      <c r="V1219">
        <v>72</v>
      </c>
      <c r="Z1219">
        <v>16</v>
      </c>
    </row>
    <row r="1220" spans="1:26" x14ac:dyDescent="0.2">
      <c r="A1220">
        <v>89</v>
      </c>
      <c r="B1220" t="s">
        <v>8219</v>
      </c>
      <c r="D1220" t="s">
        <v>8219</v>
      </c>
      <c r="E1220">
        <v>372</v>
      </c>
      <c r="F1220" s="15">
        <f t="shared" si="38"/>
        <v>372</v>
      </c>
      <c r="G1220" s="15">
        <f t="shared" si="39"/>
        <v>138384</v>
      </c>
      <c r="H1220" s="15"/>
      <c r="I1220" t="s">
        <v>8221</v>
      </c>
      <c r="J1220">
        <v>2</v>
      </c>
      <c r="V1220">
        <v>72</v>
      </c>
      <c r="Z1220">
        <v>16</v>
      </c>
    </row>
    <row r="1221" spans="1:26" x14ac:dyDescent="0.2">
      <c r="A1221">
        <v>253</v>
      </c>
      <c r="B1221" t="s">
        <v>8219</v>
      </c>
      <c r="D1221" t="s">
        <v>8219</v>
      </c>
      <c r="E1221">
        <v>311</v>
      </c>
      <c r="F1221" s="15">
        <f t="shared" si="38"/>
        <v>311</v>
      </c>
      <c r="G1221" s="15">
        <f t="shared" si="39"/>
        <v>96721</v>
      </c>
      <c r="H1221" s="15"/>
      <c r="I1221" t="s">
        <v>8221</v>
      </c>
      <c r="J1221">
        <v>1</v>
      </c>
      <c r="V1221">
        <v>72</v>
      </c>
      <c r="Z1221">
        <v>16</v>
      </c>
    </row>
    <row r="1222" spans="1:26" x14ac:dyDescent="0.2">
      <c r="A1222">
        <v>140</v>
      </c>
      <c r="B1222" t="s">
        <v>8219</v>
      </c>
      <c r="D1222" t="s">
        <v>8219</v>
      </c>
      <c r="E1222">
        <v>61</v>
      </c>
      <c r="F1222" s="15">
        <f t="shared" si="38"/>
        <v>61</v>
      </c>
      <c r="G1222" s="15">
        <f t="shared" si="39"/>
        <v>3721</v>
      </c>
      <c r="H1222" s="15"/>
      <c r="I1222" t="s">
        <v>8221</v>
      </c>
      <c r="J1222">
        <v>59</v>
      </c>
      <c r="V1222">
        <v>72</v>
      </c>
      <c r="Z1222">
        <v>16</v>
      </c>
    </row>
    <row r="1223" spans="1:26" x14ac:dyDescent="0.2">
      <c r="A1223">
        <v>103</v>
      </c>
      <c r="B1223" t="s">
        <v>8219</v>
      </c>
      <c r="D1223" t="s">
        <v>8219</v>
      </c>
      <c r="E1223">
        <v>115</v>
      </c>
      <c r="F1223" s="15">
        <f t="shared" si="38"/>
        <v>115</v>
      </c>
      <c r="G1223" s="15">
        <f t="shared" si="39"/>
        <v>13225</v>
      </c>
      <c r="H1223" s="15"/>
      <c r="I1223" t="s">
        <v>8221</v>
      </c>
      <c r="J1223">
        <v>1</v>
      </c>
      <c r="V1223">
        <v>72</v>
      </c>
      <c r="Z1223">
        <v>16</v>
      </c>
    </row>
    <row r="1224" spans="1:26" x14ac:dyDescent="0.2">
      <c r="A1224">
        <v>138</v>
      </c>
      <c r="B1224" t="s">
        <v>8219</v>
      </c>
      <c r="D1224" t="s">
        <v>8219</v>
      </c>
      <c r="E1224">
        <v>111</v>
      </c>
      <c r="F1224" s="15">
        <f t="shared" si="38"/>
        <v>111</v>
      </c>
      <c r="G1224" s="15">
        <f t="shared" si="39"/>
        <v>12321</v>
      </c>
      <c r="H1224" s="15"/>
      <c r="I1224" t="s">
        <v>8221</v>
      </c>
      <c r="J1224">
        <v>31</v>
      </c>
      <c r="V1224">
        <v>72</v>
      </c>
      <c r="Z1224">
        <v>16</v>
      </c>
    </row>
    <row r="1225" spans="1:26" x14ac:dyDescent="0.2">
      <c r="A1225">
        <v>191</v>
      </c>
      <c r="B1225" t="s">
        <v>8219</v>
      </c>
      <c r="D1225" t="s">
        <v>8219</v>
      </c>
      <c r="E1225">
        <v>337</v>
      </c>
      <c r="F1225" s="15">
        <f t="shared" si="38"/>
        <v>337</v>
      </c>
      <c r="G1225" s="15">
        <f t="shared" si="39"/>
        <v>113569</v>
      </c>
      <c r="H1225" s="15"/>
      <c r="I1225" t="s">
        <v>8221</v>
      </c>
      <c r="J1225">
        <v>18</v>
      </c>
      <c r="V1225">
        <v>72</v>
      </c>
      <c r="Z1225">
        <v>16</v>
      </c>
    </row>
    <row r="1226" spans="1:26" x14ac:dyDescent="0.2">
      <c r="A1226">
        <v>18</v>
      </c>
      <c r="B1226" t="s">
        <v>8220</v>
      </c>
      <c r="D1226" t="s">
        <v>8219</v>
      </c>
      <c r="E1226">
        <v>9</v>
      </c>
      <c r="F1226" s="15">
        <f t="shared" si="38"/>
        <v>9</v>
      </c>
      <c r="G1226" s="15">
        <f t="shared" si="39"/>
        <v>81</v>
      </c>
      <c r="H1226" s="15"/>
      <c r="I1226" t="s">
        <v>8221</v>
      </c>
      <c r="J1226">
        <v>10</v>
      </c>
      <c r="V1226">
        <v>72</v>
      </c>
      <c r="Z1226">
        <v>16</v>
      </c>
    </row>
    <row r="1227" spans="1:26" x14ac:dyDescent="0.2">
      <c r="A1227">
        <v>3</v>
      </c>
      <c r="B1227" t="s">
        <v>8220</v>
      </c>
      <c r="D1227" t="s">
        <v>8219</v>
      </c>
      <c r="E1227">
        <v>120</v>
      </c>
      <c r="F1227" s="15">
        <f t="shared" si="38"/>
        <v>120</v>
      </c>
      <c r="G1227" s="15">
        <f t="shared" si="39"/>
        <v>14400</v>
      </c>
      <c r="H1227" s="15"/>
      <c r="I1227" t="s">
        <v>8221</v>
      </c>
      <c r="J1227">
        <v>0</v>
      </c>
      <c r="V1227">
        <v>72</v>
      </c>
      <c r="Z1227">
        <v>16</v>
      </c>
    </row>
    <row r="1228" spans="1:26" x14ac:dyDescent="0.2">
      <c r="A1228">
        <v>40</v>
      </c>
      <c r="B1228" t="s">
        <v>8220</v>
      </c>
      <c r="D1228" t="s">
        <v>8219</v>
      </c>
      <c r="E1228">
        <v>102</v>
      </c>
      <c r="F1228" s="15">
        <f t="shared" si="38"/>
        <v>102</v>
      </c>
      <c r="G1228" s="15">
        <f t="shared" si="39"/>
        <v>10404</v>
      </c>
      <c r="H1228" s="15"/>
      <c r="I1228" t="s">
        <v>8221</v>
      </c>
      <c r="J1228">
        <v>14</v>
      </c>
      <c r="V1228">
        <v>72</v>
      </c>
      <c r="Z1228">
        <v>16</v>
      </c>
    </row>
    <row r="1229" spans="1:26" x14ac:dyDescent="0.2">
      <c r="A1229">
        <v>0</v>
      </c>
      <c r="B1229" t="s">
        <v>8220</v>
      </c>
      <c r="D1229" t="s">
        <v>8219</v>
      </c>
      <c r="E1229">
        <v>186</v>
      </c>
      <c r="F1229" s="15">
        <f t="shared" si="38"/>
        <v>186</v>
      </c>
      <c r="G1229" s="15">
        <f t="shared" si="39"/>
        <v>34596</v>
      </c>
      <c r="H1229" s="15"/>
      <c r="I1229" t="s">
        <v>8221</v>
      </c>
      <c r="J1229">
        <v>2</v>
      </c>
      <c r="V1229">
        <v>72</v>
      </c>
      <c r="Z1229">
        <v>16</v>
      </c>
    </row>
    <row r="1230" spans="1:26" x14ac:dyDescent="0.2">
      <c r="A1230">
        <v>24</v>
      </c>
      <c r="B1230" t="s">
        <v>8220</v>
      </c>
      <c r="D1230" t="s">
        <v>8219</v>
      </c>
      <c r="E1230">
        <v>15</v>
      </c>
      <c r="F1230" s="15">
        <f t="shared" si="38"/>
        <v>15</v>
      </c>
      <c r="G1230" s="15">
        <f t="shared" si="39"/>
        <v>225</v>
      </c>
      <c r="H1230" s="15"/>
      <c r="I1230" t="s">
        <v>8221</v>
      </c>
      <c r="J1230">
        <v>1</v>
      </c>
      <c r="V1230">
        <v>73</v>
      </c>
      <c r="Z1230">
        <v>16</v>
      </c>
    </row>
    <row r="1231" spans="1:26" x14ac:dyDescent="0.2">
      <c r="A1231">
        <v>1</v>
      </c>
      <c r="B1231" t="s">
        <v>8220</v>
      </c>
      <c r="D1231" t="s">
        <v>8219</v>
      </c>
      <c r="E1231">
        <v>67</v>
      </c>
      <c r="F1231" s="15">
        <f t="shared" si="38"/>
        <v>67</v>
      </c>
      <c r="G1231" s="15">
        <f t="shared" si="39"/>
        <v>4489</v>
      </c>
      <c r="H1231" s="15"/>
      <c r="I1231" t="s">
        <v>8221</v>
      </c>
      <c r="J1231">
        <v>3</v>
      </c>
      <c r="V1231">
        <v>73</v>
      </c>
      <c r="Z1231">
        <v>16</v>
      </c>
    </row>
    <row r="1232" spans="1:26" x14ac:dyDescent="0.2">
      <c r="A1232">
        <v>0</v>
      </c>
      <c r="B1232" t="s">
        <v>8220</v>
      </c>
      <c r="D1232" t="s">
        <v>8219</v>
      </c>
      <c r="E1232">
        <v>130</v>
      </c>
      <c r="F1232" s="15">
        <f t="shared" si="38"/>
        <v>130</v>
      </c>
      <c r="G1232" s="15">
        <f t="shared" si="39"/>
        <v>16900</v>
      </c>
      <c r="H1232" s="15"/>
      <c r="I1232" t="s">
        <v>8221</v>
      </c>
      <c r="J1232">
        <v>0</v>
      </c>
      <c r="V1232">
        <v>73</v>
      </c>
      <c r="Z1232">
        <v>16</v>
      </c>
    </row>
    <row r="1233" spans="1:26" x14ac:dyDescent="0.2">
      <c r="A1233">
        <v>0</v>
      </c>
      <c r="B1233" t="s">
        <v>8220</v>
      </c>
      <c r="D1233" t="s">
        <v>8219</v>
      </c>
      <c r="E1233">
        <v>16</v>
      </c>
      <c r="F1233" s="15">
        <f t="shared" si="38"/>
        <v>16</v>
      </c>
      <c r="G1233" s="15">
        <f t="shared" si="39"/>
        <v>256</v>
      </c>
      <c r="H1233" s="15"/>
      <c r="I1233" t="s">
        <v>8221</v>
      </c>
      <c r="J1233">
        <v>2</v>
      </c>
      <c r="V1233">
        <v>73</v>
      </c>
      <c r="Z1233">
        <v>17</v>
      </c>
    </row>
    <row r="1234" spans="1:26" x14ac:dyDescent="0.2">
      <c r="A1234">
        <v>1</v>
      </c>
      <c r="B1234" t="s">
        <v>8220</v>
      </c>
      <c r="D1234" t="s">
        <v>8219</v>
      </c>
      <c r="E1234">
        <v>67</v>
      </c>
      <c r="F1234" s="15">
        <f t="shared" si="38"/>
        <v>67</v>
      </c>
      <c r="G1234" s="15">
        <f t="shared" si="39"/>
        <v>4489</v>
      </c>
      <c r="H1234" s="15"/>
      <c r="I1234" t="s">
        <v>8221</v>
      </c>
      <c r="J1234">
        <v>0</v>
      </c>
      <c r="V1234">
        <v>73</v>
      </c>
      <c r="Z1234">
        <v>17</v>
      </c>
    </row>
    <row r="1235" spans="1:26" x14ac:dyDescent="0.2">
      <c r="A1235">
        <v>6</v>
      </c>
      <c r="B1235" t="s">
        <v>8220</v>
      </c>
      <c r="D1235" t="s">
        <v>8219</v>
      </c>
      <c r="E1235">
        <v>124</v>
      </c>
      <c r="F1235" s="15">
        <f t="shared" si="38"/>
        <v>124</v>
      </c>
      <c r="G1235" s="15">
        <f t="shared" si="39"/>
        <v>15376</v>
      </c>
      <c r="H1235" s="15"/>
      <c r="I1235" t="s">
        <v>8221</v>
      </c>
      <c r="J1235">
        <v>12</v>
      </c>
      <c r="V1235">
        <v>73</v>
      </c>
      <c r="Z1235">
        <v>17</v>
      </c>
    </row>
    <row r="1236" spans="1:26" x14ac:dyDescent="0.2">
      <c r="A1236">
        <v>0</v>
      </c>
      <c r="B1236" t="s">
        <v>8220</v>
      </c>
      <c r="D1236" t="s">
        <v>8219</v>
      </c>
      <c r="E1236">
        <v>80</v>
      </c>
      <c r="F1236" s="15">
        <f t="shared" si="38"/>
        <v>80</v>
      </c>
      <c r="G1236" s="15">
        <f t="shared" si="39"/>
        <v>6400</v>
      </c>
      <c r="H1236" s="15"/>
      <c r="I1236" t="s">
        <v>8221</v>
      </c>
      <c r="J1236">
        <v>1</v>
      </c>
      <c r="V1236">
        <v>73</v>
      </c>
      <c r="Z1236">
        <v>17</v>
      </c>
    </row>
    <row r="1237" spans="1:26" x14ac:dyDescent="0.2">
      <c r="A1237">
        <v>6</v>
      </c>
      <c r="B1237" t="s">
        <v>8220</v>
      </c>
      <c r="D1237" t="s">
        <v>8219</v>
      </c>
      <c r="E1237">
        <v>282</v>
      </c>
      <c r="F1237" s="15">
        <f t="shared" si="38"/>
        <v>282</v>
      </c>
      <c r="G1237" s="15">
        <f t="shared" si="39"/>
        <v>79524</v>
      </c>
      <c r="H1237" s="15"/>
      <c r="I1237" t="s">
        <v>8221</v>
      </c>
      <c r="J1237">
        <v>8</v>
      </c>
      <c r="V1237">
        <v>73</v>
      </c>
      <c r="Z1237">
        <v>17</v>
      </c>
    </row>
    <row r="1238" spans="1:26" x14ac:dyDescent="0.2">
      <c r="A1238">
        <v>0</v>
      </c>
      <c r="B1238" t="s">
        <v>8220</v>
      </c>
      <c r="D1238" t="s">
        <v>8219</v>
      </c>
      <c r="E1238">
        <v>68</v>
      </c>
      <c r="F1238" s="15">
        <f t="shared" si="38"/>
        <v>68</v>
      </c>
      <c r="G1238" s="15">
        <f t="shared" si="39"/>
        <v>4624</v>
      </c>
      <c r="H1238" s="15"/>
      <c r="I1238" t="s">
        <v>8221</v>
      </c>
      <c r="J1238">
        <v>2</v>
      </c>
      <c r="V1238">
        <v>73</v>
      </c>
      <c r="Z1238">
        <v>17</v>
      </c>
    </row>
    <row r="1239" spans="1:26" x14ac:dyDescent="0.2">
      <c r="A1239">
        <v>0</v>
      </c>
      <c r="B1239" t="s">
        <v>8220</v>
      </c>
      <c r="D1239" t="s">
        <v>8219</v>
      </c>
      <c r="E1239">
        <v>86</v>
      </c>
      <c r="F1239" s="15">
        <f t="shared" si="38"/>
        <v>86</v>
      </c>
      <c r="G1239" s="15">
        <f t="shared" si="39"/>
        <v>7396</v>
      </c>
      <c r="H1239" s="15"/>
      <c r="I1239" t="s">
        <v>8221</v>
      </c>
      <c r="J1239">
        <v>31</v>
      </c>
      <c r="V1239">
        <v>73</v>
      </c>
      <c r="Z1239">
        <v>17</v>
      </c>
    </row>
    <row r="1240" spans="1:26" x14ac:dyDescent="0.2">
      <c r="A1240">
        <v>3</v>
      </c>
      <c r="B1240" t="s">
        <v>8220</v>
      </c>
      <c r="D1240" t="s">
        <v>8219</v>
      </c>
      <c r="E1240">
        <v>115</v>
      </c>
      <c r="F1240" s="15">
        <f t="shared" si="38"/>
        <v>115</v>
      </c>
      <c r="G1240" s="15">
        <f t="shared" si="39"/>
        <v>13225</v>
      </c>
      <c r="H1240" s="15"/>
      <c r="I1240" t="s">
        <v>8221</v>
      </c>
      <c r="J1240">
        <v>5</v>
      </c>
      <c r="V1240">
        <v>73</v>
      </c>
      <c r="Z1240">
        <v>17</v>
      </c>
    </row>
    <row r="1241" spans="1:26" x14ac:dyDescent="0.2">
      <c r="A1241">
        <v>0</v>
      </c>
      <c r="B1241" t="s">
        <v>8220</v>
      </c>
      <c r="D1241" t="s">
        <v>8219</v>
      </c>
      <c r="E1241">
        <v>75</v>
      </c>
      <c r="F1241" s="15">
        <f t="shared" si="38"/>
        <v>75</v>
      </c>
      <c r="G1241" s="15">
        <f t="shared" si="39"/>
        <v>5625</v>
      </c>
      <c r="H1241" s="15"/>
      <c r="I1241" t="s">
        <v>8221</v>
      </c>
      <c r="J1241">
        <v>1</v>
      </c>
      <c r="V1241">
        <v>73</v>
      </c>
      <c r="Z1241">
        <v>17</v>
      </c>
    </row>
    <row r="1242" spans="1:26" x14ac:dyDescent="0.2">
      <c r="A1242">
        <v>8</v>
      </c>
      <c r="B1242" t="s">
        <v>8220</v>
      </c>
      <c r="D1242" t="s">
        <v>8219</v>
      </c>
      <c r="E1242">
        <v>43</v>
      </c>
      <c r="F1242" s="15">
        <f t="shared" si="38"/>
        <v>43</v>
      </c>
      <c r="G1242" s="15">
        <f t="shared" si="39"/>
        <v>1849</v>
      </c>
      <c r="H1242" s="15"/>
      <c r="I1242" t="s">
        <v>8221</v>
      </c>
      <c r="J1242">
        <v>12</v>
      </c>
      <c r="V1242">
        <v>74</v>
      </c>
      <c r="Z1242">
        <v>17</v>
      </c>
    </row>
    <row r="1243" spans="1:26" x14ac:dyDescent="0.2">
      <c r="A1243">
        <v>34</v>
      </c>
      <c r="B1243" t="s">
        <v>8220</v>
      </c>
      <c r="D1243" t="s">
        <v>8219</v>
      </c>
      <c r="E1243">
        <v>48</v>
      </c>
      <c r="F1243" s="15">
        <f t="shared" si="38"/>
        <v>48</v>
      </c>
      <c r="G1243" s="15">
        <f t="shared" si="39"/>
        <v>2304</v>
      </c>
      <c r="H1243" s="15"/>
      <c r="I1243" t="s">
        <v>8221</v>
      </c>
      <c r="J1243">
        <v>4</v>
      </c>
      <c r="V1243">
        <v>74</v>
      </c>
      <c r="Z1243">
        <v>17</v>
      </c>
    </row>
    <row r="1244" spans="1:26" x14ac:dyDescent="0.2">
      <c r="A1244">
        <v>1</v>
      </c>
      <c r="B1244" t="s">
        <v>8220</v>
      </c>
      <c r="D1244" t="s">
        <v>8219</v>
      </c>
      <c r="E1244">
        <v>52</v>
      </c>
      <c r="F1244" s="15">
        <f t="shared" si="38"/>
        <v>52</v>
      </c>
      <c r="G1244" s="15">
        <f t="shared" si="39"/>
        <v>2704</v>
      </c>
      <c r="H1244" s="15"/>
      <c r="I1244" t="s">
        <v>8221</v>
      </c>
      <c r="J1244">
        <v>0</v>
      </c>
      <c r="V1244">
        <v>74</v>
      </c>
      <c r="Z1244">
        <v>17</v>
      </c>
    </row>
    <row r="1245" spans="1:26" x14ac:dyDescent="0.2">
      <c r="A1245">
        <v>38</v>
      </c>
      <c r="B1245" t="s">
        <v>8220</v>
      </c>
      <c r="D1245" t="s">
        <v>8219</v>
      </c>
      <c r="E1245">
        <v>43</v>
      </c>
      <c r="F1245" s="15">
        <f t="shared" si="38"/>
        <v>43</v>
      </c>
      <c r="G1245" s="15">
        <f t="shared" si="39"/>
        <v>1849</v>
      </c>
      <c r="H1245" s="15"/>
      <c r="I1245" t="s">
        <v>8221</v>
      </c>
      <c r="J1245">
        <v>7</v>
      </c>
      <c r="V1245">
        <v>74</v>
      </c>
      <c r="Z1245">
        <v>17</v>
      </c>
    </row>
    <row r="1246" spans="1:26" x14ac:dyDescent="0.2">
      <c r="A1246">
        <v>45</v>
      </c>
      <c r="B1246" t="s">
        <v>8219</v>
      </c>
      <c r="D1246" t="s">
        <v>8219</v>
      </c>
      <c r="E1246">
        <v>58</v>
      </c>
      <c r="F1246" s="15">
        <f t="shared" si="38"/>
        <v>58</v>
      </c>
      <c r="G1246" s="15">
        <f t="shared" si="39"/>
        <v>3364</v>
      </c>
      <c r="H1246" s="15"/>
      <c r="I1246" t="s">
        <v>8221</v>
      </c>
      <c r="J1246">
        <v>2</v>
      </c>
      <c r="V1246">
        <v>74</v>
      </c>
      <c r="Z1246">
        <v>17</v>
      </c>
    </row>
    <row r="1247" spans="1:26" x14ac:dyDescent="0.2">
      <c r="A1247">
        <v>17</v>
      </c>
      <c r="B1247" t="s">
        <v>8219</v>
      </c>
      <c r="D1247" t="s">
        <v>8219</v>
      </c>
      <c r="E1247">
        <v>47</v>
      </c>
      <c r="F1247" s="15">
        <f t="shared" si="38"/>
        <v>47</v>
      </c>
      <c r="G1247" s="15">
        <f t="shared" si="39"/>
        <v>2209</v>
      </c>
      <c r="H1247" s="15"/>
      <c r="I1247" t="s">
        <v>8221</v>
      </c>
      <c r="J1247">
        <v>1</v>
      </c>
      <c r="V1247">
        <v>74</v>
      </c>
      <c r="Z1247">
        <v>17</v>
      </c>
    </row>
    <row r="1248" spans="1:26" x14ac:dyDescent="0.2">
      <c r="A1248">
        <v>31</v>
      </c>
      <c r="B1248" t="s">
        <v>8219</v>
      </c>
      <c r="D1248" t="s">
        <v>8219</v>
      </c>
      <c r="E1248">
        <v>36</v>
      </c>
      <c r="F1248" s="15">
        <f t="shared" si="38"/>
        <v>36</v>
      </c>
      <c r="G1248" s="15">
        <f t="shared" si="39"/>
        <v>1296</v>
      </c>
      <c r="H1248" s="15"/>
      <c r="I1248" t="s">
        <v>8221</v>
      </c>
      <c r="J1248">
        <v>4</v>
      </c>
      <c r="V1248">
        <v>74</v>
      </c>
      <c r="Z1248">
        <v>17</v>
      </c>
    </row>
    <row r="1249" spans="1:26" x14ac:dyDescent="0.2">
      <c r="A1249">
        <v>50</v>
      </c>
      <c r="B1249" t="s">
        <v>8219</v>
      </c>
      <c r="D1249" t="s">
        <v>8219</v>
      </c>
      <c r="E1249">
        <v>17</v>
      </c>
      <c r="F1249" s="15">
        <f t="shared" si="38"/>
        <v>17</v>
      </c>
      <c r="G1249" s="15">
        <f t="shared" si="39"/>
        <v>289</v>
      </c>
      <c r="H1249" s="15"/>
      <c r="I1249" t="s">
        <v>8221</v>
      </c>
      <c r="J1249">
        <v>6</v>
      </c>
      <c r="V1249">
        <v>74</v>
      </c>
      <c r="Z1249">
        <v>18</v>
      </c>
    </row>
    <row r="1250" spans="1:26" x14ac:dyDescent="0.2">
      <c r="A1250">
        <v>59</v>
      </c>
      <c r="B1250" t="s">
        <v>8219</v>
      </c>
      <c r="D1250" t="s">
        <v>8219</v>
      </c>
      <c r="E1250">
        <v>104</v>
      </c>
      <c r="F1250" s="15">
        <f t="shared" si="38"/>
        <v>104</v>
      </c>
      <c r="G1250" s="15">
        <f t="shared" si="39"/>
        <v>10816</v>
      </c>
      <c r="H1250" s="15"/>
      <c r="I1250" t="s">
        <v>8221</v>
      </c>
      <c r="J1250">
        <v>8</v>
      </c>
      <c r="V1250">
        <v>74</v>
      </c>
      <c r="Z1250">
        <v>18</v>
      </c>
    </row>
    <row r="1251" spans="1:26" x14ac:dyDescent="0.2">
      <c r="A1251">
        <v>81</v>
      </c>
      <c r="B1251" t="s">
        <v>8219</v>
      </c>
      <c r="D1251" t="s">
        <v>8219</v>
      </c>
      <c r="E1251">
        <v>47</v>
      </c>
      <c r="F1251" s="15">
        <f t="shared" si="38"/>
        <v>47</v>
      </c>
      <c r="G1251" s="15">
        <f t="shared" si="39"/>
        <v>2209</v>
      </c>
      <c r="H1251" s="15"/>
      <c r="I1251" t="s">
        <v>8221</v>
      </c>
      <c r="J1251">
        <v>14</v>
      </c>
      <c r="V1251">
        <v>74</v>
      </c>
      <c r="Z1251">
        <v>18</v>
      </c>
    </row>
    <row r="1252" spans="1:26" x14ac:dyDescent="0.2">
      <c r="A1252">
        <v>508</v>
      </c>
      <c r="B1252" t="s">
        <v>8219</v>
      </c>
      <c r="D1252" t="s">
        <v>8219</v>
      </c>
      <c r="E1252">
        <v>38</v>
      </c>
      <c r="F1252" s="15">
        <f t="shared" si="38"/>
        <v>38</v>
      </c>
      <c r="G1252" s="15">
        <f t="shared" si="39"/>
        <v>1444</v>
      </c>
      <c r="H1252" s="15"/>
      <c r="I1252" t="s">
        <v>8221</v>
      </c>
      <c r="J1252">
        <v>0</v>
      </c>
      <c r="V1252">
        <v>74</v>
      </c>
      <c r="Z1252">
        <v>18</v>
      </c>
    </row>
    <row r="1253" spans="1:26" x14ac:dyDescent="0.2">
      <c r="A1253">
        <v>74</v>
      </c>
      <c r="B1253" t="s">
        <v>8219</v>
      </c>
      <c r="D1253" t="s">
        <v>8219</v>
      </c>
      <c r="E1253">
        <v>81</v>
      </c>
      <c r="F1253" s="15">
        <f t="shared" si="38"/>
        <v>81</v>
      </c>
      <c r="G1253" s="15">
        <f t="shared" si="39"/>
        <v>6561</v>
      </c>
      <c r="H1253" s="15"/>
      <c r="I1253" t="s">
        <v>8221</v>
      </c>
      <c r="J1253">
        <v>4</v>
      </c>
      <c r="V1253">
        <v>74</v>
      </c>
      <c r="Z1253">
        <v>18</v>
      </c>
    </row>
    <row r="1254" spans="1:26" x14ac:dyDescent="0.2">
      <c r="A1254">
        <v>141</v>
      </c>
      <c r="B1254" t="s">
        <v>8219</v>
      </c>
      <c r="D1254" t="s">
        <v>8219</v>
      </c>
      <c r="E1254">
        <v>55</v>
      </c>
      <c r="F1254" s="15">
        <f t="shared" si="38"/>
        <v>55</v>
      </c>
      <c r="G1254" s="15">
        <f t="shared" si="39"/>
        <v>3025</v>
      </c>
      <c r="H1254" s="15"/>
      <c r="I1254" t="s">
        <v>8221</v>
      </c>
      <c r="J1254">
        <v>0</v>
      </c>
      <c r="V1254">
        <v>74</v>
      </c>
      <c r="Z1254">
        <v>18</v>
      </c>
    </row>
    <row r="1255" spans="1:26" x14ac:dyDescent="0.2">
      <c r="A1255">
        <v>711</v>
      </c>
      <c r="B1255" t="s">
        <v>8219</v>
      </c>
      <c r="D1255" t="s">
        <v>8219</v>
      </c>
      <c r="E1255">
        <v>41</v>
      </c>
      <c r="F1255" s="15">
        <f t="shared" si="38"/>
        <v>41</v>
      </c>
      <c r="G1255" s="15">
        <f t="shared" si="39"/>
        <v>1681</v>
      </c>
      <c r="H1255" s="15"/>
      <c r="I1255" t="s">
        <v>8221</v>
      </c>
      <c r="J1255">
        <v>0</v>
      </c>
      <c r="V1255">
        <v>75</v>
      </c>
      <c r="Z1255">
        <v>18</v>
      </c>
    </row>
    <row r="1256" spans="1:26" x14ac:dyDescent="0.2">
      <c r="A1256">
        <v>141</v>
      </c>
      <c r="B1256" t="s">
        <v>8219</v>
      </c>
      <c r="D1256" t="s">
        <v>8219</v>
      </c>
      <c r="E1256">
        <v>79</v>
      </c>
      <c r="F1256" s="15">
        <f t="shared" si="38"/>
        <v>79</v>
      </c>
      <c r="G1256" s="15">
        <f t="shared" si="39"/>
        <v>6241</v>
      </c>
      <c r="H1256" s="15"/>
      <c r="I1256" t="s">
        <v>8221</v>
      </c>
      <c r="J1256">
        <v>1</v>
      </c>
      <c r="V1256">
        <v>75</v>
      </c>
      <c r="Z1256">
        <v>18</v>
      </c>
    </row>
    <row r="1257" spans="1:26" x14ac:dyDescent="0.2">
      <c r="A1257">
        <v>109</v>
      </c>
      <c r="B1257" t="s">
        <v>8219</v>
      </c>
      <c r="D1257" t="s">
        <v>8219</v>
      </c>
      <c r="E1257">
        <v>16</v>
      </c>
      <c r="F1257" s="15">
        <f t="shared" si="38"/>
        <v>16</v>
      </c>
      <c r="G1257" s="15">
        <f t="shared" si="39"/>
        <v>256</v>
      </c>
      <c r="H1257" s="15"/>
      <c r="I1257" t="s">
        <v>8221</v>
      </c>
      <c r="J1257">
        <v>1</v>
      </c>
      <c r="V1257">
        <v>75</v>
      </c>
      <c r="Z1257">
        <v>19</v>
      </c>
    </row>
    <row r="1258" spans="1:26" x14ac:dyDescent="0.2">
      <c r="A1258">
        <v>361</v>
      </c>
      <c r="B1258" t="s">
        <v>8219</v>
      </c>
      <c r="D1258" t="s">
        <v>8219</v>
      </c>
      <c r="E1258">
        <v>8</v>
      </c>
      <c r="F1258" s="15">
        <f t="shared" si="38"/>
        <v>8</v>
      </c>
      <c r="G1258" s="15">
        <f t="shared" si="39"/>
        <v>64</v>
      </c>
      <c r="H1258" s="15"/>
      <c r="I1258" t="s">
        <v>8221</v>
      </c>
      <c r="J1258">
        <v>1</v>
      </c>
      <c r="V1258">
        <v>75</v>
      </c>
      <c r="Z1258">
        <v>19</v>
      </c>
    </row>
    <row r="1259" spans="1:26" x14ac:dyDescent="0.2">
      <c r="A1259">
        <v>176</v>
      </c>
      <c r="B1259" t="s">
        <v>8219</v>
      </c>
      <c r="D1259" t="s">
        <v>8219</v>
      </c>
      <c r="E1259">
        <v>95</v>
      </c>
      <c r="F1259" s="15">
        <f t="shared" si="38"/>
        <v>95</v>
      </c>
      <c r="G1259" s="15">
        <f t="shared" si="39"/>
        <v>9025</v>
      </c>
      <c r="H1259" s="15"/>
      <c r="I1259" t="s">
        <v>8221</v>
      </c>
      <c r="J1259">
        <v>1</v>
      </c>
      <c r="V1259">
        <v>75</v>
      </c>
      <c r="Z1259">
        <v>19</v>
      </c>
    </row>
    <row r="1260" spans="1:26" x14ac:dyDescent="0.2">
      <c r="A1260">
        <v>670</v>
      </c>
      <c r="B1260" t="s">
        <v>8219</v>
      </c>
      <c r="D1260" t="s">
        <v>8219</v>
      </c>
      <c r="E1260">
        <v>25</v>
      </c>
      <c r="F1260" s="15">
        <f t="shared" si="38"/>
        <v>25</v>
      </c>
      <c r="G1260" s="15">
        <f t="shared" si="39"/>
        <v>625</v>
      </c>
      <c r="H1260" s="15"/>
      <c r="I1260" t="s">
        <v>8221</v>
      </c>
      <c r="J1260">
        <v>4</v>
      </c>
      <c r="V1260">
        <v>75</v>
      </c>
      <c r="Z1260">
        <v>19</v>
      </c>
    </row>
    <row r="1261" spans="1:26" x14ac:dyDescent="0.2">
      <c r="A1261">
        <v>96</v>
      </c>
      <c r="B1261" t="s">
        <v>8219</v>
      </c>
      <c r="D1261" t="s">
        <v>8219</v>
      </c>
      <c r="E1261">
        <v>19</v>
      </c>
      <c r="F1261" s="15">
        <f t="shared" si="38"/>
        <v>19</v>
      </c>
      <c r="G1261" s="15">
        <f t="shared" si="39"/>
        <v>361</v>
      </c>
      <c r="H1261" s="15"/>
      <c r="I1261" t="s">
        <v>8221</v>
      </c>
      <c r="J1261">
        <v>0</v>
      </c>
      <c r="V1261">
        <v>75</v>
      </c>
      <c r="Z1261">
        <v>19</v>
      </c>
    </row>
    <row r="1262" spans="1:26" x14ac:dyDescent="0.2">
      <c r="A1262">
        <v>74</v>
      </c>
      <c r="B1262" t="s">
        <v>8219</v>
      </c>
      <c r="D1262" t="s">
        <v>8219</v>
      </c>
      <c r="E1262">
        <v>90</v>
      </c>
      <c r="F1262" s="15">
        <f t="shared" si="38"/>
        <v>90</v>
      </c>
      <c r="G1262" s="15">
        <f t="shared" si="39"/>
        <v>8100</v>
      </c>
      <c r="H1262" s="15"/>
      <c r="I1262" t="s">
        <v>8221</v>
      </c>
      <c r="J1262">
        <v>0</v>
      </c>
      <c r="V1262">
        <v>75</v>
      </c>
      <c r="Z1262">
        <v>19</v>
      </c>
    </row>
    <row r="1263" spans="1:26" x14ac:dyDescent="0.2">
      <c r="A1263">
        <v>52</v>
      </c>
      <c r="B1263" t="s">
        <v>8219</v>
      </c>
      <c r="D1263" t="s">
        <v>8219</v>
      </c>
      <c r="E1263">
        <v>41</v>
      </c>
      <c r="F1263" s="15">
        <f t="shared" si="38"/>
        <v>41</v>
      </c>
      <c r="G1263" s="15">
        <f t="shared" si="39"/>
        <v>1681</v>
      </c>
      <c r="H1263" s="15"/>
      <c r="I1263" t="s">
        <v>8221</v>
      </c>
      <c r="J1263">
        <v>2</v>
      </c>
      <c r="V1263">
        <v>75</v>
      </c>
      <c r="Z1263">
        <v>19</v>
      </c>
    </row>
    <row r="1264" spans="1:26" x14ac:dyDescent="0.2">
      <c r="A1264">
        <v>105</v>
      </c>
      <c r="B1264" t="s">
        <v>8219</v>
      </c>
      <c r="D1264" t="s">
        <v>8219</v>
      </c>
      <c r="E1264">
        <v>30</v>
      </c>
      <c r="F1264" s="15">
        <f t="shared" si="38"/>
        <v>30</v>
      </c>
      <c r="G1264" s="15">
        <f t="shared" si="39"/>
        <v>900</v>
      </c>
      <c r="H1264" s="15"/>
      <c r="I1264" t="s">
        <v>8221</v>
      </c>
      <c r="J1264">
        <v>24</v>
      </c>
      <c r="V1264">
        <v>75</v>
      </c>
      <c r="Z1264">
        <v>19</v>
      </c>
    </row>
    <row r="1265" spans="1:26" x14ac:dyDescent="0.2">
      <c r="A1265">
        <v>41</v>
      </c>
      <c r="B1265" t="s">
        <v>8219</v>
      </c>
      <c r="D1265" t="s">
        <v>8219</v>
      </c>
      <c r="E1265">
        <v>38</v>
      </c>
      <c r="F1265" s="15">
        <f t="shared" si="38"/>
        <v>38</v>
      </c>
      <c r="G1265" s="15">
        <f t="shared" si="39"/>
        <v>1444</v>
      </c>
      <c r="H1265" s="15"/>
      <c r="I1265" t="s">
        <v>8221</v>
      </c>
      <c r="J1265">
        <v>1</v>
      </c>
      <c r="V1265">
        <v>75</v>
      </c>
      <c r="Z1265">
        <v>19</v>
      </c>
    </row>
    <row r="1266" spans="1:26" x14ac:dyDescent="0.2">
      <c r="A1266">
        <v>34</v>
      </c>
      <c r="B1266" t="s">
        <v>8219</v>
      </c>
      <c r="D1266" t="s">
        <v>8219</v>
      </c>
      <c r="E1266">
        <v>65</v>
      </c>
      <c r="F1266" s="15">
        <f t="shared" si="38"/>
        <v>65</v>
      </c>
      <c r="G1266" s="15">
        <f t="shared" si="39"/>
        <v>4225</v>
      </c>
      <c r="H1266" s="15"/>
      <c r="I1266" t="s">
        <v>8221</v>
      </c>
      <c r="J1266">
        <v>2</v>
      </c>
      <c r="V1266">
        <v>75</v>
      </c>
      <c r="Z1266">
        <v>19</v>
      </c>
    </row>
    <row r="1267" spans="1:26" x14ac:dyDescent="0.2">
      <c r="A1267">
        <v>66</v>
      </c>
      <c r="B1267" t="s">
        <v>8219</v>
      </c>
      <c r="D1267" t="s">
        <v>8219</v>
      </c>
      <c r="E1267">
        <v>75</v>
      </c>
      <c r="F1267" s="15">
        <f t="shared" si="38"/>
        <v>75</v>
      </c>
      <c r="G1267" s="15">
        <f t="shared" si="39"/>
        <v>5625</v>
      </c>
      <c r="H1267" s="15"/>
      <c r="I1267" t="s">
        <v>8221</v>
      </c>
      <c r="J1267">
        <v>1</v>
      </c>
      <c r="V1267">
        <v>76</v>
      </c>
      <c r="Z1267">
        <v>19</v>
      </c>
    </row>
    <row r="1268" spans="1:26" x14ac:dyDescent="0.2">
      <c r="A1268">
        <v>50</v>
      </c>
      <c r="B1268" t="s">
        <v>8219</v>
      </c>
      <c r="D1268" t="s">
        <v>8219</v>
      </c>
      <c r="E1268">
        <v>16</v>
      </c>
      <c r="F1268" s="15">
        <f t="shared" si="38"/>
        <v>16</v>
      </c>
      <c r="G1268" s="15">
        <f t="shared" si="39"/>
        <v>256</v>
      </c>
      <c r="H1268" s="15"/>
      <c r="I1268" t="s">
        <v>8221</v>
      </c>
      <c r="J1268">
        <v>37</v>
      </c>
      <c r="V1268">
        <v>76</v>
      </c>
      <c r="Z1268">
        <v>20</v>
      </c>
    </row>
    <row r="1269" spans="1:26" x14ac:dyDescent="0.2">
      <c r="A1269">
        <v>159</v>
      </c>
      <c r="B1269" t="s">
        <v>8219</v>
      </c>
      <c r="D1269" t="s">
        <v>8219</v>
      </c>
      <c r="E1269">
        <v>10</v>
      </c>
      <c r="F1269" s="15">
        <f t="shared" si="38"/>
        <v>10</v>
      </c>
      <c r="G1269" s="15">
        <f t="shared" si="39"/>
        <v>100</v>
      </c>
      <c r="H1269" s="15"/>
      <c r="I1269" t="s">
        <v>8221</v>
      </c>
      <c r="J1269">
        <v>5</v>
      </c>
      <c r="V1269">
        <v>76</v>
      </c>
      <c r="Z1269">
        <v>20</v>
      </c>
    </row>
    <row r="1270" spans="1:26" x14ac:dyDescent="0.2">
      <c r="A1270">
        <v>182</v>
      </c>
      <c r="B1270" t="s">
        <v>8219</v>
      </c>
      <c r="D1270" t="s">
        <v>8219</v>
      </c>
      <c r="E1270">
        <v>27</v>
      </c>
      <c r="F1270" s="15">
        <f t="shared" si="38"/>
        <v>27</v>
      </c>
      <c r="G1270" s="15">
        <f t="shared" si="39"/>
        <v>729</v>
      </c>
      <c r="H1270" s="15"/>
      <c r="I1270" t="s">
        <v>8221</v>
      </c>
      <c r="J1270">
        <v>4</v>
      </c>
      <c r="V1270">
        <v>76</v>
      </c>
      <c r="Z1270">
        <v>20</v>
      </c>
    </row>
    <row r="1271" spans="1:26" x14ac:dyDescent="0.2">
      <c r="A1271">
        <v>206</v>
      </c>
      <c r="B1271" t="s">
        <v>8219</v>
      </c>
      <c r="D1271" t="s">
        <v>8219</v>
      </c>
      <c r="E1271">
        <v>259</v>
      </c>
      <c r="F1271" s="15">
        <f t="shared" si="38"/>
        <v>259</v>
      </c>
      <c r="G1271" s="15">
        <f t="shared" si="39"/>
        <v>67081</v>
      </c>
      <c r="H1271" s="15"/>
      <c r="I1271" t="s">
        <v>8221</v>
      </c>
      <c r="J1271">
        <v>16</v>
      </c>
      <c r="V1271">
        <v>76</v>
      </c>
      <c r="Z1271">
        <v>20</v>
      </c>
    </row>
    <row r="1272" spans="1:26" x14ac:dyDescent="0.2">
      <c r="A1272">
        <v>169</v>
      </c>
      <c r="B1272" t="s">
        <v>8219</v>
      </c>
      <c r="D1272" t="s">
        <v>8219</v>
      </c>
      <c r="E1272">
        <v>39</v>
      </c>
      <c r="F1272" s="15">
        <f t="shared" si="38"/>
        <v>39</v>
      </c>
      <c r="G1272" s="15">
        <f t="shared" si="39"/>
        <v>1521</v>
      </c>
      <c r="H1272" s="15"/>
      <c r="I1272" t="s">
        <v>8221</v>
      </c>
      <c r="J1272">
        <v>9</v>
      </c>
      <c r="V1272">
        <v>76</v>
      </c>
      <c r="Z1272">
        <v>20</v>
      </c>
    </row>
    <row r="1273" spans="1:26" x14ac:dyDescent="0.2">
      <c r="A1273">
        <v>31</v>
      </c>
      <c r="B1273" t="s">
        <v>8219</v>
      </c>
      <c r="D1273" t="s">
        <v>8219</v>
      </c>
      <c r="E1273">
        <v>42</v>
      </c>
      <c r="F1273" s="15">
        <f t="shared" si="38"/>
        <v>42</v>
      </c>
      <c r="G1273" s="15">
        <f t="shared" si="39"/>
        <v>1764</v>
      </c>
      <c r="H1273" s="15"/>
      <c r="I1273" t="s">
        <v>8221</v>
      </c>
      <c r="J1273">
        <v>0</v>
      </c>
      <c r="V1273">
        <v>76</v>
      </c>
      <c r="Z1273">
        <v>20</v>
      </c>
    </row>
    <row r="1274" spans="1:26" x14ac:dyDescent="0.2">
      <c r="A1274">
        <v>28</v>
      </c>
      <c r="B1274" t="s">
        <v>8219</v>
      </c>
      <c r="D1274" t="s">
        <v>8219</v>
      </c>
      <c r="E1274">
        <v>10</v>
      </c>
      <c r="F1274" s="15">
        <f t="shared" si="38"/>
        <v>10</v>
      </c>
      <c r="G1274" s="15">
        <f t="shared" si="39"/>
        <v>100</v>
      </c>
      <c r="H1274" s="15"/>
      <c r="I1274" t="s">
        <v>8221</v>
      </c>
      <c r="J1274">
        <v>40</v>
      </c>
      <c r="V1274">
        <v>76</v>
      </c>
      <c r="Z1274">
        <v>20</v>
      </c>
    </row>
    <row r="1275" spans="1:26" x14ac:dyDescent="0.2">
      <c r="A1275">
        <v>54</v>
      </c>
      <c r="B1275" t="s">
        <v>8219</v>
      </c>
      <c r="D1275" t="s">
        <v>8219</v>
      </c>
      <c r="E1275">
        <v>56</v>
      </c>
      <c r="F1275" s="15">
        <f t="shared" si="38"/>
        <v>56</v>
      </c>
      <c r="G1275" s="15">
        <f t="shared" si="39"/>
        <v>3136</v>
      </c>
      <c r="H1275" s="15"/>
      <c r="I1275" t="s">
        <v>8221</v>
      </c>
      <c r="J1275">
        <v>0</v>
      </c>
      <c r="V1275">
        <v>76</v>
      </c>
      <c r="Z1275">
        <v>20</v>
      </c>
    </row>
    <row r="1276" spans="1:26" x14ac:dyDescent="0.2">
      <c r="A1276">
        <v>467</v>
      </c>
      <c r="B1276" t="s">
        <v>8219</v>
      </c>
      <c r="D1276" t="s">
        <v>8219</v>
      </c>
      <c r="E1276">
        <v>20</v>
      </c>
      <c r="F1276" s="15">
        <f t="shared" si="38"/>
        <v>20</v>
      </c>
      <c r="G1276" s="15">
        <f t="shared" si="39"/>
        <v>400</v>
      </c>
      <c r="H1276" s="15"/>
      <c r="I1276" t="s">
        <v>8221</v>
      </c>
      <c r="J1276">
        <v>2</v>
      </c>
      <c r="V1276">
        <v>76</v>
      </c>
      <c r="Z1276">
        <v>21</v>
      </c>
    </row>
    <row r="1277" spans="1:26" x14ac:dyDescent="0.2">
      <c r="A1277">
        <v>389</v>
      </c>
      <c r="B1277" t="s">
        <v>8219</v>
      </c>
      <c r="D1277" t="s">
        <v>8219</v>
      </c>
      <c r="E1277">
        <v>170</v>
      </c>
      <c r="F1277" s="15">
        <f t="shared" si="38"/>
        <v>170</v>
      </c>
      <c r="G1277" s="15">
        <f t="shared" si="39"/>
        <v>28900</v>
      </c>
      <c r="H1277" s="15"/>
      <c r="I1277" t="s">
        <v>8221</v>
      </c>
      <c r="J1277">
        <v>1</v>
      </c>
      <c r="V1277">
        <v>77</v>
      </c>
      <c r="Z1277">
        <v>21</v>
      </c>
    </row>
    <row r="1278" spans="1:26" x14ac:dyDescent="0.2">
      <c r="A1278">
        <v>68</v>
      </c>
      <c r="B1278" t="s">
        <v>8219</v>
      </c>
      <c r="D1278" t="s">
        <v>8219</v>
      </c>
      <c r="E1278">
        <v>29</v>
      </c>
      <c r="F1278" s="15">
        <f t="shared" si="38"/>
        <v>29</v>
      </c>
      <c r="G1278" s="15">
        <f t="shared" si="39"/>
        <v>841</v>
      </c>
      <c r="H1278" s="15"/>
      <c r="I1278" t="s">
        <v>8221</v>
      </c>
      <c r="J1278">
        <v>9</v>
      </c>
      <c r="V1278">
        <v>77</v>
      </c>
      <c r="Z1278">
        <v>21</v>
      </c>
    </row>
    <row r="1279" spans="1:26" x14ac:dyDescent="0.2">
      <c r="A1279">
        <v>413</v>
      </c>
      <c r="B1279" t="s">
        <v>8219</v>
      </c>
      <c r="D1279" t="s">
        <v>8219</v>
      </c>
      <c r="E1279">
        <v>132</v>
      </c>
      <c r="F1279" s="15">
        <f t="shared" si="38"/>
        <v>132</v>
      </c>
      <c r="G1279" s="15">
        <f t="shared" si="39"/>
        <v>17424</v>
      </c>
      <c r="H1279" s="15"/>
      <c r="I1279" t="s">
        <v>8221</v>
      </c>
      <c r="J1279">
        <v>34</v>
      </c>
      <c r="V1279">
        <v>77</v>
      </c>
      <c r="Z1279">
        <v>21</v>
      </c>
    </row>
    <row r="1280" spans="1:26" x14ac:dyDescent="0.2">
      <c r="A1280">
        <v>190</v>
      </c>
      <c r="B1280" t="s">
        <v>8219</v>
      </c>
      <c r="D1280" t="s">
        <v>8219</v>
      </c>
      <c r="E1280">
        <v>27</v>
      </c>
      <c r="F1280" s="15">
        <f t="shared" si="38"/>
        <v>27</v>
      </c>
      <c r="G1280" s="15">
        <f t="shared" si="39"/>
        <v>729</v>
      </c>
      <c r="H1280" s="15"/>
      <c r="I1280" t="s">
        <v>8221</v>
      </c>
      <c r="J1280">
        <v>23</v>
      </c>
      <c r="V1280">
        <v>77</v>
      </c>
      <c r="Z1280">
        <v>21</v>
      </c>
    </row>
    <row r="1281" spans="1:26" x14ac:dyDescent="0.2">
      <c r="A1281">
        <v>189</v>
      </c>
      <c r="B1281" t="s">
        <v>8219</v>
      </c>
      <c r="D1281" t="s">
        <v>8219</v>
      </c>
      <c r="E1281">
        <v>26</v>
      </c>
      <c r="F1281" s="15">
        <f t="shared" si="38"/>
        <v>26</v>
      </c>
      <c r="G1281" s="15">
        <f t="shared" si="39"/>
        <v>676</v>
      </c>
      <c r="H1281" s="15"/>
      <c r="I1281" t="s">
        <v>8221</v>
      </c>
      <c r="J1281">
        <v>19</v>
      </c>
      <c r="V1281">
        <v>77</v>
      </c>
      <c r="Z1281">
        <v>21</v>
      </c>
    </row>
    <row r="1282" spans="1:26" x14ac:dyDescent="0.2">
      <c r="A1282">
        <v>130</v>
      </c>
      <c r="B1282" t="s">
        <v>8219</v>
      </c>
      <c r="D1282" t="s">
        <v>8219</v>
      </c>
      <c r="E1282">
        <v>43</v>
      </c>
      <c r="F1282" s="15">
        <f t="shared" si="38"/>
        <v>43</v>
      </c>
      <c r="G1282" s="15">
        <f t="shared" si="39"/>
        <v>1849</v>
      </c>
      <c r="H1282" s="15"/>
      <c r="I1282" t="s">
        <v>8221</v>
      </c>
      <c r="J1282">
        <v>50</v>
      </c>
      <c r="V1282">
        <v>77</v>
      </c>
      <c r="Z1282">
        <v>21</v>
      </c>
    </row>
    <row r="1283" spans="1:26" x14ac:dyDescent="0.2">
      <c r="A1283">
        <v>74</v>
      </c>
      <c r="B1283" t="s">
        <v>8219</v>
      </c>
      <c r="D1283" t="s">
        <v>8219</v>
      </c>
      <c r="E1283">
        <v>80</v>
      </c>
      <c r="F1283" s="15">
        <f t="shared" ref="F1283:F1346" si="40">E1283-$N1283</f>
        <v>80</v>
      </c>
      <c r="G1283" s="15">
        <f t="shared" ref="G1283:G1346" si="41">F1283^2</f>
        <v>6400</v>
      </c>
      <c r="H1283" s="15"/>
      <c r="I1283" t="s">
        <v>8221</v>
      </c>
      <c r="J1283">
        <v>12</v>
      </c>
      <c r="V1283">
        <v>77</v>
      </c>
      <c r="Z1283">
        <v>21</v>
      </c>
    </row>
    <row r="1284" spans="1:26" x14ac:dyDescent="0.2">
      <c r="A1284">
        <v>274</v>
      </c>
      <c r="B1284" t="s">
        <v>8219</v>
      </c>
      <c r="D1284" t="s">
        <v>8219</v>
      </c>
      <c r="E1284">
        <v>33</v>
      </c>
      <c r="F1284" s="15">
        <f t="shared" si="40"/>
        <v>33</v>
      </c>
      <c r="G1284" s="15">
        <f t="shared" si="41"/>
        <v>1089</v>
      </c>
      <c r="H1284" s="15"/>
      <c r="I1284" t="s">
        <v>8221</v>
      </c>
      <c r="J1284">
        <v>8</v>
      </c>
      <c r="V1284">
        <v>77</v>
      </c>
      <c r="Z1284">
        <v>21</v>
      </c>
    </row>
    <row r="1285" spans="1:26" x14ac:dyDescent="0.2">
      <c r="A1285">
        <v>22</v>
      </c>
      <c r="B1285" t="s">
        <v>8219</v>
      </c>
      <c r="D1285" t="s">
        <v>8219</v>
      </c>
      <c r="E1285">
        <v>71</v>
      </c>
      <c r="F1285" s="15">
        <f t="shared" si="40"/>
        <v>71</v>
      </c>
      <c r="G1285" s="15">
        <f t="shared" si="41"/>
        <v>5041</v>
      </c>
      <c r="H1285" s="15"/>
      <c r="I1285" t="s">
        <v>8221</v>
      </c>
      <c r="J1285">
        <v>9</v>
      </c>
      <c r="V1285">
        <v>78</v>
      </c>
      <c r="Z1285">
        <v>22</v>
      </c>
    </row>
    <row r="1286" spans="1:26" x14ac:dyDescent="0.2">
      <c r="A1286">
        <v>31</v>
      </c>
      <c r="B1286" t="s">
        <v>8219</v>
      </c>
      <c r="D1286" t="s">
        <v>8219</v>
      </c>
      <c r="E1286">
        <v>81</v>
      </c>
      <c r="F1286" s="15">
        <f t="shared" si="40"/>
        <v>81</v>
      </c>
      <c r="G1286" s="15">
        <f t="shared" si="41"/>
        <v>6561</v>
      </c>
      <c r="H1286" s="15"/>
      <c r="I1286" t="s">
        <v>8221</v>
      </c>
      <c r="J1286">
        <v>43</v>
      </c>
      <c r="V1286">
        <v>78</v>
      </c>
      <c r="Z1286">
        <v>22</v>
      </c>
    </row>
    <row r="1287" spans="1:26" x14ac:dyDescent="0.2">
      <c r="A1287">
        <v>63</v>
      </c>
      <c r="B1287" t="s">
        <v>8219</v>
      </c>
      <c r="D1287" t="s">
        <v>8219</v>
      </c>
      <c r="E1287">
        <v>76</v>
      </c>
      <c r="F1287" s="15">
        <f t="shared" si="40"/>
        <v>76</v>
      </c>
      <c r="G1287" s="15">
        <f t="shared" si="41"/>
        <v>5776</v>
      </c>
      <c r="H1287" s="15"/>
      <c r="I1287" t="s">
        <v>8221</v>
      </c>
      <c r="J1287">
        <v>28</v>
      </c>
      <c r="V1287">
        <v>78</v>
      </c>
      <c r="Z1287">
        <v>22</v>
      </c>
    </row>
    <row r="1288" spans="1:26" x14ac:dyDescent="0.2">
      <c r="A1288">
        <v>20</v>
      </c>
      <c r="B1288" t="s">
        <v>8219</v>
      </c>
      <c r="D1288" t="s">
        <v>8219</v>
      </c>
      <c r="E1288">
        <v>48</v>
      </c>
      <c r="F1288" s="15">
        <f t="shared" si="40"/>
        <v>48</v>
      </c>
      <c r="G1288" s="15">
        <f t="shared" si="41"/>
        <v>2304</v>
      </c>
      <c r="H1288" s="15"/>
      <c r="I1288" t="s">
        <v>8221</v>
      </c>
      <c r="J1288">
        <v>4</v>
      </c>
      <c r="V1288">
        <v>78</v>
      </c>
      <c r="Z1288">
        <v>22</v>
      </c>
    </row>
    <row r="1289" spans="1:26" x14ac:dyDescent="0.2">
      <c r="A1289">
        <v>25</v>
      </c>
      <c r="B1289" t="s">
        <v>8219</v>
      </c>
      <c r="D1289" t="s">
        <v>8219</v>
      </c>
      <c r="E1289">
        <v>61</v>
      </c>
      <c r="F1289" s="15">
        <f t="shared" si="40"/>
        <v>61</v>
      </c>
      <c r="G1289" s="15">
        <f t="shared" si="41"/>
        <v>3721</v>
      </c>
      <c r="H1289" s="15"/>
      <c r="I1289" t="s">
        <v>8221</v>
      </c>
      <c r="J1289">
        <v>24</v>
      </c>
      <c r="V1289">
        <v>78</v>
      </c>
      <c r="Z1289">
        <v>22</v>
      </c>
    </row>
    <row r="1290" spans="1:26" x14ac:dyDescent="0.2">
      <c r="A1290">
        <v>61</v>
      </c>
      <c r="B1290" t="s">
        <v>8219</v>
      </c>
      <c r="D1290" t="s">
        <v>8219</v>
      </c>
      <c r="E1290">
        <v>60</v>
      </c>
      <c r="F1290" s="15">
        <f t="shared" si="40"/>
        <v>60</v>
      </c>
      <c r="G1290" s="15">
        <f t="shared" si="41"/>
        <v>3600</v>
      </c>
      <c r="H1290" s="15"/>
      <c r="I1290" t="s">
        <v>8221</v>
      </c>
      <c r="J1290">
        <v>2</v>
      </c>
      <c r="V1290">
        <v>78</v>
      </c>
      <c r="Z1290">
        <v>22</v>
      </c>
    </row>
    <row r="1291" spans="1:26" x14ac:dyDescent="0.2">
      <c r="A1291">
        <v>52</v>
      </c>
      <c r="B1291" t="s">
        <v>8219</v>
      </c>
      <c r="D1291" t="s">
        <v>8219</v>
      </c>
      <c r="E1291">
        <v>136</v>
      </c>
      <c r="F1291" s="15">
        <f t="shared" si="40"/>
        <v>136</v>
      </c>
      <c r="G1291" s="15">
        <f t="shared" si="41"/>
        <v>18496</v>
      </c>
      <c r="H1291" s="15"/>
      <c r="I1291" t="s">
        <v>8221</v>
      </c>
      <c r="J1291">
        <v>2</v>
      </c>
      <c r="V1291">
        <v>78</v>
      </c>
      <c r="Z1291">
        <v>22</v>
      </c>
    </row>
    <row r="1292" spans="1:26" x14ac:dyDescent="0.2">
      <c r="A1292">
        <v>86</v>
      </c>
      <c r="B1292" t="s">
        <v>8219</v>
      </c>
      <c r="D1292" t="s">
        <v>8219</v>
      </c>
      <c r="E1292">
        <v>14</v>
      </c>
      <c r="F1292" s="15">
        <f t="shared" si="40"/>
        <v>14</v>
      </c>
      <c r="G1292" s="15">
        <f t="shared" si="41"/>
        <v>196</v>
      </c>
      <c r="H1292" s="15"/>
      <c r="I1292" t="s">
        <v>8221</v>
      </c>
      <c r="J1292">
        <v>20</v>
      </c>
      <c r="V1292">
        <v>78</v>
      </c>
      <c r="Z1292">
        <v>23</v>
      </c>
    </row>
    <row r="1293" spans="1:26" x14ac:dyDescent="0.2">
      <c r="A1293">
        <v>42</v>
      </c>
      <c r="B1293" t="s">
        <v>8219</v>
      </c>
      <c r="D1293" t="s">
        <v>8219</v>
      </c>
      <c r="E1293">
        <v>78</v>
      </c>
      <c r="F1293" s="15">
        <f t="shared" si="40"/>
        <v>78</v>
      </c>
      <c r="G1293" s="15">
        <f t="shared" si="41"/>
        <v>6084</v>
      </c>
      <c r="H1293" s="15"/>
      <c r="I1293" t="s">
        <v>8221</v>
      </c>
      <c r="J1293">
        <v>1</v>
      </c>
      <c r="V1293">
        <v>78</v>
      </c>
      <c r="Z1293">
        <v>23</v>
      </c>
    </row>
    <row r="1294" spans="1:26" x14ac:dyDescent="0.2">
      <c r="A1294">
        <v>52</v>
      </c>
      <c r="B1294" t="s">
        <v>8219</v>
      </c>
      <c r="D1294" t="s">
        <v>8219</v>
      </c>
      <c r="E1294">
        <v>4</v>
      </c>
      <c r="F1294" s="15">
        <f t="shared" si="40"/>
        <v>4</v>
      </c>
      <c r="G1294" s="15">
        <f t="shared" si="41"/>
        <v>16</v>
      </c>
      <c r="H1294" s="15"/>
      <c r="I1294" t="s">
        <v>8221</v>
      </c>
      <c r="J1294">
        <v>1</v>
      </c>
      <c r="V1294">
        <v>78</v>
      </c>
      <c r="Z1294">
        <v>23</v>
      </c>
    </row>
    <row r="1295" spans="1:26" x14ac:dyDescent="0.2">
      <c r="A1295">
        <v>120</v>
      </c>
      <c r="B1295" t="s">
        <v>8219</v>
      </c>
      <c r="D1295" t="s">
        <v>8219</v>
      </c>
      <c r="E1295">
        <v>11</v>
      </c>
      <c r="F1295" s="15">
        <f t="shared" si="40"/>
        <v>11</v>
      </c>
      <c r="G1295" s="15">
        <f t="shared" si="41"/>
        <v>121</v>
      </c>
      <c r="H1295" s="15"/>
      <c r="I1295" t="s">
        <v>8221</v>
      </c>
      <c r="J1295">
        <v>4</v>
      </c>
      <c r="V1295">
        <v>78</v>
      </c>
      <c r="Z1295">
        <v>23</v>
      </c>
    </row>
    <row r="1296" spans="1:26" x14ac:dyDescent="0.2">
      <c r="A1296">
        <v>22</v>
      </c>
      <c r="B1296" t="s">
        <v>8219</v>
      </c>
      <c r="D1296" t="s">
        <v>8219</v>
      </c>
      <c r="E1296">
        <v>185</v>
      </c>
      <c r="F1296" s="15">
        <f t="shared" si="40"/>
        <v>185</v>
      </c>
      <c r="G1296" s="15">
        <f t="shared" si="41"/>
        <v>34225</v>
      </c>
      <c r="H1296" s="15"/>
      <c r="I1296" t="s">
        <v>8221</v>
      </c>
      <c r="J1296">
        <v>1</v>
      </c>
      <c r="V1296">
        <v>78</v>
      </c>
      <c r="Z1296">
        <v>23</v>
      </c>
    </row>
    <row r="1297" spans="1:26" x14ac:dyDescent="0.2">
      <c r="A1297">
        <v>64</v>
      </c>
      <c r="B1297" t="s">
        <v>8219</v>
      </c>
      <c r="D1297" t="s">
        <v>8219</v>
      </c>
      <c r="E1297">
        <v>59</v>
      </c>
      <c r="F1297" s="15">
        <f t="shared" si="40"/>
        <v>59</v>
      </c>
      <c r="G1297" s="15">
        <f t="shared" si="41"/>
        <v>3481</v>
      </c>
      <c r="H1297" s="15"/>
      <c r="I1297" t="s">
        <v>8221</v>
      </c>
      <c r="J1297">
        <v>1</v>
      </c>
      <c r="V1297">
        <v>78</v>
      </c>
      <c r="Z1297">
        <v>23</v>
      </c>
    </row>
    <row r="1298" spans="1:26" x14ac:dyDescent="0.2">
      <c r="A1298">
        <v>23</v>
      </c>
      <c r="B1298" t="s">
        <v>8219</v>
      </c>
      <c r="D1298" t="s">
        <v>8219</v>
      </c>
      <c r="E1298">
        <v>27</v>
      </c>
      <c r="F1298" s="15">
        <f t="shared" si="40"/>
        <v>27</v>
      </c>
      <c r="G1298" s="15">
        <f t="shared" si="41"/>
        <v>729</v>
      </c>
      <c r="H1298" s="15"/>
      <c r="I1298" t="s">
        <v>8221</v>
      </c>
      <c r="J1298">
        <v>13</v>
      </c>
      <c r="V1298">
        <v>79</v>
      </c>
      <c r="Z1298">
        <v>23</v>
      </c>
    </row>
    <row r="1299" spans="1:26" x14ac:dyDescent="0.2">
      <c r="A1299">
        <v>238</v>
      </c>
      <c r="B1299" t="s">
        <v>8219</v>
      </c>
      <c r="D1299" t="s">
        <v>8219</v>
      </c>
      <c r="E1299">
        <v>63</v>
      </c>
      <c r="F1299" s="15">
        <f t="shared" si="40"/>
        <v>63</v>
      </c>
      <c r="G1299" s="15">
        <f t="shared" si="41"/>
        <v>3969</v>
      </c>
      <c r="H1299" s="15"/>
      <c r="I1299" t="s">
        <v>8221</v>
      </c>
      <c r="J1299">
        <v>1</v>
      </c>
      <c r="V1299">
        <v>79</v>
      </c>
      <c r="Z1299">
        <v>24</v>
      </c>
    </row>
    <row r="1300" spans="1:26" x14ac:dyDescent="0.2">
      <c r="A1300">
        <v>33</v>
      </c>
      <c r="B1300" t="s">
        <v>8219</v>
      </c>
      <c r="D1300" t="s">
        <v>8219</v>
      </c>
      <c r="E1300">
        <v>13</v>
      </c>
      <c r="F1300" s="15">
        <f t="shared" si="40"/>
        <v>13</v>
      </c>
      <c r="G1300" s="15">
        <f t="shared" si="41"/>
        <v>169</v>
      </c>
      <c r="H1300" s="15"/>
      <c r="I1300" t="s">
        <v>8221</v>
      </c>
      <c r="J1300">
        <v>1</v>
      </c>
      <c r="V1300">
        <v>79</v>
      </c>
      <c r="Z1300">
        <v>24</v>
      </c>
    </row>
    <row r="1301" spans="1:26" x14ac:dyDescent="0.2">
      <c r="A1301">
        <v>32</v>
      </c>
      <c r="B1301" t="s">
        <v>8219</v>
      </c>
      <c r="D1301" t="s">
        <v>8219</v>
      </c>
      <c r="E1301">
        <v>13</v>
      </c>
      <c r="F1301" s="15">
        <f t="shared" si="40"/>
        <v>13</v>
      </c>
      <c r="G1301" s="15">
        <f t="shared" si="41"/>
        <v>169</v>
      </c>
      <c r="H1301" s="15"/>
      <c r="I1301" t="s">
        <v>8221</v>
      </c>
      <c r="J1301">
        <v>0</v>
      </c>
      <c r="V1301">
        <v>79</v>
      </c>
      <c r="Z1301">
        <v>24</v>
      </c>
    </row>
    <row r="1302" spans="1:26" x14ac:dyDescent="0.2">
      <c r="A1302">
        <v>24</v>
      </c>
      <c r="B1302" t="s">
        <v>8219</v>
      </c>
      <c r="D1302" t="s">
        <v>8219</v>
      </c>
      <c r="E1302">
        <v>57</v>
      </c>
      <c r="F1302" s="15">
        <f t="shared" si="40"/>
        <v>57</v>
      </c>
      <c r="G1302" s="15">
        <f t="shared" si="41"/>
        <v>3249</v>
      </c>
      <c r="H1302" s="15"/>
      <c r="I1302" t="s">
        <v>8221</v>
      </c>
      <c r="J1302">
        <v>3</v>
      </c>
      <c r="V1302">
        <v>79</v>
      </c>
      <c r="Z1302">
        <v>24</v>
      </c>
    </row>
    <row r="1303" spans="1:26" x14ac:dyDescent="0.2">
      <c r="A1303">
        <v>29</v>
      </c>
      <c r="B1303" t="s">
        <v>8219</v>
      </c>
      <c r="D1303" t="s">
        <v>8219</v>
      </c>
      <c r="E1303">
        <v>61</v>
      </c>
      <c r="F1303" s="15">
        <f t="shared" si="40"/>
        <v>61</v>
      </c>
      <c r="G1303" s="15">
        <f t="shared" si="41"/>
        <v>3721</v>
      </c>
      <c r="H1303" s="15"/>
      <c r="I1303" t="s">
        <v>8221</v>
      </c>
      <c r="J1303">
        <v>14</v>
      </c>
      <c r="V1303">
        <v>79</v>
      </c>
      <c r="Z1303">
        <v>24</v>
      </c>
    </row>
    <row r="1304" spans="1:26" x14ac:dyDescent="0.2">
      <c r="A1304">
        <v>50</v>
      </c>
      <c r="B1304" t="s">
        <v>8219</v>
      </c>
      <c r="D1304" t="s">
        <v>8219</v>
      </c>
      <c r="E1304">
        <v>65</v>
      </c>
      <c r="F1304" s="15">
        <f t="shared" si="40"/>
        <v>65</v>
      </c>
      <c r="G1304" s="15">
        <f t="shared" si="41"/>
        <v>4225</v>
      </c>
      <c r="H1304" s="15"/>
      <c r="I1304" t="s">
        <v>8221</v>
      </c>
      <c r="J1304">
        <v>2</v>
      </c>
      <c r="V1304">
        <v>79</v>
      </c>
      <c r="Z1304">
        <v>24</v>
      </c>
    </row>
    <row r="1305" spans="1:26" x14ac:dyDescent="0.2">
      <c r="A1305">
        <v>108</v>
      </c>
      <c r="B1305" t="s">
        <v>8219</v>
      </c>
      <c r="D1305" t="s">
        <v>8219</v>
      </c>
      <c r="E1305">
        <v>134</v>
      </c>
      <c r="F1305" s="15">
        <f t="shared" si="40"/>
        <v>134</v>
      </c>
      <c r="G1305" s="15">
        <f t="shared" si="41"/>
        <v>17956</v>
      </c>
      <c r="H1305" s="15"/>
      <c r="I1305" t="s">
        <v>8221</v>
      </c>
      <c r="J1305">
        <v>5</v>
      </c>
      <c r="V1305">
        <v>79</v>
      </c>
      <c r="Z1305">
        <v>24</v>
      </c>
    </row>
    <row r="1306" spans="1:26" x14ac:dyDescent="0.2">
      <c r="A1306">
        <v>104</v>
      </c>
      <c r="B1306" t="s">
        <v>8220</v>
      </c>
      <c r="D1306" t="s">
        <v>8219</v>
      </c>
      <c r="E1306">
        <v>37</v>
      </c>
      <c r="F1306" s="15">
        <f t="shared" si="40"/>
        <v>37</v>
      </c>
      <c r="G1306" s="15">
        <f t="shared" si="41"/>
        <v>1369</v>
      </c>
      <c r="H1306" s="15"/>
      <c r="I1306" t="s">
        <v>8221</v>
      </c>
      <c r="J1306">
        <v>14</v>
      </c>
      <c r="V1306">
        <v>79</v>
      </c>
      <c r="Z1306">
        <v>24</v>
      </c>
    </row>
    <row r="1307" spans="1:26" x14ac:dyDescent="0.2">
      <c r="A1307">
        <v>86</v>
      </c>
      <c r="B1307" t="s">
        <v>8220</v>
      </c>
      <c r="D1307" t="s">
        <v>8219</v>
      </c>
      <c r="E1307">
        <v>37</v>
      </c>
      <c r="F1307" s="15">
        <f t="shared" si="40"/>
        <v>37</v>
      </c>
      <c r="G1307" s="15">
        <f t="shared" si="41"/>
        <v>1369</v>
      </c>
      <c r="H1307" s="15"/>
      <c r="I1307" t="s">
        <v>8221</v>
      </c>
      <c r="J1307">
        <v>9</v>
      </c>
      <c r="V1307">
        <v>79</v>
      </c>
      <c r="Z1307">
        <v>24</v>
      </c>
    </row>
    <row r="1308" spans="1:26" x14ac:dyDescent="0.2">
      <c r="A1308">
        <v>356</v>
      </c>
      <c r="B1308" t="s">
        <v>8220</v>
      </c>
      <c r="D1308" t="s">
        <v>8219</v>
      </c>
      <c r="E1308">
        <v>150</v>
      </c>
      <c r="F1308" s="15">
        <f t="shared" si="40"/>
        <v>150</v>
      </c>
      <c r="G1308" s="15">
        <f t="shared" si="41"/>
        <v>22500</v>
      </c>
      <c r="H1308" s="15"/>
      <c r="I1308" t="s">
        <v>8221</v>
      </c>
      <c r="J1308">
        <v>8</v>
      </c>
      <c r="V1308">
        <v>79</v>
      </c>
      <c r="Z1308">
        <v>24</v>
      </c>
    </row>
    <row r="1309" spans="1:26" x14ac:dyDescent="0.2">
      <c r="A1309">
        <v>45</v>
      </c>
      <c r="B1309" t="s">
        <v>8220</v>
      </c>
      <c r="D1309" t="s">
        <v>8219</v>
      </c>
      <c r="E1309">
        <v>56</v>
      </c>
      <c r="F1309" s="15">
        <f t="shared" si="40"/>
        <v>56</v>
      </c>
      <c r="G1309" s="15">
        <f t="shared" si="41"/>
        <v>3136</v>
      </c>
      <c r="H1309" s="15"/>
      <c r="I1309" t="s">
        <v>8221</v>
      </c>
      <c r="J1309">
        <v>7</v>
      </c>
      <c r="V1309">
        <v>80</v>
      </c>
      <c r="Z1309">
        <v>24</v>
      </c>
    </row>
    <row r="1310" spans="1:26" x14ac:dyDescent="0.2">
      <c r="A1310">
        <v>38</v>
      </c>
      <c r="B1310" t="s">
        <v>8220</v>
      </c>
      <c r="D1310" t="s">
        <v>8219</v>
      </c>
      <c r="E1310">
        <v>18</v>
      </c>
      <c r="F1310" s="15">
        <f t="shared" si="40"/>
        <v>18</v>
      </c>
      <c r="G1310" s="15">
        <f t="shared" si="41"/>
        <v>324</v>
      </c>
      <c r="H1310" s="15"/>
      <c r="I1310" t="s">
        <v>8221</v>
      </c>
      <c r="J1310">
        <v>0</v>
      </c>
      <c r="V1310">
        <v>80</v>
      </c>
      <c r="Z1310">
        <v>24</v>
      </c>
    </row>
    <row r="1311" spans="1:26" x14ac:dyDescent="0.2">
      <c r="A1311">
        <v>35</v>
      </c>
      <c r="B1311" t="s">
        <v>8220</v>
      </c>
      <c r="D1311" t="s">
        <v>8219</v>
      </c>
      <c r="E1311">
        <v>60</v>
      </c>
      <c r="F1311" s="15">
        <f t="shared" si="40"/>
        <v>60</v>
      </c>
      <c r="G1311" s="15">
        <f t="shared" si="41"/>
        <v>3600</v>
      </c>
      <c r="H1311" s="15"/>
      <c r="I1311" t="s">
        <v>8221</v>
      </c>
      <c r="J1311">
        <v>84</v>
      </c>
      <c r="V1311">
        <v>80</v>
      </c>
      <c r="Z1311">
        <v>24</v>
      </c>
    </row>
    <row r="1312" spans="1:26" x14ac:dyDescent="0.2">
      <c r="A1312">
        <v>24</v>
      </c>
      <c r="B1312" t="s">
        <v>8220</v>
      </c>
      <c r="D1312" t="s">
        <v>8219</v>
      </c>
      <c r="E1312">
        <v>67</v>
      </c>
      <c r="F1312" s="15">
        <f t="shared" si="40"/>
        <v>67</v>
      </c>
      <c r="G1312" s="15">
        <f t="shared" si="41"/>
        <v>4489</v>
      </c>
      <c r="H1312" s="15"/>
      <c r="I1312" t="s">
        <v>8221</v>
      </c>
      <c r="J1312">
        <v>11</v>
      </c>
      <c r="V1312">
        <v>80</v>
      </c>
      <c r="Z1312">
        <v>25</v>
      </c>
    </row>
    <row r="1313" spans="1:26" x14ac:dyDescent="0.2">
      <c r="A1313">
        <v>100</v>
      </c>
      <c r="B1313" t="s">
        <v>8220</v>
      </c>
      <c r="D1313" t="s">
        <v>8219</v>
      </c>
      <c r="E1313">
        <v>35</v>
      </c>
      <c r="F1313" s="15">
        <f t="shared" si="40"/>
        <v>35</v>
      </c>
      <c r="G1313" s="15">
        <f t="shared" si="41"/>
        <v>1225</v>
      </c>
      <c r="H1313" s="15"/>
      <c r="I1313" t="s">
        <v>8221</v>
      </c>
      <c r="J1313">
        <v>1</v>
      </c>
      <c r="V1313">
        <v>80</v>
      </c>
      <c r="Z1313">
        <v>25</v>
      </c>
    </row>
    <row r="1314" spans="1:26" x14ac:dyDescent="0.2">
      <c r="A1314">
        <v>1</v>
      </c>
      <c r="B1314" t="s">
        <v>8220</v>
      </c>
      <c r="D1314" t="s">
        <v>8219</v>
      </c>
      <c r="E1314">
        <v>34</v>
      </c>
      <c r="F1314" s="15">
        <f t="shared" si="40"/>
        <v>34</v>
      </c>
      <c r="G1314" s="15">
        <f t="shared" si="41"/>
        <v>1156</v>
      </c>
      <c r="H1314" s="15"/>
      <c r="I1314" t="s">
        <v>8221</v>
      </c>
      <c r="J1314">
        <v>4</v>
      </c>
      <c r="V1314">
        <v>80</v>
      </c>
      <c r="Z1314">
        <v>25</v>
      </c>
    </row>
    <row r="1315" spans="1:26" x14ac:dyDescent="0.2">
      <c r="A1315">
        <v>122</v>
      </c>
      <c r="B1315" t="s">
        <v>8220</v>
      </c>
      <c r="D1315" t="s">
        <v>8219</v>
      </c>
      <c r="E1315">
        <v>36</v>
      </c>
      <c r="F1315" s="15">
        <f t="shared" si="40"/>
        <v>36</v>
      </c>
      <c r="G1315" s="15">
        <f t="shared" si="41"/>
        <v>1296</v>
      </c>
      <c r="H1315" s="15"/>
      <c r="I1315" t="s">
        <v>8221</v>
      </c>
      <c r="J1315">
        <v>10</v>
      </c>
      <c r="V1315">
        <v>80</v>
      </c>
      <c r="Z1315">
        <v>25</v>
      </c>
    </row>
    <row r="1316" spans="1:26" x14ac:dyDescent="0.2">
      <c r="A1316">
        <v>11</v>
      </c>
      <c r="B1316" t="s">
        <v>8220</v>
      </c>
      <c r="D1316" t="s">
        <v>8219</v>
      </c>
      <c r="E1316">
        <v>18</v>
      </c>
      <c r="F1316" s="15">
        <f t="shared" si="40"/>
        <v>18</v>
      </c>
      <c r="G1316" s="15">
        <f t="shared" si="41"/>
        <v>324</v>
      </c>
      <c r="H1316" s="15"/>
      <c r="I1316" t="s">
        <v>8221</v>
      </c>
      <c r="J1316">
        <v>16</v>
      </c>
      <c r="V1316">
        <v>80</v>
      </c>
      <c r="Z1316">
        <v>25</v>
      </c>
    </row>
    <row r="1317" spans="1:26" x14ac:dyDescent="0.2">
      <c r="A1317">
        <v>248</v>
      </c>
      <c r="B1317" t="s">
        <v>8220</v>
      </c>
      <c r="D1317" t="s">
        <v>8219</v>
      </c>
      <c r="E1317">
        <v>25</v>
      </c>
      <c r="F1317" s="15">
        <f t="shared" si="40"/>
        <v>25</v>
      </c>
      <c r="G1317" s="15">
        <f t="shared" si="41"/>
        <v>625</v>
      </c>
      <c r="H1317" s="15"/>
      <c r="I1317" t="s">
        <v>8221</v>
      </c>
      <c r="J1317">
        <v>2</v>
      </c>
      <c r="V1317">
        <v>81</v>
      </c>
      <c r="Z1317">
        <v>25</v>
      </c>
    </row>
    <row r="1318" spans="1:26" x14ac:dyDescent="0.2">
      <c r="A1318">
        <v>1</v>
      </c>
      <c r="B1318" t="s">
        <v>8220</v>
      </c>
      <c r="D1318" t="s">
        <v>8219</v>
      </c>
      <c r="E1318">
        <v>21</v>
      </c>
      <c r="F1318" s="15">
        <f t="shared" si="40"/>
        <v>21</v>
      </c>
      <c r="G1318" s="15">
        <f t="shared" si="41"/>
        <v>441</v>
      </c>
      <c r="H1318" s="15"/>
      <c r="I1318" t="s">
        <v>8221</v>
      </c>
      <c r="J1318">
        <v>5</v>
      </c>
      <c r="V1318">
        <v>81</v>
      </c>
      <c r="Z1318">
        <v>25</v>
      </c>
    </row>
    <row r="1319" spans="1:26" x14ac:dyDescent="0.2">
      <c r="A1319">
        <v>19</v>
      </c>
      <c r="B1319" t="s">
        <v>8220</v>
      </c>
      <c r="D1319" t="s">
        <v>8219</v>
      </c>
      <c r="E1319">
        <v>151</v>
      </c>
      <c r="F1319" s="15">
        <f t="shared" si="40"/>
        <v>151</v>
      </c>
      <c r="G1319" s="15">
        <f t="shared" si="41"/>
        <v>22801</v>
      </c>
      <c r="H1319" s="15"/>
      <c r="I1319" t="s">
        <v>8221</v>
      </c>
      <c r="J1319">
        <v>1</v>
      </c>
      <c r="V1319">
        <v>81</v>
      </c>
      <c r="Z1319">
        <v>26</v>
      </c>
    </row>
    <row r="1320" spans="1:26" x14ac:dyDescent="0.2">
      <c r="A1320">
        <v>135</v>
      </c>
      <c r="B1320" t="s">
        <v>8220</v>
      </c>
      <c r="D1320" t="s">
        <v>8219</v>
      </c>
      <c r="E1320">
        <v>489</v>
      </c>
      <c r="F1320" s="15">
        <f t="shared" si="40"/>
        <v>489</v>
      </c>
      <c r="G1320" s="15">
        <f t="shared" si="41"/>
        <v>239121</v>
      </c>
      <c r="H1320" s="15"/>
      <c r="I1320" t="s">
        <v>8221</v>
      </c>
      <c r="J1320">
        <v>31</v>
      </c>
      <c r="V1320">
        <v>81</v>
      </c>
      <c r="Z1320">
        <v>26</v>
      </c>
    </row>
    <row r="1321" spans="1:26" x14ac:dyDescent="0.2">
      <c r="A1321">
        <v>9</v>
      </c>
      <c r="B1321" t="s">
        <v>8220</v>
      </c>
      <c r="D1321" t="s">
        <v>8219</v>
      </c>
      <c r="E1321">
        <v>50</v>
      </c>
      <c r="F1321" s="15">
        <f t="shared" si="40"/>
        <v>50</v>
      </c>
      <c r="G1321" s="15">
        <f t="shared" si="41"/>
        <v>2500</v>
      </c>
      <c r="H1321" s="15"/>
      <c r="I1321" t="s">
        <v>8221</v>
      </c>
      <c r="J1321">
        <v>0</v>
      </c>
      <c r="V1321">
        <v>81</v>
      </c>
      <c r="Z1321">
        <v>26</v>
      </c>
    </row>
    <row r="1322" spans="1:26" x14ac:dyDescent="0.2">
      <c r="A1322">
        <v>3</v>
      </c>
      <c r="B1322" t="s">
        <v>8220</v>
      </c>
      <c r="D1322" t="s">
        <v>8219</v>
      </c>
      <c r="E1322">
        <v>321</v>
      </c>
      <c r="F1322" s="15">
        <f t="shared" si="40"/>
        <v>321</v>
      </c>
      <c r="G1322" s="15">
        <f t="shared" si="41"/>
        <v>103041</v>
      </c>
      <c r="H1322" s="15"/>
      <c r="I1322" t="s">
        <v>8221</v>
      </c>
      <c r="J1322">
        <v>2</v>
      </c>
      <c r="V1322">
        <v>81</v>
      </c>
      <c r="Z1322">
        <v>26</v>
      </c>
    </row>
    <row r="1323" spans="1:26" x14ac:dyDescent="0.2">
      <c r="A1323">
        <v>7</v>
      </c>
      <c r="B1323" t="s">
        <v>8220</v>
      </c>
      <c r="D1323" t="s">
        <v>8219</v>
      </c>
      <c r="E1323">
        <v>1762</v>
      </c>
      <c r="F1323" s="15">
        <f t="shared" si="40"/>
        <v>1762</v>
      </c>
      <c r="G1323" s="15">
        <f t="shared" si="41"/>
        <v>3104644</v>
      </c>
      <c r="H1323" s="15"/>
      <c r="I1323" t="s">
        <v>8221</v>
      </c>
      <c r="J1323">
        <v>7</v>
      </c>
      <c r="V1323">
        <v>81</v>
      </c>
      <c r="Z1323">
        <v>26</v>
      </c>
    </row>
    <row r="1324" spans="1:26" x14ac:dyDescent="0.2">
      <c r="A1324">
        <v>4</v>
      </c>
      <c r="B1324" t="s">
        <v>8220</v>
      </c>
      <c r="D1324" t="s">
        <v>8219</v>
      </c>
      <c r="E1324">
        <v>385</v>
      </c>
      <c r="F1324" s="15">
        <f t="shared" si="40"/>
        <v>385</v>
      </c>
      <c r="G1324" s="15">
        <f t="shared" si="41"/>
        <v>148225</v>
      </c>
      <c r="H1324" s="15"/>
      <c r="I1324" t="s">
        <v>8221</v>
      </c>
      <c r="J1324">
        <v>16</v>
      </c>
      <c r="V1324">
        <v>81</v>
      </c>
      <c r="Z1324">
        <v>26</v>
      </c>
    </row>
    <row r="1325" spans="1:26" x14ac:dyDescent="0.2">
      <c r="A1325">
        <v>44</v>
      </c>
      <c r="B1325" t="s">
        <v>8220</v>
      </c>
      <c r="D1325" t="s">
        <v>8219</v>
      </c>
      <c r="E1325">
        <v>398</v>
      </c>
      <c r="F1325" s="15">
        <f t="shared" si="40"/>
        <v>398</v>
      </c>
      <c r="G1325" s="15">
        <f t="shared" si="41"/>
        <v>158404</v>
      </c>
      <c r="H1325" s="15"/>
      <c r="I1325" t="s">
        <v>8221</v>
      </c>
      <c r="J1325">
        <v>4</v>
      </c>
      <c r="V1325">
        <v>81</v>
      </c>
      <c r="Z1325">
        <v>27</v>
      </c>
    </row>
    <row r="1326" spans="1:26" x14ac:dyDescent="0.2">
      <c r="A1326">
        <v>90</v>
      </c>
      <c r="B1326" t="s">
        <v>8220</v>
      </c>
      <c r="D1326" t="s">
        <v>8219</v>
      </c>
      <c r="E1326">
        <v>304</v>
      </c>
      <c r="F1326" s="15">
        <f t="shared" si="40"/>
        <v>304</v>
      </c>
      <c r="G1326" s="15">
        <f t="shared" si="41"/>
        <v>92416</v>
      </c>
      <c r="H1326" s="15"/>
      <c r="I1326" t="s">
        <v>8221</v>
      </c>
      <c r="J1326">
        <v>4</v>
      </c>
      <c r="V1326">
        <v>81</v>
      </c>
      <c r="Z1326">
        <v>27</v>
      </c>
    </row>
    <row r="1327" spans="1:26" x14ac:dyDescent="0.2">
      <c r="A1327">
        <v>8</v>
      </c>
      <c r="B1327" t="s">
        <v>8220</v>
      </c>
      <c r="D1327" t="s">
        <v>8219</v>
      </c>
      <c r="E1327">
        <v>676</v>
      </c>
      <c r="F1327" s="15">
        <f t="shared" si="40"/>
        <v>676</v>
      </c>
      <c r="G1327" s="15">
        <f t="shared" si="41"/>
        <v>456976</v>
      </c>
      <c r="H1327" s="15"/>
      <c r="I1327" t="s">
        <v>8221</v>
      </c>
      <c r="J1327">
        <v>4</v>
      </c>
      <c r="V1327">
        <v>82</v>
      </c>
      <c r="Z1327">
        <v>27</v>
      </c>
    </row>
    <row r="1328" spans="1:26" x14ac:dyDescent="0.2">
      <c r="A1328">
        <v>11</v>
      </c>
      <c r="B1328" t="s">
        <v>8220</v>
      </c>
      <c r="D1328" t="s">
        <v>8219</v>
      </c>
      <c r="E1328">
        <v>577</v>
      </c>
      <c r="F1328" s="15">
        <f t="shared" si="40"/>
        <v>577</v>
      </c>
      <c r="G1328" s="15">
        <f t="shared" si="41"/>
        <v>332929</v>
      </c>
      <c r="H1328" s="15"/>
      <c r="I1328" t="s">
        <v>8221</v>
      </c>
      <c r="J1328">
        <v>3</v>
      </c>
      <c r="V1328">
        <v>82</v>
      </c>
      <c r="Z1328">
        <v>27</v>
      </c>
    </row>
    <row r="1329" spans="1:26" x14ac:dyDescent="0.2">
      <c r="A1329">
        <v>41</v>
      </c>
      <c r="B1329" t="s">
        <v>8220</v>
      </c>
      <c r="D1329" t="s">
        <v>8219</v>
      </c>
      <c r="E1329">
        <v>3663</v>
      </c>
      <c r="F1329" s="15">
        <f t="shared" si="40"/>
        <v>3663</v>
      </c>
      <c r="G1329" s="15">
        <f t="shared" si="41"/>
        <v>13417569</v>
      </c>
      <c r="H1329" s="15"/>
      <c r="I1329" t="s">
        <v>8221</v>
      </c>
      <c r="J1329">
        <v>36</v>
      </c>
      <c r="V1329">
        <v>82</v>
      </c>
      <c r="Z1329">
        <v>27</v>
      </c>
    </row>
    <row r="1330" spans="1:26" x14ac:dyDescent="0.2">
      <c r="A1330">
        <v>15</v>
      </c>
      <c r="B1330" t="s">
        <v>8220</v>
      </c>
      <c r="D1330" t="s">
        <v>8219</v>
      </c>
      <c r="E1330">
        <v>294</v>
      </c>
      <c r="F1330" s="15">
        <f t="shared" si="40"/>
        <v>294</v>
      </c>
      <c r="G1330" s="15">
        <f t="shared" si="41"/>
        <v>86436</v>
      </c>
      <c r="H1330" s="15"/>
      <c r="I1330" t="s">
        <v>8221</v>
      </c>
      <c r="J1330">
        <v>1</v>
      </c>
      <c r="V1330">
        <v>82</v>
      </c>
      <c r="Z1330">
        <v>27</v>
      </c>
    </row>
    <row r="1331" spans="1:26" x14ac:dyDescent="0.2">
      <c r="A1331">
        <v>9</v>
      </c>
      <c r="B1331" t="s">
        <v>8220</v>
      </c>
      <c r="D1331" t="s">
        <v>8219</v>
      </c>
      <c r="E1331">
        <v>28</v>
      </c>
      <c r="F1331" s="15">
        <f t="shared" si="40"/>
        <v>28</v>
      </c>
      <c r="G1331" s="15">
        <f t="shared" si="41"/>
        <v>784</v>
      </c>
      <c r="H1331" s="15"/>
      <c r="I1331" t="s">
        <v>8221</v>
      </c>
      <c r="J1331">
        <v>7</v>
      </c>
      <c r="V1331">
        <v>82</v>
      </c>
      <c r="Z1331">
        <v>27</v>
      </c>
    </row>
    <row r="1332" spans="1:26" x14ac:dyDescent="0.2">
      <c r="A1332">
        <v>50</v>
      </c>
      <c r="B1332" t="s">
        <v>8220</v>
      </c>
      <c r="D1332" t="s">
        <v>8219</v>
      </c>
      <c r="E1332">
        <v>100</v>
      </c>
      <c r="F1332" s="15">
        <f t="shared" si="40"/>
        <v>100</v>
      </c>
      <c r="G1332" s="15">
        <f t="shared" si="41"/>
        <v>10000</v>
      </c>
      <c r="H1332" s="15"/>
      <c r="I1332" t="s">
        <v>8221</v>
      </c>
      <c r="J1332">
        <v>27</v>
      </c>
      <c r="V1332">
        <v>82</v>
      </c>
      <c r="Z1332">
        <v>28</v>
      </c>
    </row>
    <row r="1333" spans="1:26" x14ac:dyDescent="0.2">
      <c r="A1333">
        <v>34</v>
      </c>
      <c r="B1333" t="s">
        <v>8220</v>
      </c>
      <c r="D1333" t="s">
        <v>8219</v>
      </c>
      <c r="E1333">
        <v>72</v>
      </c>
      <c r="F1333" s="15">
        <f t="shared" si="40"/>
        <v>72</v>
      </c>
      <c r="G1333" s="15">
        <f t="shared" si="41"/>
        <v>5184</v>
      </c>
      <c r="H1333" s="15"/>
      <c r="I1333" t="s">
        <v>8221</v>
      </c>
      <c r="J1333">
        <v>1</v>
      </c>
      <c r="V1333">
        <v>82</v>
      </c>
      <c r="Z1333">
        <v>28</v>
      </c>
    </row>
    <row r="1334" spans="1:26" x14ac:dyDescent="0.2">
      <c r="A1334">
        <v>0</v>
      </c>
      <c r="B1334" t="s">
        <v>8220</v>
      </c>
      <c r="D1334" t="s">
        <v>8219</v>
      </c>
      <c r="E1334">
        <v>238</v>
      </c>
      <c r="F1334" s="15">
        <f t="shared" si="40"/>
        <v>238</v>
      </c>
      <c r="G1334" s="15">
        <f t="shared" si="41"/>
        <v>56644</v>
      </c>
      <c r="H1334" s="15"/>
      <c r="I1334" t="s">
        <v>8221</v>
      </c>
      <c r="J1334">
        <v>0</v>
      </c>
      <c r="V1334">
        <v>82</v>
      </c>
      <c r="Z1334">
        <v>28</v>
      </c>
    </row>
    <row r="1335" spans="1:26" x14ac:dyDescent="0.2">
      <c r="A1335">
        <v>0</v>
      </c>
      <c r="B1335" t="s">
        <v>8220</v>
      </c>
      <c r="D1335" t="s">
        <v>8219</v>
      </c>
      <c r="E1335">
        <v>159</v>
      </c>
      <c r="F1335" s="15">
        <f t="shared" si="40"/>
        <v>159</v>
      </c>
      <c r="G1335" s="15">
        <f t="shared" si="41"/>
        <v>25281</v>
      </c>
      <c r="H1335" s="15"/>
      <c r="I1335" t="s">
        <v>8221</v>
      </c>
      <c r="J1335">
        <v>1</v>
      </c>
      <c r="V1335">
        <v>82</v>
      </c>
      <c r="Z1335">
        <v>28</v>
      </c>
    </row>
    <row r="1336" spans="1:26" x14ac:dyDescent="0.2">
      <c r="A1336">
        <v>276</v>
      </c>
      <c r="B1336" t="s">
        <v>8220</v>
      </c>
      <c r="D1336" t="s">
        <v>8219</v>
      </c>
      <c r="E1336">
        <v>77</v>
      </c>
      <c r="F1336" s="15">
        <f t="shared" si="40"/>
        <v>77</v>
      </c>
      <c r="G1336" s="15">
        <f t="shared" si="41"/>
        <v>5929</v>
      </c>
      <c r="H1336" s="15"/>
      <c r="I1336" t="s">
        <v>8221</v>
      </c>
      <c r="J1336">
        <v>3</v>
      </c>
      <c r="V1336">
        <v>83</v>
      </c>
      <c r="Z1336">
        <v>28</v>
      </c>
    </row>
    <row r="1337" spans="1:26" x14ac:dyDescent="0.2">
      <c r="A1337">
        <v>16</v>
      </c>
      <c r="B1337" t="s">
        <v>8220</v>
      </c>
      <c r="D1337" t="s">
        <v>8219</v>
      </c>
      <c r="E1337">
        <v>53</v>
      </c>
      <c r="F1337" s="15">
        <f t="shared" si="40"/>
        <v>53</v>
      </c>
      <c r="G1337" s="15">
        <f t="shared" si="41"/>
        <v>2809</v>
      </c>
      <c r="H1337" s="15"/>
      <c r="I1337" t="s">
        <v>8221</v>
      </c>
      <c r="J1337">
        <v>3</v>
      </c>
      <c r="V1337">
        <v>83</v>
      </c>
      <c r="Z1337">
        <v>28</v>
      </c>
    </row>
    <row r="1338" spans="1:26" x14ac:dyDescent="0.2">
      <c r="A1338">
        <v>224</v>
      </c>
      <c r="B1338" t="s">
        <v>8220</v>
      </c>
      <c r="D1338" t="s">
        <v>8219</v>
      </c>
      <c r="E1338">
        <v>1251</v>
      </c>
      <c r="F1338" s="15">
        <f t="shared" si="40"/>
        <v>1251</v>
      </c>
      <c r="G1338" s="15">
        <f t="shared" si="41"/>
        <v>1565001</v>
      </c>
      <c r="H1338" s="15"/>
      <c r="I1338" t="s">
        <v>8221</v>
      </c>
      <c r="J1338">
        <v>3</v>
      </c>
      <c r="V1338">
        <v>83</v>
      </c>
      <c r="Z1338">
        <v>28</v>
      </c>
    </row>
    <row r="1339" spans="1:26" x14ac:dyDescent="0.2">
      <c r="A1339">
        <v>140</v>
      </c>
      <c r="B1339" t="s">
        <v>8220</v>
      </c>
      <c r="D1339" t="s">
        <v>8219</v>
      </c>
      <c r="E1339">
        <v>465</v>
      </c>
      <c r="F1339" s="15">
        <f t="shared" si="40"/>
        <v>465</v>
      </c>
      <c r="G1339" s="15">
        <f t="shared" si="41"/>
        <v>216225</v>
      </c>
      <c r="H1339" s="15"/>
      <c r="I1339" t="s">
        <v>8221</v>
      </c>
      <c r="J1339">
        <v>0</v>
      </c>
      <c r="V1339">
        <v>83</v>
      </c>
      <c r="Z1339">
        <v>28</v>
      </c>
    </row>
    <row r="1340" spans="1:26" x14ac:dyDescent="0.2">
      <c r="A1340">
        <v>15</v>
      </c>
      <c r="B1340" t="s">
        <v>8220</v>
      </c>
      <c r="D1340" t="s">
        <v>8219</v>
      </c>
      <c r="E1340">
        <v>74</v>
      </c>
      <c r="F1340" s="15">
        <f t="shared" si="40"/>
        <v>74</v>
      </c>
      <c r="G1340" s="15">
        <f t="shared" si="41"/>
        <v>5476</v>
      </c>
      <c r="H1340" s="15"/>
      <c r="I1340" t="s">
        <v>8221</v>
      </c>
      <c r="J1340">
        <v>6</v>
      </c>
      <c r="V1340">
        <v>83</v>
      </c>
      <c r="Z1340">
        <v>29</v>
      </c>
    </row>
    <row r="1341" spans="1:26" x14ac:dyDescent="0.2">
      <c r="A1341">
        <v>37</v>
      </c>
      <c r="B1341" t="s">
        <v>8220</v>
      </c>
      <c r="D1341" t="s">
        <v>8219</v>
      </c>
      <c r="E1341">
        <v>62</v>
      </c>
      <c r="F1341" s="15">
        <f t="shared" si="40"/>
        <v>62</v>
      </c>
      <c r="G1341" s="15">
        <f t="shared" si="41"/>
        <v>3844</v>
      </c>
      <c r="H1341" s="15"/>
      <c r="I1341" t="s">
        <v>8221</v>
      </c>
      <c r="J1341">
        <v>17</v>
      </c>
      <c r="V1341">
        <v>83</v>
      </c>
      <c r="Z1341">
        <v>29</v>
      </c>
    </row>
    <row r="1342" spans="1:26" x14ac:dyDescent="0.2">
      <c r="A1342">
        <v>0</v>
      </c>
      <c r="B1342" t="s">
        <v>8220</v>
      </c>
      <c r="D1342" t="s">
        <v>8219</v>
      </c>
      <c r="E1342">
        <v>3468</v>
      </c>
      <c r="F1342" s="15">
        <f t="shared" si="40"/>
        <v>3468</v>
      </c>
      <c r="G1342" s="15">
        <f t="shared" si="41"/>
        <v>12027024</v>
      </c>
      <c r="H1342" s="15"/>
      <c r="I1342" t="s">
        <v>8221</v>
      </c>
      <c r="J1342">
        <v>40</v>
      </c>
      <c r="V1342">
        <v>83</v>
      </c>
      <c r="Z1342">
        <v>29</v>
      </c>
    </row>
    <row r="1343" spans="1:26" x14ac:dyDescent="0.2">
      <c r="A1343">
        <v>46</v>
      </c>
      <c r="B1343" t="s">
        <v>8220</v>
      </c>
      <c r="D1343" t="s">
        <v>8219</v>
      </c>
      <c r="E1343">
        <v>52</v>
      </c>
      <c r="F1343" s="15">
        <f t="shared" si="40"/>
        <v>52</v>
      </c>
      <c r="G1343" s="15">
        <f t="shared" si="41"/>
        <v>2704</v>
      </c>
      <c r="H1343" s="15"/>
      <c r="I1343" t="s">
        <v>8221</v>
      </c>
      <c r="J1343">
        <v>3</v>
      </c>
      <c r="V1343">
        <v>83</v>
      </c>
      <c r="Z1343">
        <v>29</v>
      </c>
    </row>
    <row r="1344" spans="1:26" x14ac:dyDescent="0.2">
      <c r="A1344">
        <v>1</v>
      </c>
      <c r="B1344" t="s">
        <v>8220</v>
      </c>
      <c r="D1344" t="s">
        <v>8219</v>
      </c>
      <c r="E1344">
        <v>50</v>
      </c>
      <c r="F1344" s="15">
        <f t="shared" si="40"/>
        <v>50</v>
      </c>
      <c r="G1344" s="15">
        <f t="shared" si="41"/>
        <v>2500</v>
      </c>
      <c r="H1344" s="15"/>
      <c r="I1344" t="s">
        <v>8221</v>
      </c>
      <c r="J1344">
        <v>1</v>
      </c>
      <c r="V1344">
        <v>84</v>
      </c>
      <c r="Z1344">
        <v>29</v>
      </c>
    </row>
    <row r="1345" spans="1:26" x14ac:dyDescent="0.2">
      <c r="A1345">
        <v>323</v>
      </c>
      <c r="B1345" t="s">
        <v>8220</v>
      </c>
      <c r="D1345" t="s">
        <v>8219</v>
      </c>
      <c r="E1345">
        <v>45</v>
      </c>
      <c r="F1345" s="15">
        <f t="shared" si="40"/>
        <v>45</v>
      </c>
      <c r="G1345" s="15">
        <f t="shared" si="41"/>
        <v>2025</v>
      </c>
      <c r="H1345" s="15"/>
      <c r="I1345" t="s">
        <v>8221</v>
      </c>
      <c r="J1345">
        <v>2</v>
      </c>
      <c r="V1345">
        <v>84</v>
      </c>
      <c r="Z1345">
        <v>29</v>
      </c>
    </row>
    <row r="1346" spans="1:26" x14ac:dyDescent="0.2">
      <c r="A1346">
        <v>139</v>
      </c>
      <c r="B1346" t="s">
        <v>8219</v>
      </c>
      <c r="D1346" t="s">
        <v>8219</v>
      </c>
      <c r="E1346">
        <v>21</v>
      </c>
      <c r="F1346" s="15">
        <f t="shared" si="40"/>
        <v>21</v>
      </c>
      <c r="G1346" s="15">
        <f t="shared" si="41"/>
        <v>441</v>
      </c>
      <c r="H1346" s="15"/>
      <c r="I1346" t="s">
        <v>8221</v>
      </c>
      <c r="J1346">
        <v>7</v>
      </c>
      <c r="V1346">
        <v>84</v>
      </c>
      <c r="Z1346">
        <v>29</v>
      </c>
    </row>
    <row r="1347" spans="1:26" x14ac:dyDescent="0.2">
      <c r="A1347">
        <v>7</v>
      </c>
      <c r="B1347" t="s">
        <v>8219</v>
      </c>
      <c r="D1347" t="s">
        <v>8219</v>
      </c>
      <c r="E1347">
        <v>100</v>
      </c>
      <c r="F1347" s="15">
        <f t="shared" ref="F1347:F1410" si="42">E1347-$N1347</f>
        <v>100</v>
      </c>
      <c r="G1347" s="15">
        <f t="shared" ref="G1347:G1410" si="43">F1347^2</f>
        <v>10000</v>
      </c>
      <c r="H1347" s="15"/>
      <c r="I1347" t="s">
        <v>8221</v>
      </c>
      <c r="J1347">
        <v>14</v>
      </c>
      <c r="V1347">
        <v>84</v>
      </c>
      <c r="Z1347">
        <v>29</v>
      </c>
    </row>
    <row r="1348" spans="1:26" x14ac:dyDescent="0.2">
      <c r="A1348">
        <v>149</v>
      </c>
      <c r="B1348" t="s">
        <v>8219</v>
      </c>
      <c r="D1348" t="s">
        <v>8219</v>
      </c>
      <c r="E1348">
        <v>81</v>
      </c>
      <c r="F1348" s="15">
        <f t="shared" si="42"/>
        <v>81</v>
      </c>
      <c r="G1348" s="15">
        <f t="shared" si="43"/>
        <v>6561</v>
      </c>
      <c r="H1348" s="15"/>
      <c r="I1348" t="s">
        <v>8221</v>
      </c>
      <c r="J1348">
        <v>0</v>
      </c>
      <c r="V1348">
        <v>84</v>
      </c>
      <c r="Z1348">
        <v>29</v>
      </c>
    </row>
    <row r="1349" spans="1:26" x14ac:dyDescent="0.2">
      <c r="A1349">
        <v>31</v>
      </c>
      <c r="B1349" t="s">
        <v>8219</v>
      </c>
      <c r="D1349" t="s">
        <v>8219</v>
      </c>
      <c r="E1349">
        <v>286</v>
      </c>
      <c r="F1349" s="15">
        <f t="shared" si="42"/>
        <v>286</v>
      </c>
      <c r="G1349" s="15">
        <f t="shared" si="43"/>
        <v>81796</v>
      </c>
      <c r="H1349" s="15"/>
      <c r="I1349" t="s">
        <v>8221</v>
      </c>
      <c r="J1349">
        <v>0</v>
      </c>
      <c r="V1349">
        <v>84</v>
      </c>
      <c r="Z1349">
        <v>30</v>
      </c>
    </row>
    <row r="1350" spans="1:26" x14ac:dyDescent="0.2">
      <c r="A1350">
        <v>26</v>
      </c>
      <c r="B1350" t="s">
        <v>8219</v>
      </c>
      <c r="D1350" t="s">
        <v>8219</v>
      </c>
      <c r="E1350">
        <v>42</v>
      </c>
      <c r="F1350" s="15">
        <f t="shared" si="42"/>
        <v>42</v>
      </c>
      <c r="G1350" s="15">
        <f t="shared" si="43"/>
        <v>1764</v>
      </c>
      <c r="H1350" s="15"/>
      <c r="I1350" t="s">
        <v>8221</v>
      </c>
      <c r="J1350">
        <v>1</v>
      </c>
      <c r="V1350">
        <v>85</v>
      </c>
      <c r="Z1350">
        <v>30</v>
      </c>
    </row>
    <row r="1351" spans="1:26" x14ac:dyDescent="0.2">
      <c r="A1351">
        <v>172</v>
      </c>
      <c r="B1351" t="s">
        <v>8219</v>
      </c>
      <c r="D1351" t="s">
        <v>8219</v>
      </c>
      <c r="E1351">
        <v>199</v>
      </c>
      <c r="F1351" s="15">
        <f t="shared" si="42"/>
        <v>199</v>
      </c>
      <c r="G1351" s="15">
        <f t="shared" si="43"/>
        <v>39601</v>
      </c>
      <c r="H1351" s="15"/>
      <c r="I1351" t="s">
        <v>8221</v>
      </c>
      <c r="J1351">
        <v>12</v>
      </c>
      <c r="V1351">
        <v>85</v>
      </c>
      <c r="Z1351">
        <v>30</v>
      </c>
    </row>
    <row r="1352" spans="1:26" x14ac:dyDescent="0.2">
      <c r="A1352">
        <v>78</v>
      </c>
      <c r="B1352" t="s">
        <v>8219</v>
      </c>
      <c r="D1352" t="s">
        <v>8219</v>
      </c>
      <c r="E1352">
        <v>25</v>
      </c>
      <c r="F1352" s="15">
        <f t="shared" si="42"/>
        <v>25</v>
      </c>
      <c r="G1352" s="15">
        <f t="shared" si="43"/>
        <v>625</v>
      </c>
      <c r="H1352" s="15"/>
      <c r="I1352" t="s">
        <v>8221</v>
      </c>
      <c r="J1352">
        <v>12</v>
      </c>
      <c r="V1352">
        <v>85</v>
      </c>
      <c r="Z1352">
        <v>30</v>
      </c>
    </row>
    <row r="1353" spans="1:26" x14ac:dyDescent="0.2">
      <c r="A1353">
        <v>120</v>
      </c>
      <c r="B1353" t="s">
        <v>8219</v>
      </c>
      <c r="D1353" t="s">
        <v>8219</v>
      </c>
      <c r="E1353">
        <v>84</v>
      </c>
      <c r="F1353" s="15">
        <f t="shared" si="42"/>
        <v>84</v>
      </c>
      <c r="G1353" s="15">
        <f t="shared" si="43"/>
        <v>7056</v>
      </c>
      <c r="H1353" s="15"/>
      <c r="I1353" t="s">
        <v>8221</v>
      </c>
      <c r="J1353">
        <v>23</v>
      </c>
      <c r="V1353">
        <v>85</v>
      </c>
      <c r="Z1353">
        <v>30</v>
      </c>
    </row>
    <row r="1354" spans="1:26" x14ac:dyDescent="0.2">
      <c r="A1354">
        <v>227</v>
      </c>
      <c r="B1354" t="s">
        <v>8219</v>
      </c>
      <c r="D1354" t="s">
        <v>8219</v>
      </c>
      <c r="E1354">
        <v>50</v>
      </c>
      <c r="F1354" s="15">
        <f t="shared" si="42"/>
        <v>50</v>
      </c>
      <c r="G1354" s="15">
        <f t="shared" si="43"/>
        <v>2500</v>
      </c>
      <c r="H1354" s="15"/>
      <c r="I1354" t="s">
        <v>8221</v>
      </c>
      <c r="J1354">
        <v>0</v>
      </c>
      <c r="V1354">
        <v>86</v>
      </c>
      <c r="Z1354">
        <v>30</v>
      </c>
    </row>
    <row r="1355" spans="1:26" x14ac:dyDescent="0.2">
      <c r="A1355">
        <v>42</v>
      </c>
      <c r="B1355" t="s">
        <v>8219</v>
      </c>
      <c r="D1355" t="s">
        <v>8219</v>
      </c>
      <c r="E1355">
        <v>26</v>
      </c>
      <c r="F1355" s="15">
        <f t="shared" si="42"/>
        <v>26</v>
      </c>
      <c r="G1355" s="15">
        <f t="shared" si="43"/>
        <v>676</v>
      </c>
      <c r="H1355" s="15"/>
      <c r="I1355" t="s">
        <v>8221</v>
      </c>
      <c r="J1355">
        <v>10</v>
      </c>
      <c r="V1355">
        <v>86</v>
      </c>
      <c r="Z1355">
        <v>30</v>
      </c>
    </row>
    <row r="1356" spans="1:26" x14ac:dyDescent="0.2">
      <c r="A1356">
        <v>64</v>
      </c>
      <c r="B1356" t="s">
        <v>8219</v>
      </c>
      <c r="D1356" t="s">
        <v>8219</v>
      </c>
      <c r="E1356">
        <v>14</v>
      </c>
      <c r="F1356" s="15">
        <f t="shared" si="42"/>
        <v>14</v>
      </c>
      <c r="G1356" s="15">
        <f t="shared" si="43"/>
        <v>196</v>
      </c>
      <c r="H1356" s="15"/>
      <c r="I1356" t="s">
        <v>8221</v>
      </c>
      <c r="J1356">
        <v>5</v>
      </c>
      <c r="V1356">
        <v>86</v>
      </c>
      <c r="Z1356">
        <v>31</v>
      </c>
    </row>
    <row r="1357" spans="1:26" x14ac:dyDescent="0.2">
      <c r="A1357">
        <v>121</v>
      </c>
      <c r="B1357" t="s">
        <v>8219</v>
      </c>
      <c r="D1357" t="s">
        <v>8219</v>
      </c>
      <c r="E1357">
        <v>49</v>
      </c>
      <c r="F1357" s="15">
        <f t="shared" si="42"/>
        <v>49</v>
      </c>
      <c r="G1357" s="15">
        <f t="shared" si="43"/>
        <v>2401</v>
      </c>
      <c r="H1357" s="15"/>
      <c r="I1357" t="s">
        <v>8221</v>
      </c>
      <c r="J1357">
        <v>1</v>
      </c>
      <c r="V1357">
        <v>86</v>
      </c>
      <c r="Z1357">
        <v>31</v>
      </c>
    </row>
    <row r="1358" spans="1:26" x14ac:dyDescent="0.2">
      <c r="A1358">
        <v>87</v>
      </c>
      <c r="B1358" t="s">
        <v>8219</v>
      </c>
      <c r="D1358" t="s">
        <v>8219</v>
      </c>
      <c r="E1358">
        <v>69</v>
      </c>
      <c r="F1358" s="15">
        <f t="shared" si="42"/>
        <v>69</v>
      </c>
      <c r="G1358" s="15">
        <f t="shared" si="43"/>
        <v>4761</v>
      </c>
      <c r="H1358" s="15"/>
      <c r="I1358" t="s">
        <v>8221</v>
      </c>
      <c r="J1358">
        <v>2</v>
      </c>
      <c r="V1358">
        <v>86</v>
      </c>
      <c r="Z1358">
        <v>31</v>
      </c>
    </row>
    <row r="1359" spans="1:26" x14ac:dyDescent="0.2">
      <c r="A1359">
        <v>65</v>
      </c>
      <c r="B1359" t="s">
        <v>8219</v>
      </c>
      <c r="D1359" t="s">
        <v>8219</v>
      </c>
      <c r="E1359">
        <v>60</v>
      </c>
      <c r="F1359" s="15">
        <f t="shared" si="42"/>
        <v>60</v>
      </c>
      <c r="G1359" s="15">
        <f t="shared" si="43"/>
        <v>3600</v>
      </c>
      <c r="H1359" s="15"/>
      <c r="I1359" t="s">
        <v>8221</v>
      </c>
      <c r="J1359">
        <v>2</v>
      </c>
      <c r="V1359">
        <v>86</v>
      </c>
      <c r="Z1359">
        <v>31</v>
      </c>
    </row>
    <row r="1360" spans="1:26" x14ac:dyDescent="0.2">
      <c r="A1360">
        <v>49</v>
      </c>
      <c r="B1360" t="s">
        <v>8219</v>
      </c>
      <c r="D1360" t="s">
        <v>8219</v>
      </c>
      <c r="E1360">
        <v>80</v>
      </c>
      <c r="F1360" s="15">
        <f t="shared" si="42"/>
        <v>80</v>
      </c>
      <c r="G1360" s="15">
        <f t="shared" si="43"/>
        <v>6400</v>
      </c>
      <c r="H1360" s="15"/>
      <c r="I1360" t="s">
        <v>8221</v>
      </c>
      <c r="J1360">
        <v>0</v>
      </c>
      <c r="V1360">
        <v>87</v>
      </c>
      <c r="Z1360">
        <v>31</v>
      </c>
    </row>
    <row r="1361" spans="1:26" x14ac:dyDescent="0.2">
      <c r="A1361">
        <v>19</v>
      </c>
      <c r="B1361" t="s">
        <v>8219</v>
      </c>
      <c r="D1361" t="s">
        <v>8219</v>
      </c>
      <c r="E1361">
        <v>56</v>
      </c>
      <c r="F1361" s="15">
        <f t="shared" si="42"/>
        <v>56</v>
      </c>
      <c r="G1361" s="15">
        <f t="shared" si="43"/>
        <v>3136</v>
      </c>
      <c r="H1361" s="15"/>
      <c r="I1361" t="s">
        <v>8221</v>
      </c>
      <c r="J1361">
        <v>13</v>
      </c>
      <c r="V1361">
        <v>87</v>
      </c>
      <c r="Z1361">
        <v>31</v>
      </c>
    </row>
    <row r="1362" spans="1:26" x14ac:dyDescent="0.2">
      <c r="A1362">
        <v>81</v>
      </c>
      <c r="B1362" t="s">
        <v>8219</v>
      </c>
      <c r="D1362" t="s">
        <v>8219</v>
      </c>
      <c r="E1362">
        <v>104</v>
      </c>
      <c r="F1362" s="15">
        <f t="shared" si="42"/>
        <v>104</v>
      </c>
      <c r="G1362" s="15">
        <f t="shared" si="43"/>
        <v>10816</v>
      </c>
      <c r="H1362" s="15"/>
      <c r="I1362" t="s">
        <v>8221</v>
      </c>
      <c r="J1362">
        <v>0</v>
      </c>
      <c r="V1362">
        <v>87</v>
      </c>
      <c r="Z1362">
        <v>31</v>
      </c>
    </row>
    <row r="1363" spans="1:26" x14ac:dyDescent="0.2">
      <c r="A1363">
        <v>264</v>
      </c>
      <c r="B1363" t="s">
        <v>8219</v>
      </c>
      <c r="D1363" t="s">
        <v>8219</v>
      </c>
      <c r="E1363">
        <v>46</v>
      </c>
      <c r="F1363" s="15">
        <f t="shared" si="42"/>
        <v>46</v>
      </c>
      <c r="G1363" s="15">
        <f t="shared" si="43"/>
        <v>2116</v>
      </c>
      <c r="H1363" s="15"/>
      <c r="I1363" t="s">
        <v>8221</v>
      </c>
      <c r="J1363">
        <v>1</v>
      </c>
      <c r="V1363">
        <v>87</v>
      </c>
      <c r="Z1363">
        <v>32</v>
      </c>
    </row>
    <row r="1364" spans="1:26" x14ac:dyDescent="0.2">
      <c r="A1364">
        <v>25</v>
      </c>
      <c r="B1364" t="s">
        <v>8219</v>
      </c>
      <c r="D1364" t="s">
        <v>8219</v>
      </c>
      <c r="E1364">
        <v>206</v>
      </c>
      <c r="F1364" s="15">
        <f t="shared" si="42"/>
        <v>206</v>
      </c>
      <c r="G1364" s="15">
        <f t="shared" si="43"/>
        <v>42436</v>
      </c>
      <c r="H1364" s="15"/>
      <c r="I1364" t="s">
        <v>8221</v>
      </c>
      <c r="J1364">
        <v>5</v>
      </c>
      <c r="V1364">
        <v>87</v>
      </c>
      <c r="Z1364">
        <v>32</v>
      </c>
    </row>
    <row r="1365" spans="1:26" x14ac:dyDescent="0.2">
      <c r="A1365">
        <v>5</v>
      </c>
      <c r="B1365" t="s">
        <v>8219</v>
      </c>
      <c r="D1365" t="s">
        <v>8219</v>
      </c>
      <c r="E1365">
        <v>18</v>
      </c>
      <c r="F1365" s="15">
        <f t="shared" si="42"/>
        <v>18</v>
      </c>
      <c r="G1365" s="15">
        <f t="shared" si="43"/>
        <v>324</v>
      </c>
      <c r="H1365" s="15"/>
      <c r="I1365" t="s">
        <v>8221</v>
      </c>
      <c r="J1365">
        <v>2</v>
      </c>
      <c r="V1365">
        <v>87</v>
      </c>
      <c r="Z1365">
        <v>32</v>
      </c>
    </row>
    <row r="1366" spans="1:26" x14ac:dyDescent="0.2">
      <c r="A1366">
        <v>144</v>
      </c>
      <c r="B1366" t="s">
        <v>8219</v>
      </c>
      <c r="D1366" t="s">
        <v>8219</v>
      </c>
      <c r="E1366">
        <v>28</v>
      </c>
      <c r="F1366" s="15">
        <f t="shared" si="42"/>
        <v>28</v>
      </c>
      <c r="G1366" s="15">
        <f t="shared" si="43"/>
        <v>784</v>
      </c>
      <c r="H1366" s="15"/>
      <c r="I1366" t="s">
        <v>8221</v>
      </c>
      <c r="J1366">
        <v>0</v>
      </c>
      <c r="V1366">
        <v>87</v>
      </c>
      <c r="Z1366">
        <v>33</v>
      </c>
    </row>
    <row r="1367" spans="1:26" x14ac:dyDescent="0.2">
      <c r="A1367">
        <v>92</v>
      </c>
      <c r="B1367" t="s">
        <v>8219</v>
      </c>
      <c r="D1367" t="s">
        <v>8219</v>
      </c>
      <c r="E1367">
        <v>11</v>
      </c>
      <c r="F1367" s="15">
        <f t="shared" si="42"/>
        <v>11</v>
      </c>
      <c r="G1367" s="15">
        <f t="shared" si="43"/>
        <v>121</v>
      </c>
      <c r="H1367" s="15"/>
      <c r="I1367" t="s">
        <v>8221</v>
      </c>
      <c r="J1367">
        <v>32</v>
      </c>
      <c r="V1367">
        <v>87</v>
      </c>
      <c r="Z1367">
        <v>33</v>
      </c>
    </row>
    <row r="1368" spans="1:26" x14ac:dyDescent="0.2">
      <c r="A1368">
        <v>147</v>
      </c>
      <c r="B1368" t="s">
        <v>8219</v>
      </c>
      <c r="D1368" t="s">
        <v>8219</v>
      </c>
      <c r="E1368">
        <v>263</v>
      </c>
      <c r="F1368" s="15">
        <f t="shared" si="42"/>
        <v>263</v>
      </c>
      <c r="G1368" s="15">
        <f t="shared" si="43"/>
        <v>69169</v>
      </c>
      <c r="H1368" s="15"/>
      <c r="I1368" t="s">
        <v>8221</v>
      </c>
      <c r="J1368">
        <v>1</v>
      </c>
      <c r="V1368">
        <v>87</v>
      </c>
      <c r="Z1368">
        <v>33</v>
      </c>
    </row>
    <row r="1369" spans="1:26" x14ac:dyDescent="0.2">
      <c r="A1369">
        <v>90</v>
      </c>
      <c r="B1369" t="s">
        <v>8219</v>
      </c>
      <c r="D1369" t="s">
        <v>8219</v>
      </c>
      <c r="E1369">
        <v>394</v>
      </c>
      <c r="F1369" s="15">
        <f t="shared" si="42"/>
        <v>394</v>
      </c>
      <c r="G1369" s="15">
        <f t="shared" si="43"/>
        <v>155236</v>
      </c>
      <c r="H1369" s="15"/>
      <c r="I1369" t="s">
        <v>8221</v>
      </c>
      <c r="J1369">
        <v>1</v>
      </c>
      <c r="V1369">
        <v>88</v>
      </c>
      <c r="Z1369">
        <v>33</v>
      </c>
    </row>
    <row r="1370" spans="1:26" x14ac:dyDescent="0.2">
      <c r="A1370">
        <v>87</v>
      </c>
      <c r="B1370" t="s">
        <v>8219</v>
      </c>
      <c r="D1370" t="s">
        <v>8219</v>
      </c>
      <c r="E1370">
        <v>1049</v>
      </c>
      <c r="F1370" s="15">
        <f t="shared" si="42"/>
        <v>1049</v>
      </c>
      <c r="G1370" s="15">
        <f t="shared" si="43"/>
        <v>1100401</v>
      </c>
      <c r="H1370" s="15"/>
      <c r="I1370" t="s">
        <v>8221</v>
      </c>
      <c r="J1370">
        <v>1</v>
      </c>
      <c r="V1370">
        <v>88</v>
      </c>
      <c r="Z1370">
        <v>33</v>
      </c>
    </row>
    <row r="1371" spans="1:26" x14ac:dyDescent="0.2">
      <c r="A1371">
        <v>406</v>
      </c>
      <c r="B1371" t="s">
        <v>8219</v>
      </c>
      <c r="D1371" t="s">
        <v>8219</v>
      </c>
      <c r="E1371">
        <v>308</v>
      </c>
      <c r="F1371" s="15">
        <f t="shared" si="42"/>
        <v>308</v>
      </c>
      <c r="G1371" s="15">
        <f t="shared" si="43"/>
        <v>94864</v>
      </c>
      <c r="H1371" s="15"/>
      <c r="I1371" t="s">
        <v>8221</v>
      </c>
      <c r="J1371">
        <v>0</v>
      </c>
      <c r="V1371">
        <v>88</v>
      </c>
      <c r="Z1371">
        <v>33</v>
      </c>
    </row>
    <row r="1372" spans="1:26" x14ac:dyDescent="0.2">
      <c r="A1372">
        <v>20</v>
      </c>
      <c r="B1372" t="s">
        <v>8219</v>
      </c>
      <c r="D1372" t="s">
        <v>8219</v>
      </c>
      <c r="E1372">
        <v>1088</v>
      </c>
      <c r="F1372" s="15">
        <f t="shared" si="42"/>
        <v>1088</v>
      </c>
      <c r="G1372" s="15">
        <f t="shared" si="43"/>
        <v>1183744</v>
      </c>
      <c r="H1372" s="15"/>
      <c r="I1372" t="s">
        <v>8221</v>
      </c>
      <c r="J1372">
        <v>0</v>
      </c>
      <c r="V1372">
        <v>88</v>
      </c>
      <c r="Z1372">
        <v>33</v>
      </c>
    </row>
    <row r="1373" spans="1:26" x14ac:dyDescent="0.2">
      <c r="A1373">
        <v>70</v>
      </c>
      <c r="B1373" t="s">
        <v>8219</v>
      </c>
      <c r="D1373" t="s">
        <v>8219</v>
      </c>
      <c r="E1373">
        <v>73</v>
      </c>
      <c r="F1373" s="15">
        <f t="shared" si="42"/>
        <v>73</v>
      </c>
      <c r="G1373" s="15">
        <f t="shared" si="43"/>
        <v>5329</v>
      </c>
      <c r="H1373" s="15"/>
      <c r="I1373" t="s">
        <v>8221</v>
      </c>
      <c r="J1373">
        <v>8</v>
      </c>
      <c r="V1373">
        <v>88</v>
      </c>
      <c r="Z1373">
        <v>34</v>
      </c>
    </row>
    <row r="1374" spans="1:26" x14ac:dyDescent="0.2">
      <c r="A1374">
        <v>16</v>
      </c>
      <c r="B1374" t="s">
        <v>8219</v>
      </c>
      <c r="D1374" t="s">
        <v>8219</v>
      </c>
      <c r="E1374">
        <v>143</v>
      </c>
      <c r="F1374" s="15">
        <f t="shared" si="42"/>
        <v>143</v>
      </c>
      <c r="G1374" s="15">
        <f t="shared" si="43"/>
        <v>20449</v>
      </c>
      <c r="H1374" s="15"/>
      <c r="I1374" t="s">
        <v>8221</v>
      </c>
      <c r="J1374">
        <v>0</v>
      </c>
      <c r="V1374">
        <v>88</v>
      </c>
      <c r="Z1374">
        <v>34</v>
      </c>
    </row>
    <row r="1375" spans="1:26" x14ac:dyDescent="0.2">
      <c r="A1375">
        <v>52</v>
      </c>
      <c r="B1375" t="s">
        <v>8219</v>
      </c>
      <c r="D1375" t="s">
        <v>8219</v>
      </c>
      <c r="E1375">
        <v>1420</v>
      </c>
      <c r="F1375" s="15">
        <f t="shared" si="42"/>
        <v>1420</v>
      </c>
      <c r="G1375" s="15">
        <f t="shared" si="43"/>
        <v>2016400</v>
      </c>
      <c r="H1375" s="15"/>
      <c r="I1375" t="s">
        <v>8221</v>
      </c>
      <c r="J1375">
        <v>1</v>
      </c>
      <c r="V1375">
        <v>89</v>
      </c>
      <c r="Z1375">
        <v>34</v>
      </c>
    </row>
    <row r="1376" spans="1:26" x14ac:dyDescent="0.2">
      <c r="A1376">
        <v>66</v>
      </c>
      <c r="B1376" t="s">
        <v>8219</v>
      </c>
      <c r="D1376" t="s">
        <v>8219</v>
      </c>
      <c r="E1376">
        <v>305</v>
      </c>
      <c r="F1376" s="15">
        <f t="shared" si="42"/>
        <v>305</v>
      </c>
      <c r="G1376" s="15">
        <f t="shared" si="43"/>
        <v>93025</v>
      </c>
      <c r="H1376" s="15"/>
      <c r="I1376" t="s">
        <v>8221</v>
      </c>
      <c r="J1376">
        <v>16</v>
      </c>
      <c r="V1376">
        <v>89</v>
      </c>
      <c r="Z1376">
        <v>34</v>
      </c>
    </row>
    <row r="1377" spans="1:26" x14ac:dyDescent="0.2">
      <c r="A1377">
        <v>109</v>
      </c>
      <c r="B1377" t="s">
        <v>8219</v>
      </c>
      <c r="D1377" t="s">
        <v>8219</v>
      </c>
      <c r="E1377">
        <v>551</v>
      </c>
      <c r="F1377" s="15">
        <f t="shared" si="42"/>
        <v>551</v>
      </c>
      <c r="G1377" s="15">
        <f t="shared" si="43"/>
        <v>303601</v>
      </c>
      <c r="H1377" s="15"/>
      <c r="I1377" t="s">
        <v>8221</v>
      </c>
      <c r="J1377">
        <v>12</v>
      </c>
      <c r="V1377">
        <v>89</v>
      </c>
      <c r="Z1377">
        <v>34</v>
      </c>
    </row>
    <row r="1378" spans="1:26" x14ac:dyDescent="0.2">
      <c r="A1378">
        <v>168</v>
      </c>
      <c r="B1378" t="s">
        <v>8219</v>
      </c>
      <c r="D1378" t="s">
        <v>8219</v>
      </c>
      <c r="E1378">
        <v>187</v>
      </c>
      <c r="F1378" s="15">
        <f t="shared" si="42"/>
        <v>187</v>
      </c>
      <c r="G1378" s="15">
        <f t="shared" si="43"/>
        <v>34969</v>
      </c>
      <c r="H1378" s="15"/>
      <c r="I1378" t="s">
        <v>8221</v>
      </c>
      <c r="J1378">
        <v>4</v>
      </c>
      <c r="V1378">
        <v>89</v>
      </c>
      <c r="Z1378">
        <v>35</v>
      </c>
    </row>
    <row r="1379" spans="1:26" x14ac:dyDescent="0.2">
      <c r="A1379">
        <v>31</v>
      </c>
      <c r="B1379" t="s">
        <v>8219</v>
      </c>
      <c r="D1379" t="s">
        <v>8219</v>
      </c>
      <c r="E1379">
        <v>325</v>
      </c>
      <c r="F1379" s="15">
        <f t="shared" si="42"/>
        <v>325</v>
      </c>
      <c r="G1379" s="15">
        <f t="shared" si="43"/>
        <v>105625</v>
      </c>
      <c r="H1379" s="15"/>
      <c r="I1379" t="s">
        <v>8221</v>
      </c>
      <c r="J1379">
        <v>2</v>
      </c>
      <c r="V1379">
        <v>89</v>
      </c>
      <c r="Z1379">
        <v>36</v>
      </c>
    </row>
    <row r="1380" spans="1:26" x14ac:dyDescent="0.2">
      <c r="A1380">
        <v>133</v>
      </c>
      <c r="B1380" t="s">
        <v>8219</v>
      </c>
      <c r="D1380" t="s">
        <v>8219</v>
      </c>
      <c r="E1380">
        <v>148</v>
      </c>
      <c r="F1380" s="15">
        <f t="shared" si="42"/>
        <v>148</v>
      </c>
      <c r="G1380" s="15">
        <f t="shared" si="43"/>
        <v>21904</v>
      </c>
      <c r="H1380" s="15"/>
      <c r="I1380" t="s">
        <v>8221</v>
      </c>
      <c r="J1380">
        <v>3</v>
      </c>
      <c r="V1380">
        <v>89</v>
      </c>
      <c r="Z1380">
        <v>36</v>
      </c>
    </row>
    <row r="1381" spans="1:26" x14ac:dyDescent="0.2">
      <c r="A1381">
        <v>151</v>
      </c>
      <c r="B1381" t="s">
        <v>8219</v>
      </c>
      <c r="D1381" t="s">
        <v>8219</v>
      </c>
      <c r="E1381">
        <v>69</v>
      </c>
      <c r="F1381" s="15">
        <f t="shared" si="42"/>
        <v>69</v>
      </c>
      <c r="G1381" s="15">
        <f t="shared" si="43"/>
        <v>4761</v>
      </c>
      <c r="H1381" s="15"/>
      <c r="I1381" t="s">
        <v>8221</v>
      </c>
      <c r="J1381">
        <v>0</v>
      </c>
      <c r="V1381">
        <v>89</v>
      </c>
      <c r="Z1381">
        <v>36</v>
      </c>
    </row>
    <row r="1382" spans="1:26" x14ac:dyDescent="0.2">
      <c r="A1382">
        <v>5</v>
      </c>
      <c r="B1382" t="s">
        <v>8219</v>
      </c>
      <c r="D1382" t="s">
        <v>8219</v>
      </c>
      <c r="E1382">
        <v>173</v>
      </c>
      <c r="F1382" s="15">
        <f t="shared" si="42"/>
        <v>173</v>
      </c>
      <c r="G1382" s="15">
        <f t="shared" si="43"/>
        <v>29929</v>
      </c>
      <c r="H1382" s="15"/>
      <c r="I1382" t="s">
        <v>8221</v>
      </c>
      <c r="J1382">
        <v>3</v>
      </c>
      <c r="V1382">
        <v>89</v>
      </c>
      <c r="Z1382">
        <v>36</v>
      </c>
    </row>
    <row r="1383" spans="1:26" x14ac:dyDescent="0.2">
      <c r="A1383">
        <v>73</v>
      </c>
      <c r="B1383" t="s">
        <v>8219</v>
      </c>
      <c r="D1383" t="s">
        <v>8219</v>
      </c>
      <c r="E1383">
        <v>269</v>
      </c>
      <c r="F1383" s="15">
        <f t="shared" si="42"/>
        <v>269</v>
      </c>
      <c r="G1383" s="15">
        <f t="shared" si="43"/>
        <v>72361</v>
      </c>
      <c r="H1383" s="15"/>
      <c r="I1383" t="s">
        <v>8221</v>
      </c>
      <c r="J1383">
        <v>4</v>
      </c>
      <c r="V1383">
        <v>89</v>
      </c>
      <c r="Z1383">
        <v>36</v>
      </c>
    </row>
    <row r="1384" spans="1:26" x14ac:dyDescent="0.2">
      <c r="A1384">
        <v>148</v>
      </c>
      <c r="B1384" t="s">
        <v>8219</v>
      </c>
      <c r="D1384" t="s">
        <v>8219</v>
      </c>
      <c r="E1384">
        <v>185</v>
      </c>
      <c r="F1384" s="15">
        <f t="shared" si="42"/>
        <v>185</v>
      </c>
      <c r="G1384" s="15">
        <f t="shared" si="43"/>
        <v>34225</v>
      </c>
      <c r="H1384" s="15"/>
      <c r="I1384" t="s">
        <v>8221</v>
      </c>
      <c r="J1384">
        <v>2</v>
      </c>
      <c r="V1384">
        <v>89</v>
      </c>
      <c r="Z1384">
        <v>37</v>
      </c>
    </row>
    <row r="1385" spans="1:26" x14ac:dyDescent="0.2">
      <c r="A1385">
        <v>93</v>
      </c>
      <c r="B1385" t="s">
        <v>8219</v>
      </c>
      <c r="D1385" t="s">
        <v>8219</v>
      </c>
      <c r="E1385">
        <v>176</v>
      </c>
      <c r="F1385" s="15">
        <f t="shared" si="42"/>
        <v>176</v>
      </c>
      <c r="G1385" s="15">
        <f t="shared" si="43"/>
        <v>30976</v>
      </c>
      <c r="H1385" s="15"/>
      <c r="I1385" t="s">
        <v>8221</v>
      </c>
      <c r="J1385">
        <v>10</v>
      </c>
      <c r="V1385">
        <v>89</v>
      </c>
      <c r="Z1385">
        <v>37</v>
      </c>
    </row>
    <row r="1386" spans="1:26" x14ac:dyDescent="0.2">
      <c r="A1386">
        <v>63</v>
      </c>
      <c r="B1386" t="s">
        <v>8219</v>
      </c>
      <c r="D1386" t="s">
        <v>8219</v>
      </c>
      <c r="E1386">
        <v>1019</v>
      </c>
      <c r="F1386" s="15">
        <f t="shared" si="42"/>
        <v>1019</v>
      </c>
      <c r="G1386" s="15">
        <f t="shared" si="43"/>
        <v>1038361</v>
      </c>
      <c r="H1386" s="15"/>
      <c r="I1386" t="s">
        <v>8221</v>
      </c>
      <c r="J1386">
        <v>11</v>
      </c>
      <c r="V1386">
        <v>90</v>
      </c>
      <c r="Z1386">
        <v>37</v>
      </c>
    </row>
    <row r="1387" spans="1:26" x14ac:dyDescent="0.2">
      <c r="A1387">
        <v>134</v>
      </c>
      <c r="B1387" t="s">
        <v>8219</v>
      </c>
      <c r="D1387" t="s">
        <v>8219</v>
      </c>
      <c r="E1387">
        <v>113</v>
      </c>
      <c r="F1387" s="15">
        <f t="shared" si="42"/>
        <v>113</v>
      </c>
      <c r="G1387" s="15">
        <f t="shared" si="43"/>
        <v>12769</v>
      </c>
      <c r="H1387" s="15"/>
      <c r="I1387" t="s">
        <v>8221</v>
      </c>
      <c r="J1387">
        <v>6</v>
      </c>
      <c r="V1387">
        <v>90</v>
      </c>
      <c r="Z1387">
        <v>37</v>
      </c>
    </row>
    <row r="1388" spans="1:26" x14ac:dyDescent="0.2">
      <c r="A1388">
        <v>14</v>
      </c>
      <c r="B1388" t="s">
        <v>8219</v>
      </c>
      <c r="D1388" t="s">
        <v>8219</v>
      </c>
      <c r="E1388">
        <v>404</v>
      </c>
      <c r="F1388" s="15">
        <f t="shared" si="42"/>
        <v>404</v>
      </c>
      <c r="G1388" s="15">
        <f t="shared" si="43"/>
        <v>163216</v>
      </c>
      <c r="H1388" s="15"/>
      <c r="I1388" t="s">
        <v>8221</v>
      </c>
      <c r="J1388">
        <v>2</v>
      </c>
      <c r="V1388">
        <v>90</v>
      </c>
      <c r="Z1388">
        <v>37</v>
      </c>
    </row>
    <row r="1389" spans="1:26" x14ac:dyDescent="0.2">
      <c r="A1389">
        <v>78</v>
      </c>
      <c r="B1389" t="s">
        <v>8219</v>
      </c>
      <c r="D1389" t="s">
        <v>8219</v>
      </c>
      <c r="E1389">
        <v>707</v>
      </c>
      <c r="F1389" s="15">
        <f t="shared" si="42"/>
        <v>707</v>
      </c>
      <c r="G1389" s="15">
        <f t="shared" si="43"/>
        <v>499849</v>
      </c>
      <c r="H1389" s="15"/>
      <c r="I1389" t="s">
        <v>8221</v>
      </c>
      <c r="J1389">
        <v>6</v>
      </c>
      <c r="V1389">
        <v>90</v>
      </c>
      <c r="Z1389">
        <v>37</v>
      </c>
    </row>
    <row r="1390" spans="1:26" x14ac:dyDescent="0.2">
      <c r="A1390">
        <v>112</v>
      </c>
      <c r="B1390" t="s">
        <v>8219</v>
      </c>
      <c r="D1390" t="s">
        <v>8219</v>
      </c>
      <c r="E1390">
        <v>392</v>
      </c>
      <c r="F1390" s="15">
        <f t="shared" si="42"/>
        <v>392</v>
      </c>
      <c r="G1390" s="15">
        <f t="shared" si="43"/>
        <v>153664</v>
      </c>
      <c r="H1390" s="15"/>
      <c r="I1390" t="s">
        <v>8221</v>
      </c>
      <c r="J1390">
        <v>8</v>
      </c>
      <c r="V1390">
        <v>90</v>
      </c>
      <c r="Z1390">
        <v>37</v>
      </c>
    </row>
    <row r="1391" spans="1:26" x14ac:dyDescent="0.2">
      <c r="A1391">
        <v>34</v>
      </c>
      <c r="B1391" t="s">
        <v>8219</v>
      </c>
      <c r="D1391" t="s">
        <v>8219</v>
      </c>
      <c r="E1391">
        <v>23</v>
      </c>
      <c r="F1391" s="15">
        <f t="shared" si="42"/>
        <v>23</v>
      </c>
      <c r="G1391" s="15">
        <f t="shared" si="43"/>
        <v>529</v>
      </c>
      <c r="H1391" s="15"/>
      <c r="I1391" t="s">
        <v>8221</v>
      </c>
      <c r="J1391">
        <v>37</v>
      </c>
      <c r="V1391">
        <v>90</v>
      </c>
      <c r="Z1391">
        <v>37</v>
      </c>
    </row>
    <row r="1392" spans="1:26" x14ac:dyDescent="0.2">
      <c r="A1392">
        <v>19</v>
      </c>
      <c r="B1392" t="s">
        <v>8219</v>
      </c>
      <c r="D1392" t="s">
        <v>8219</v>
      </c>
      <c r="E1392">
        <v>682</v>
      </c>
      <c r="F1392" s="15">
        <f t="shared" si="42"/>
        <v>682</v>
      </c>
      <c r="G1392" s="15">
        <f t="shared" si="43"/>
        <v>465124</v>
      </c>
      <c r="H1392" s="15"/>
      <c r="I1392" t="s">
        <v>8221</v>
      </c>
      <c r="J1392">
        <v>11</v>
      </c>
      <c r="V1392">
        <v>90</v>
      </c>
      <c r="Z1392">
        <v>38</v>
      </c>
    </row>
    <row r="1393" spans="1:26" x14ac:dyDescent="0.2">
      <c r="A1393">
        <v>13</v>
      </c>
      <c r="B1393" t="s">
        <v>8219</v>
      </c>
      <c r="D1393" t="s">
        <v>8219</v>
      </c>
      <c r="E1393">
        <v>37</v>
      </c>
      <c r="F1393" s="15">
        <f t="shared" si="42"/>
        <v>37</v>
      </c>
      <c r="G1393" s="15">
        <f t="shared" si="43"/>
        <v>1369</v>
      </c>
      <c r="H1393" s="15"/>
      <c r="I1393" t="s">
        <v>8221</v>
      </c>
      <c r="J1393">
        <v>0</v>
      </c>
      <c r="V1393">
        <v>90</v>
      </c>
      <c r="Z1393">
        <v>38</v>
      </c>
    </row>
    <row r="1394" spans="1:26" x14ac:dyDescent="0.2">
      <c r="A1394">
        <v>104</v>
      </c>
      <c r="B1394" t="s">
        <v>8219</v>
      </c>
      <c r="D1394" t="s">
        <v>8219</v>
      </c>
      <c r="E1394">
        <v>146</v>
      </c>
      <c r="F1394" s="15">
        <f t="shared" si="42"/>
        <v>146</v>
      </c>
      <c r="G1394" s="15">
        <f t="shared" si="43"/>
        <v>21316</v>
      </c>
      <c r="H1394" s="15"/>
      <c r="I1394" t="s">
        <v>8221</v>
      </c>
      <c r="J1394">
        <v>10</v>
      </c>
      <c r="V1394">
        <v>90</v>
      </c>
      <c r="Z1394">
        <v>38</v>
      </c>
    </row>
    <row r="1395" spans="1:26" x14ac:dyDescent="0.2">
      <c r="A1395">
        <v>52</v>
      </c>
      <c r="B1395" t="s">
        <v>8219</v>
      </c>
      <c r="D1395" t="s">
        <v>8219</v>
      </c>
      <c r="E1395">
        <v>119</v>
      </c>
      <c r="F1395" s="15">
        <f t="shared" si="42"/>
        <v>119</v>
      </c>
      <c r="G1395" s="15">
        <f t="shared" si="43"/>
        <v>14161</v>
      </c>
      <c r="H1395" s="15"/>
      <c r="I1395" t="s">
        <v>8221</v>
      </c>
      <c r="J1395">
        <v>6</v>
      </c>
      <c r="V1395">
        <v>91</v>
      </c>
      <c r="Z1395">
        <v>38</v>
      </c>
    </row>
    <row r="1396" spans="1:26" x14ac:dyDescent="0.2">
      <c r="A1396">
        <v>17</v>
      </c>
      <c r="B1396" t="s">
        <v>8219</v>
      </c>
      <c r="D1396" t="s">
        <v>8219</v>
      </c>
      <c r="E1396">
        <v>163</v>
      </c>
      <c r="F1396" s="15">
        <f t="shared" si="42"/>
        <v>163</v>
      </c>
      <c r="G1396" s="15">
        <f t="shared" si="43"/>
        <v>26569</v>
      </c>
      <c r="H1396" s="15"/>
      <c r="I1396" t="s">
        <v>8221</v>
      </c>
      <c r="J1396">
        <v>8</v>
      </c>
      <c r="V1396">
        <v>91</v>
      </c>
      <c r="Z1396">
        <v>38</v>
      </c>
    </row>
    <row r="1397" spans="1:26" x14ac:dyDescent="0.2">
      <c r="A1397">
        <v>82</v>
      </c>
      <c r="B1397" t="s">
        <v>8219</v>
      </c>
      <c r="D1397" t="s">
        <v>8219</v>
      </c>
      <c r="E1397">
        <v>339</v>
      </c>
      <c r="F1397" s="15">
        <f t="shared" si="42"/>
        <v>339</v>
      </c>
      <c r="G1397" s="15">
        <f t="shared" si="43"/>
        <v>114921</v>
      </c>
      <c r="H1397" s="15"/>
      <c r="I1397" t="s">
        <v>8221</v>
      </c>
      <c r="J1397">
        <v>6</v>
      </c>
      <c r="V1397">
        <v>91</v>
      </c>
      <c r="Z1397">
        <v>39</v>
      </c>
    </row>
    <row r="1398" spans="1:26" x14ac:dyDescent="0.2">
      <c r="A1398">
        <v>73</v>
      </c>
      <c r="B1398" t="s">
        <v>8219</v>
      </c>
      <c r="D1398" t="s">
        <v>8219</v>
      </c>
      <c r="E1398">
        <v>58</v>
      </c>
      <c r="F1398" s="15">
        <f t="shared" si="42"/>
        <v>58</v>
      </c>
      <c r="G1398" s="15">
        <f t="shared" si="43"/>
        <v>3364</v>
      </c>
      <c r="H1398" s="15"/>
      <c r="I1398" t="s">
        <v>8221</v>
      </c>
      <c r="J1398">
        <v>7</v>
      </c>
      <c r="V1398">
        <v>91</v>
      </c>
      <c r="Z1398">
        <v>39</v>
      </c>
    </row>
    <row r="1399" spans="1:26" x14ac:dyDescent="0.2">
      <c r="A1399">
        <v>158</v>
      </c>
      <c r="B1399" t="s">
        <v>8219</v>
      </c>
      <c r="D1399" t="s">
        <v>8219</v>
      </c>
      <c r="E1399">
        <v>456</v>
      </c>
      <c r="F1399" s="15">
        <f t="shared" si="42"/>
        <v>456</v>
      </c>
      <c r="G1399" s="15">
        <f t="shared" si="43"/>
        <v>207936</v>
      </c>
      <c r="H1399" s="15"/>
      <c r="I1399" t="s">
        <v>8221</v>
      </c>
      <c r="J1399">
        <v>7</v>
      </c>
      <c r="V1399">
        <v>91</v>
      </c>
      <c r="Z1399">
        <v>39</v>
      </c>
    </row>
    <row r="1400" spans="1:26" x14ac:dyDescent="0.2">
      <c r="A1400">
        <v>65</v>
      </c>
      <c r="B1400" t="s">
        <v>8219</v>
      </c>
      <c r="D1400" t="s">
        <v>8219</v>
      </c>
      <c r="E1400">
        <v>15</v>
      </c>
      <c r="F1400" s="15">
        <f t="shared" si="42"/>
        <v>15</v>
      </c>
      <c r="G1400" s="15">
        <f t="shared" si="43"/>
        <v>225</v>
      </c>
      <c r="H1400" s="15"/>
      <c r="I1400" t="s">
        <v>8221</v>
      </c>
      <c r="J1400">
        <v>5</v>
      </c>
      <c r="V1400">
        <v>92</v>
      </c>
      <c r="Z1400">
        <v>39</v>
      </c>
    </row>
    <row r="1401" spans="1:26" x14ac:dyDescent="0.2">
      <c r="A1401">
        <v>184</v>
      </c>
      <c r="B1401" t="s">
        <v>8219</v>
      </c>
      <c r="D1401" t="s">
        <v>8219</v>
      </c>
      <c r="E1401">
        <v>191</v>
      </c>
      <c r="F1401" s="15">
        <f t="shared" si="42"/>
        <v>191</v>
      </c>
      <c r="G1401" s="15">
        <f t="shared" si="43"/>
        <v>36481</v>
      </c>
      <c r="H1401" s="15"/>
      <c r="I1401" t="s">
        <v>8221</v>
      </c>
      <c r="J1401">
        <v>46</v>
      </c>
      <c r="V1401">
        <v>92</v>
      </c>
      <c r="Z1401">
        <v>39</v>
      </c>
    </row>
    <row r="1402" spans="1:26" x14ac:dyDescent="0.2">
      <c r="A1402">
        <v>34</v>
      </c>
      <c r="B1402" t="s">
        <v>8219</v>
      </c>
      <c r="D1402" t="s">
        <v>8219</v>
      </c>
      <c r="E1402">
        <v>17</v>
      </c>
      <c r="F1402" s="15">
        <f t="shared" si="42"/>
        <v>17</v>
      </c>
      <c r="G1402" s="15">
        <f t="shared" si="43"/>
        <v>289</v>
      </c>
      <c r="H1402" s="15"/>
      <c r="I1402" t="s">
        <v>8221</v>
      </c>
      <c r="J1402">
        <v>10</v>
      </c>
      <c r="V1402">
        <v>92</v>
      </c>
      <c r="Z1402">
        <v>39</v>
      </c>
    </row>
    <row r="1403" spans="1:26" x14ac:dyDescent="0.2">
      <c r="A1403">
        <v>240</v>
      </c>
      <c r="B1403" t="s">
        <v>8219</v>
      </c>
      <c r="D1403" t="s">
        <v>8219</v>
      </c>
      <c r="E1403">
        <v>28</v>
      </c>
      <c r="F1403" s="15">
        <f t="shared" si="42"/>
        <v>28</v>
      </c>
      <c r="G1403" s="15">
        <f t="shared" si="43"/>
        <v>784</v>
      </c>
      <c r="H1403" s="15"/>
      <c r="I1403" t="s">
        <v>8221</v>
      </c>
      <c r="J1403">
        <v>19</v>
      </c>
      <c r="V1403">
        <v>93</v>
      </c>
      <c r="Z1403">
        <v>40</v>
      </c>
    </row>
    <row r="1404" spans="1:26" x14ac:dyDescent="0.2">
      <c r="A1404">
        <v>113</v>
      </c>
      <c r="B1404" t="s">
        <v>8219</v>
      </c>
      <c r="D1404" t="s">
        <v>8219</v>
      </c>
      <c r="E1404">
        <v>18</v>
      </c>
      <c r="F1404" s="15">
        <f t="shared" si="42"/>
        <v>18</v>
      </c>
      <c r="G1404" s="15">
        <f t="shared" si="43"/>
        <v>324</v>
      </c>
      <c r="H1404" s="15"/>
      <c r="I1404" t="s">
        <v>8221</v>
      </c>
      <c r="J1404">
        <v>13</v>
      </c>
      <c r="V1404">
        <v>93</v>
      </c>
      <c r="Z1404">
        <v>40</v>
      </c>
    </row>
    <row r="1405" spans="1:26" x14ac:dyDescent="0.2">
      <c r="A1405">
        <v>66</v>
      </c>
      <c r="B1405" t="s">
        <v>8219</v>
      </c>
      <c r="D1405" t="s">
        <v>8219</v>
      </c>
      <c r="E1405">
        <v>61</v>
      </c>
      <c r="F1405" s="15">
        <f t="shared" si="42"/>
        <v>61</v>
      </c>
      <c r="G1405" s="15">
        <f t="shared" si="43"/>
        <v>3721</v>
      </c>
      <c r="H1405" s="15"/>
      <c r="I1405" t="s">
        <v>8221</v>
      </c>
      <c r="J1405">
        <v>13</v>
      </c>
      <c r="V1405">
        <v>93</v>
      </c>
      <c r="Z1405">
        <v>40</v>
      </c>
    </row>
    <row r="1406" spans="1:26" x14ac:dyDescent="0.2">
      <c r="A1406">
        <v>5</v>
      </c>
      <c r="B1406" t="s">
        <v>8221</v>
      </c>
      <c r="D1406" t="s">
        <v>8219</v>
      </c>
      <c r="E1406">
        <v>108</v>
      </c>
      <c r="F1406" s="15">
        <f t="shared" si="42"/>
        <v>108</v>
      </c>
      <c r="G1406" s="15">
        <f t="shared" si="43"/>
        <v>11664</v>
      </c>
      <c r="H1406" s="15"/>
      <c r="I1406" t="s">
        <v>8221</v>
      </c>
      <c r="J1406">
        <v>4</v>
      </c>
      <c r="V1406">
        <v>93</v>
      </c>
      <c r="Z1406">
        <v>41</v>
      </c>
    </row>
    <row r="1407" spans="1:26" x14ac:dyDescent="0.2">
      <c r="A1407">
        <v>17</v>
      </c>
      <c r="B1407" t="s">
        <v>8221</v>
      </c>
      <c r="D1407" t="s">
        <v>8219</v>
      </c>
      <c r="E1407">
        <v>142</v>
      </c>
      <c r="F1407" s="15">
        <f t="shared" si="42"/>
        <v>142</v>
      </c>
      <c r="G1407" s="15">
        <f t="shared" si="43"/>
        <v>20164</v>
      </c>
      <c r="H1407" s="15"/>
      <c r="I1407" t="s">
        <v>8221</v>
      </c>
      <c r="J1407">
        <v>0</v>
      </c>
      <c r="V1407">
        <v>93</v>
      </c>
      <c r="Z1407">
        <v>41</v>
      </c>
    </row>
    <row r="1408" spans="1:26" x14ac:dyDescent="0.2">
      <c r="A1408">
        <v>3</v>
      </c>
      <c r="B1408" t="s">
        <v>8221</v>
      </c>
      <c r="D1408" t="s">
        <v>8219</v>
      </c>
      <c r="E1408">
        <v>74</v>
      </c>
      <c r="F1408" s="15">
        <f t="shared" si="42"/>
        <v>74</v>
      </c>
      <c r="G1408" s="15">
        <f t="shared" si="43"/>
        <v>5476</v>
      </c>
      <c r="H1408" s="15"/>
      <c r="I1408" t="s">
        <v>8221</v>
      </c>
      <c r="J1408">
        <v>3</v>
      </c>
      <c r="V1408">
        <v>93</v>
      </c>
      <c r="Z1408">
        <v>41</v>
      </c>
    </row>
    <row r="1409" spans="1:26" x14ac:dyDescent="0.2">
      <c r="A1409">
        <v>2</v>
      </c>
      <c r="B1409" t="s">
        <v>8221</v>
      </c>
      <c r="D1409" t="s">
        <v>8219</v>
      </c>
      <c r="E1409">
        <v>38</v>
      </c>
      <c r="F1409" s="15">
        <f t="shared" si="42"/>
        <v>38</v>
      </c>
      <c r="G1409" s="15">
        <f t="shared" si="43"/>
        <v>1444</v>
      </c>
      <c r="H1409" s="15"/>
      <c r="I1409" t="s">
        <v>8221</v>
      </c>
      <c r="J1409">
        <v>1</v>
      </c>
      <c r="V1409">
        <v>94</v>
      </c>
      <c r="Z1409">
        <v>42</v>
      </c>
    </row>
    <row r="1410" spans="1:26" x14ac:dyDescent="0.2">
      <c r="A1410">
        <v>6</v>
      </c>
      <c r="B1410" t="s">
        <v>8221</v>
      </c>
      <c r="D1410" t="s">
        <v>8219</v>
      </c>
      <c r="E1410">
        <v>20</v>
      </c>
      <c r="F1410" s="15">
        <f t="shared" si="42"/>
        <v>20</v>
      </c>
      <c r="G1410" s="15">
        <f t="shared" si="43"/>
        <v>400</v>
      </c>
      <c r="H1410" s="15"/>
      <c r="I1410" t="s">
        <v>8221</v>
      </c>
      <c r="J1410">
        <v>9</v>
      </c>
      <c r="V1410">
        <v>94</v>
      </c>
      <c r="Z1410">
        <v>42</v>
      </c>
    </row>
    <row r="1411" spans="1:26" x14ac:dyDescent="0.2">
      <c r="A1411">
        <v>0</v>
      </c>
      <c r="B1411" t="s">
        <v>8221</v>
      </c>
      <c r="D1411" t="s">
        <v>8219</v>
      </c>
      <c r="E1411">
        <v>24</v>
      </c>
      <c r="F1411" s="15">
        <f t="shared" ref="F1411:F1474" si="44">E1411-$N1411</f>
        <v>24</v>
      </c>
      <c r="G1411" s="15">
        <f t="shared" ref="G1411:G1474" si="45">F1411^2</f>
        <v>576</v>
      </c>
      <c r="H1411" s="15"/>
      <c r="I1411" t="s">
        <v>8221</v>
      </c>
      <c r="J1411">
        <v>1</v>
      </c>
      <c r="V1411">
        <v>94</v>
      </c>
      <c r="Z1411">
        <v>43</v>
      </c>
    </row>
    <row r="1412" spans="1:26" x14ac:dyDescent="0.2">
      <c r="A1412">
        <v>1</v>
      </c>
      <c r="B1412" t="s">
        <v>8221</v>
      </c>
      <c r="D1412" t="s">
        <v>8219</v>
      </c>
      <c r="E1412">
        <v>66</v>
      </c>
      <c r="F1412" s="15">
        <f t="shared" si="44"/>
        <v>66</v>
      </c>
      <c r="G1412" s="15">
        <f t="shared" si="45"/>
        <v>4356</v>
      </c>
      <c r="H1412" s="15"/>
      <c r="I1412" t="s">
        <v>8221</v>
      </c>
      <c r="J1412">
        <v>1</v>
      </c>
      <c r="V1412">
        <v>94</v>
      </c>
      <c r="Z1412">
        <v>44</v>
      </c>
    </row>
    <row r="1413" spans="1:26" x14ac:dyDescent="0.2">
      <c r="A1413">
        <v>3</v>
      </c>
      <c r="B1413" t="s">
        <v>8221</v>
      </c>
      <c r="D1413" t="s">
        <v>8219</v>
      </c>
      <c r="E1413">
        <v>28</v>
      </c>
      <c r="F1413" s="15">
        <f t="shared" si="44"/>
        <v>28</v>
      </c>
      <c r="G1413" s="15">
        <f t="shared" si="45"/>
        <v>784</v>
      </c>
      <c r="H1413" s="15"/>
      <c r="I1413" t="s">
        <v>8221</v>
      </c>
      <c r="J1413">
        <v>4</v>
      </c>
      <c r="V1413">
        <v>94</v>
      </c>
      <c r="Z1413">
        <v>45</v>
      </c>
    </row>
    <row r="1414" spans="1:26" x14ac:dyDescent="0.2">
      <c r="A1414">
        <v>13</v>
      </c>
      <c r="B1414" t="s">
        <v>8221</v>
      </c>
      <c r="D1414" t="s">
        <v>8219</v>
      </c>
      <c r="E1414">
        <v>24</v>
      </c>
      <c r="F1414" s="15">
        <f t="shared" si="44"/>
        <v>24</v>
      </c>
      <c r="G1414" s="15">
        <f t="shared" si="45"/>
        <v>576</v>
      </c>
      <c r="H1414" s="15"/>
      <c r="I1414" t="s">
        <v>8221</v>
      </c>
      <c r="J1414">
        <v>17</v>
      </c>
      <c r="V1414">
        <v>94</v>
      </c>
      <c r="Z1414">
        <v>45</v>
      </c>
    </row>
    <row r="1415" spans="1:26" x14ac:dyDescent="0.2">
      <c r="A1415">
        <v>1</v>
      </c>
      <c r="B1415" t="s">
        <v>8221</v>
      </c>
      <c r="D1415" t="s">
        <v>8219</v>
      </c>
      <c r="E1415">
        <v>73</v>
      </c>
      <c r="F1415" s="15">
        <f t="shared" si="44"/>
        <v>73</v>
      </c>
      <c r="G1415" s="15">
        <f t="shared" si="45"/>
        <v>5329</v>
      </c>
      <c r="H1415" s="15"/>
      <c r="I1415" t="s">
        <v>8221</v>
      </c>
      <c r="J1415">
        <v>0</v>
      </c>
      <c r="V1415">
        <v>94</v>
      </c>
      <c r="Z1415">
        <v>45</v>
      </c>
    </row>
    <row r="1416" spans="1:26" x14ac:dyDescent="0.2">
      <c r="A1416">
        <v>1</v>
      </c>
      <c r="B1416" t="s">
        <v>8221</v>
      </c>
      <c r="D1416" t="s">
        <v>8219</v>
      </c>
      <c r="E1416">
        <v>3</v>
      </c>
      <c r="F1416" s="15">
        <f t="shared" si="44"/>
        <v>3</v>
      </c>
      <c r="G1416" s="15">
        <f t="shared" si="45"/>
        <v>9</v>
      </c>
      <c r="H1416" s="15"/>
      <c r="I1416" t="s">
        <v>8221</v>
      </c>
      <c r="J1416">
        <v>12</v>
      </c>
      <c r="V1416">
        <v>94</v>
      </c>
      <c r="Z1416">
        <v>46</v>
      </c>
    </row>
    <row r="1417" spans="1:26" x14ac:dyDescent="0.2">
      <c r="A1417">
        <v>9</v>
      </c>
      <c r="B1417" t="s">
        <v>8221</v>
      </c>
      <c r="D1417" t="s">
        <v>8219</v>
      </c>
      <c r="E1417">
        <v>20</v>
      </c>
      <c r="F1417" s="15">
        <f t="shared" si="44"/>
        <v>20</v>
      </c>
      <c r="G1417" s="15">
        <f t="shared" si="45"/>
        <v>400</v>
      </c>
      <c r="H1417" s="15"/>
      <c r="I1417" t="s">
        <v>8221</v>
      </c>
      <c r="J1417">
        <v>14</v>
      </c>
      <c r="V1417">
        <v>95</v>
      </c>
      <c r="Z1417">
        <v>47</v>
      </c>
    </row>
    <row r="1418" spans="1:26" x14ac:dyDescent="0.2">
      <c r="A1418">
        <v>0</v>
      </c>
      <c r="B1418" t="s">
        <v>8221</v>
      </c>
      <c r="D1418" t="s">
        <v>8219</v>
      </c>
      <c r="E1418">
        <v>21</v>
      </c>
      <c r="F1418" s="15">
        <f t="shared" si="44"/>
        <v>21</v>
      </c>
      <c r="G1418" s="15">
        <f t="shared" si="45"/>
        <v>441</v>
      </c>
      <c r="H1418" s="15"/>
      <c r="I1418" t="s">
        <v>8221</v>
      </c>
      <c r="J1418">
        <v>1</v>
      </c>
      <c r="V1418">
        <v>95</v>
      </c>
      <c r="Z1418">
        <v>47</v>
      </c>
    </row>
    <row r="1419" spans="1:26" x14ac:dyDescent="0.2">
      <c r="A1419">
        <v>2</v>
      </c>
      <c r="B1419" t="s">
        <v>8221</v>
      </c>
      <c r="D1419" t="s">
        <v>8219</v>
      </c>
      <c r="E1419">
        <v>94</v>
      </c>
      <c r="F1419" s="15">
        <f t="shared" si="44"/>
        <v>94</v>
      </c>
      <c r="G1419" s="15">
        <f t="shared" si="45"/>
        <v>8836</v>
      </c>
      <c r="H1419" s="15"/>
      <c r="I1419" t="s">
        <v>8221</v>
      </c>
      <c r="J1419">
        <v>14</v>
      </c>
      <c r="V1419">
        <v>95</v>
      </c>
      <c r="Z1419">
        <v>48</v>
      </c>
    </row>
    <row r="1420" spans="1:26" x14ac:dyDescent="0.2">
      <c r="A1420">
        <v>1</v>
      </c>
      <c r="B1420" t="s">
        <v>8221</v>
      </c>
      <c r="D1420" t="s">
        <v>8219</v>
      </c>
      <c r="E1420">
        <v>139</v>
      </c>
      <c r="F1420" s="15">
        <f t="shared" si="44"/>
        <v>139</v>
      </c>
      <c r="G1420" s="15">
        <f t="shared" si="45"/>
        <v>19321</v>
      </c>
      <c r="H1420" s="15"/>
      <c r="I1420" t="s">
        <v>8221</v>
      </c>
      <c r="J1420">
        <v>4</v>
      </c>
      <c r="V1420">
        <v>95</v>
      </c>
      <c r="Z1420">
        <v>48</v>
      </c>
    </row>
    <row r="1421" spans="1:26" x14ac:dyDescent="0.2">
      <c r="A1421">
        <v>10</v>
      </c>
      <c r="B1421" t="s">
        <v>8221</v>
      </c>
      <c r="D1421" t="s">
        <v>8219</v>
      </c>
      <c r="E1421">
        <v>130</v>
      </c>
      <c r="F1421" s="15">
        <f t="shared" si="44"/>
        <v>130</v>
      </c>
      <c r="G1421" s="15">
        <f t="shared" si="45"/>
        <v>16900</v>
      </c>
      <c r="H1421" s="15"/>
      <c r="I1421" t="s">
        <v>8221</v>
      </c>
      <c r="J1421">
        <v>2</v>
      </c>
      <c r="V1421">
        <v>95</v>
      </c>
      <c r="Z1421">
        <v>49</v>
      </c>
    </row>
    <row r="1422" spans="1:26" x14ac:dyDescent="0.2">
      <c r="A1422">
        <v>3</v>
      </c>
      <c r="B1422" t="s">
        <v>8221</v>
      </c>
      <c r="D1422" t="s">
        <v>8219</v>
      </c>
      <c r="E1422">
        <v>31</v>
      </c>
      <c r="F1422" s="15">
        <f t="shared" si="44"/>
        <v>31</v>
      </c>
      <c r="G1422" s="15">
        <f t="shared" si="45"/>
        <v>961</v>
      </c>
      <c r="H1422" s="15"/>
      <c r="I1422" t="s">
        <v>8221</v>
      </c>
      <c r="J1422">
        <v>1</v>
      </c>
      <c r="V1422">
        <v>95</v>
      </c>
      <c r="Z1422">
        <v>49</v>
      </c>
    </row>
    <row r="1423" spans="1:26" x14ac:dyDescent="0.2">
      <c r="A1423">
        <v>2</v>
      </c>
      <c r="B1423" t="s">
        <v>8221</v>
      </c>
      <c r="D1423" t="s">
        <v>8219</v>
      </c>
      <c r="E1423">
        <v>13</v>
      </c>
      <c r="F1423" s="15">
        <f t="shared" si="44"/>
        <v>13</v>
      </c>
      <c r="G1423" s="15">
        <f t="shared" si="45"/>
        <v>169</v>
      </c>
      <c r="H1423" s="15"/>
      <c r="I1423" t="s">
        <v>8221</v>
      </c>
      <c r="J1423">
        <v>2</v>
      </c>
      <c r="V1423">
        <v>95</v>
      </c>
      <c r="Z1423">
        <v>49</v>
      </c>
    </row>
    <row r="1424" spans="1:26" x14ac:dyDescent="0.2">
      <c r="A1424">
        <v>2</v>
      </c>
      <c r="B1424" t="s">
        <v>8221</v>
      </c>
      <c r="D1424" t="s">
        <v>8219</v>
      </c>
      <c r="E1424">
        <v>90</v>
      </c>
      <c r="F1424" s="15">
        <f t="shared" si="44"/>
        <v>90</v>
      </c>
      <c r="G1424" s="15">
        <f t="shared" si="45"/>
        <v>8100</v>
      </c>
      <c r="H1424" s="15"/>
      <c r="I1424" t="s">
        <v>8221</v>
      </c>
      <c r="J1424">
        <v>1</v>
      </c>
      <c r="V1424">
        <v>96</v>
      </c>
      <c r="Z1424">
        <v>50</v>
      </c>
    </row>
    <row r="1425" spans="1:26" x14ac:dyDescent="0.2">
      <c r="A1425">
        <v>1</v>
      </c>
      <c r="B1425" t="s">
        <v>8221</v>
      </c>
      <c r="D1425" t="s">
        <v>8219</v>
      </c>
      <c r="E1425">
        <v>141</v>
      </c>
      <c r="F1425" s="15">
        <f t="shared" si="44"/>
        <v>141</v>
      </c>
      <c r="G1425" s="15">
        <f t="shared" si="45"/>
        <v>19881</v>
      </c>
      <c r="H1425" s="15"/>
      <c r="I1425" t="s">
        <v>8221</v>
      </c>
      <c r="J1425">
        <v>1</v>
      </c>
      <c r="V1425">
        <v>96</v>
      </c>
      <c r="Z1425">
        <v>50</v>
      </c>
    </row>
    <row r="1426" spans="1:26" x14ac:dyDescent="0.2">
      <c r="A1426">
        <v>14</v>
      </c>
      <c r="B1426" t="s">
        <v>8221</v>
      </c>
      <c r="D1426" t="s">
        <v>8219</v>
      </c>
      <c r="E1426">
        <v>23</v>
      </c>
      <c r="F1426" s="15">
        <f t="shared" si="44"/>
        <v>23</v>
      </c>
      <c r="G1426" s="15">
        <f t="shared" si="45"/>
        <v>529</v>
      </c>
      <c r="H1426" s="15"/>
      <c r="I1426" t="s">
        <v>8221</v>
      </c>
      <c r="J1426">
        <v>4</v>
      </c>
      <c r="V1426">
        <v>96</v>
      </c>
      <c r="Z1426">
        <v>52</v>
      </c>
    </row>
    <row r="1427" spans="1:26" x14ac:dyDescent="0.2">
      <c r="A1427">
        <v>0</v>
      </c>
      <c r="B1427" t="s">
        <v>8221</v>
      </c>
      <c r="D1427" t="s">
        <v>8219</v>
      </c>
      <c r="E1427">
        <v>18</v>
      </c>
      <c r="F1427" s="15">
        <f t="shared" si="44"/>
        <v>18</v>
      </c>
      <c r="G1427" s="15">
        <f t="shared" si="45"/>
        <v>324</v>
      </c>
      <c r="H1427" s="15"/>
      <c r="I1427" t="s">
        <v>8221</v>
      </c>
      <c r="J1427">
        <v>3</v>
      </c>
      <c r="V1427">
        <v>96</v>
      </c>
      <c r="Z1427">
        <v>52</v>
      </c>
    </row>
    <row r="1428" spans="1:26" x14ac:dyDescent="0.2">
      <c r="A1428">
        <v>0</v>
      </c>
      <c r="B1428" t="s">
        <v>8221</v>
      </c>
      <c r="D1428" t="s">
        <v>8219</v>
      </c>
      <c r="E1428">
        <v>76</v>
      </c>
      <c r="F1428" s="15">
        <f t="shared" si="44"/>
        <v>76</v>
      </c>
      <c r="G1428" s="15">
        <f t="shared" si="45"/>
        <v>5776</v>
      </c>
      <c r="H1428" s="15"/>
      <c r="I1428" t="s">
        <v>8221</v>
      </c>
      <c r="J1428">
        <v>38</v>
      </c>
      <c r="V1428">
        <v>96</v>
      </c>
      <c r="Z1428">
        <v>52</v>
      </c>
    </row>
    <row r="1429" spans="1:26" x14ac:dyDescent="0.2">
      <c r="A1429">
        <v>4</v>
      </c>
      <c r="B1429" t="s">
        <v>8221</v>
      </c>
      <c r="D1429" t="s">
        <v>8219</v>
      </c>
      <c r="E1429">
        <v>93</v>
      </c>
      <c r="F1429" s="15">
        <f t="shared" si="44"/>
        <v>93</v>
      </c>
      <c r="G1429" s="15">
        <f t="shared" si="45"/>
        <v>8649</v>
      </c>
      <c r="H1429" s="15"/>
      <c r="I1429" t="s">
        <v>8221</v>
      </c>
      <c r="J1429">
        <v>4</v>
      </c>
      <c r="V1429">
        <v>96</v>
      </c>
      <c r="Z1429">
        <v>53</v>
      </c>
    </row>
    <row r="1430" spans="1:26" x14ac:dyDescent="0.2">
      <c r="A1430">
        <v>3</v>
      </c>
      <c r="B1430" t="s">
        <v>8221</v>
      </c>
      <c r="D1430" t="s">
        <v>8219</v>
      </c>
      <c r="E1430">
        <v>69</v>
      </c>
      <c r="F1430" s="15">
        <f t="shared" si="44"/>
        <v>69</v>
      </c>
      <c r="G1430" s="15">
        <f t="shared" si="45"/>
        <v>4761</v>
      </c>
      <c r="H1430" s="15"/>
      <c r="I1430" t="s">
        <v>8221</v>
      </c>
      <c r="J1430">
        <v>0</v>
      </c>
      <c r="V1430">
        <v>96</v>
      </c>
      <c r="Z1430">
        <v>53</v>
      </c>
    </row>
    <row r="1431" spans="1:26" x14ac:dyDescent="0.2">
      <c r="A1431">
        <v>0</v>
      </c>
      <c r="B1431" t="s">
        <v>8221</v>
      </c>
      <c r="D1431" t="s">
        <v>8219</v>
      </c>
      <c r="E1431">
        <v>21</v>
      </c>
      <c r="F1431" s="15">
        <f t="shared" si="44"/>
        <v>21</v>
      </c>
      <c r="G1431" s="15">
        <f t="shared" si="45"/>
        <v>441</v>
      </c>
      <c r="H1431" s="15"/>
      <c r="I1431" t="s">
        <v>8221</v>
      </c>
      <c r="J1431">
        <v>2</v>
      </c>
      <c r="V1431">
        <v>96</v>
      </c>
      <c r="Z1431">
        <v>55</v>
      </c>
    </row>
    <row r="1432" spans="1:26" x14ac:dyDescent="0.2">
      <c r="A1432">
        <v>5</v>
      </c>
      <c r="B1432" t="s">
        <v>8221</v>
      </c>
      <c r="D1432" t="s">
        <v>8219</v>
      </c>
      <c r="E1432">
        <v>57</v>
      </c>
      <c r="F1432" s="15">
        <f t="shared" si="44"/>
        <v>57</v>
      </c>
      <c r="G1432" s="15">
        <f t="shared" si="45"/>
        <v>3249</v>
      </c>
      <c r="H1432" s="15"/>
      <c r="I1432" t="s">
        <v>8221</v>
      </c>
      <c r="J1432">
        <v>0</v>
      </c>
      <c r="V1432">
        <v>96</v>
      </c>
      <c r="Z1432">
        <v>55</v>
      </c>
    </row>
    <row r="1433" spans="1:26" x14ac:dyDescent="0.2">
      <c r="A1433">
        <v>47</v>
      </c>
      <c r="B1433" t="s">
        <v>8221</v>
      </c>
      <c r="D1433" t="s">
        <v>8219</v>
      </c>
      <c r="E1433">
        <v>108</v>
      </c>
      <c r="F1433" s="15">
        <f t="shared" si="44"/>
        <v>108</v>
      </c>
      <c r="G1433" s="15">
        <f t="shared" si="45"/>
        <v>11664</v>
      </c>
      <c r="H1433" s="15"/>
      <c r="I1433" t="s">
        <v>8221</v>
      </c>
      <c r="J1433">
        <v>1</v>
      </c>
      <c r="V1433">
        <v>96</v>
      </c>
      <c r="Z1433">
        <v>56</v>
      </c>
    </row>
    <row r="1434" spans="1:26" x14ac:dyDescent="0.2">
      <c r="A1434">
        <v>0</v>
      </c>
      <c r="B1434" t="s">
        <v>8221</v>
      </c>
      <c r="D1434" t="s">
        <v>8219</v>
      </c>
      <c r="E1434">
        <v>83</v>
      </c>
      <c r="F1434" s="15">
        <f t="shared" si="44"/>
        <v>83</v>
      </c>
      <c r="G1434" s="15">
        <f t="shared" si="45"/>
        <v>6889</v>
      </c>
      <c r="H1434" s="15"/>
      <c r="I1434" t="s">
        <v>8221</v>
      </c>
      <c r="J1434">
        <v>7</v>
      </c>
      <c r="V1434">
        <v>97</v>
      </c>
      <c r="Z1434">
        <v>57</v>
      </c>
    </row>
    <row r="1435" spans="1:26" x14ac:dyDescent="0.2">
      <c r="A1435">
        <v>10</v>
      </c>
      <c r="B1435" t="s">
        <v>8221</v>
      </c>
      <c r="D1435" t="s">
        <v>8219</v>
      </c>
      <c r="E1435">
        <v>96</v>
      </c>
      <c r="F1435" s="15">
        <f t="shared" si="44"/>
        <v>96</v>
      </c>
      <c r="G1435" s="15">
        <f t="shared" si="45"/>
        <v>9216</v>
      </c>
      <c r="H1435" s="15"/>
      <c r="I1435" t="s">
        <v>8221</v>
      </c>
      <c r="J1435">
        <v>2</v>
      </c>
      <c r="V1435">
        <v>97</v>
      </c>
      <c r="Z1435">
        <v>57</v>
      </c>
    </row>
    <row r="1436" spans="1:26" x14ac:dyDescent="0.2">
      <c r="A1436">
        <v>11</v>
      </c>
      <c r="B1436" t="s">
        <v>8221</v>
      </c>
      <c r="D1436" t="s">
        <v>8219</v>
      </c>
      <c r="E1436">
        <v>64</v>
      </c>
      <c r="F1436" s="15">
        <f t="shared" si="44"/>
        <v>64</v>
      </c>
      <c r="G1436" s="15">
        <f t="shared" si="45"/>
        <v>4096</v>
      </c>
      <c r="H1436" s="15"/>
      <c r="I1436" t="s">
        <v>8221</v>
      </c>
      <c r="J1436">
        <v>4</v>
      </c>
      <c r="V1436">
        <v>97</v>
      </c>
      <c r="Z1436">
        <v>59</v>
      </c>
    </row>
    <row r="1437" spans="1:26" x14ac:dyDescent="0.2">
      <c r="A1437">
        <v>2</v>
      </c>
      <c r="B1437" t="s">
        <v>8221</v>
      </c>
      <c r="D1437" t="s">
        <v>8219</v>
      </c>
      <c r="E1437">
        <v>14</v>
      </c>
      <c r="F1437" s="15">
        <f t="shared" si="44"/>
        <v>14</v>
      </c>
      <c r="G1437" s="15">
        <f t="shared" si="45"/>
        <v>196</v>
      </c>
      <c r="H1437" s="15"/>
      <c r="I1437" t="s">
        <v>8221</v>
      </c>
      <c r="J1437">
        <v>4</v>
      </c>
      <c r="V1437">
        <v>97</v>
      </c>
      <c r="Z1437">
        <v>60</v>
      </c>
    </row>
    <row r="1438" spans="1:26" x14ac:dyDescent="0.2">
      <c r="A1438">
        <v>2</v>
      </c>
      <c r="B1438" t="s">
        <v>8221</v>
      </c>
      <c r="D1438" t="s">
        <v>8219</v>
      </c>
      <c r="E1438">
        <v>169</v>
      </c>
      <c r="F1438" s="15">
        <f t="shared" si="44"/>
        <v>169</v>
      </c>
      <c r="G1438" s="15">
        <f t="shared" si="45"/>
        <v>28561</v>
      </c>
      <c r="H1438" s="15"/>
      <c r="I1438" t="s">
        <v>8221</v>
      </c>
      <c r="J1438">
        <v>3</v>
      </c>
      <c r="V1438">
        <v>97</v>
      </c>
      <c r="Z1438">
        <v>60</v>
      </c>
    </row>
    <row r="1439" spans="1:26" x14ac:dyDescent="0.2">
      <c r="A1439">
        <v>22</v>
      </c>
      <c r="B1439" t="s">
        <v>8221</v>
      </c>
      <c r="D1439" t="s">
        <v>8219</v>
      </c>
      <c r="E1439">
        <v>33</v>
      </c>
      <c r="F1439" s="15">
        <f t="shared" si="44"/>
        <v>33</v>
      </c>
      <c r="G1439" s="15">
        <f t="shared" si="45"/>
        <v>1089</v>
      </c>
      <c r="H1439" s="15"/>
      <c r="I1439" t="s">
        <v>8221</v>
      </c>
      <c r="J1439">
        <v>2</v>
      </c>
      <c r="V1439">
        <v>97</v>
      </c>
      <c r="Z1439">
        <v>66</v>
      </c>
    </row>
    <row r="1440" spans="1:26" x14ac:dyDescent="0.2">
      <c r="A1440">
        <v>8</v>
      </c>
      <c r="B1440" t="s">
        <v>8221</v>
      </c>
      <c r="D1440" t="s">
        <v>8219</v>
      </c>
      <c r="E1440">
        <v>102</v>
      </c>
      <c r="F1440" s="15">
        <f t="shared" si="44"/>
        <v>102</v>
      </c>
      <c r="G1440" s="15">
        <f t="shared" si="45"/>
        <v>10404</v>
      </c>
      <c r="H1440" s="15"/>
      <c r="I1440" t="s">
        <v>8221</v>
      </c>
      <c r="J1440">
        <v>197</v>
      </c>
      <c r="V1440">
        <v>97</v>
      </c>
      <c r="Z1440">
        <v>67</v>
      </c>
    </row>
    <row r="1441" spans="1:26" x14ac:dyDescent="0.2">
      <c r="A1441">
        <v>6</v>
      </c>
      <c r="B1441" t="s">
        <v>8221</v>
      </c>
      <c r="D1441" t="s">
        <v>8219</v>
      </c>
      <c r="E1441">
        <v>104</v>
      </c>
      <c r="F1441" s="15">
        <f t="shared" si="44"/>
        <v>104</v>
      </c>
      <c r="G1441" s="15">
        <f t="shared" si="45"/>
        <v>10816</v>
      </c>
      <c r="H1441" s="15"/>
      <c r="I1441" t="s">
        <v>8221</v>
      </c>
      <c r="J1441">
        <v>0</v>
      </c>
      <c r="V1441">
        <v>98</v>
      </c>
      <c r="Z1441">
        <v>68</v>
      </c>
    </row>
    <row r="1442" spans="1:26" x14ac:dyDescent="0.2">
      <c r="A1442">
        <v>1</v>
      </c>
      <c r="B1442" t="s">
        <v>8221</v>
      </c>
      <c r="D1442" t="s">
        <v>8219</v>
      </c>
      <c r="E1442">
        <v>20</v>
      </c>
      <c r="F1442" s="15">
        <f t="shared" si="44"/>
        <v>20</v>
      </c>
      <c r="G1442" s="15">
        <f t="shared" si="45"/>
        <v>400</v>
      </c>
      <c r="H1442" s="15"/>
      <c r="I1442" t="s">
        <v>8221</v>
      </c>
      <c r="J1442">
        <v>1</v>
      </c>
      <c r="V1442">
        <v>98</v>
      </c>
      <c r="Z1442">
        <v>70</v>
      </c>
    </row>
    <row r="1443" spans="1:26" x14ac:dyDescent="0.2">
      <c r="A1443">
        <v>3</v>
      </c>
      <c r="B1443" t="s">
        <v>8221</v>
      </c>
      <c r="D1443" t="s">
        <v>8219</v>
      </c>
      <c r="E1443">
        <v>35</v>
      </c>
      <c r="F1443" s="15">
        <f t="shared" si="44"/>
        <v>35</v>
      </c>
      <c r="G1443" s="15">
        <f t="shared" si="45"/>
        <v>1225</v>
      </c>
      <c r="H1443" s="15"/>
      <c r="I1443" t="s">
        <v>8221</v>
      </c>
      <c r="J1443">
        <v>4</v>
      </c>
      <c r="V1443">
        <v>98</v>
      </c>
      <c r="Z1443">
        <v>70</v>
      </c>
    </row>
    <row r="1444" spans="1:26" x14ac:dyDescent="0.2">
      <c r="A1444">
        <v>0</v>
      </c>
      <c r="B1444" t="s">
        <v>8221</v>
      </c>
      <c r="D1444" t="s">
        <v>8219</v>
      </c>
      <c r="E1444">
        <v>94</v>
      </c>
      <c r="F1444" s="15">
        <f t="shared" si="44"/>
        <v>94</v>
      </c>
      <c r="G1444" s="15">
        <f t="shared" si="45"/>
        <v>8836</v>
      </c>
      <c r="H1444" s="15"/>
      <c r="I1444" t="s">
        <v>8221</v>
      </c>
      <c r="J1444">
        <v>0</v>
      </c>
      <c r="V1444">
        <v>98</v>
      </c>
      <c r="Z1444">
        <v>72</v>
      </c>
    </row>
    <row r="1445" spans="1:26" x14ac:dyDescent="0.2">
      <c r="A1445">
        <v>0</v>
      </c>
      <c r="B1445" t="s">
        <v>8221</v>
      </c>
      <c r="D1445" t="s">
        <v>8219</v>
      </c>
      <c r="E1445">
        <v>14</v>
      </c>
      <c r="F1445" s="15">
        <f t="shared" si="44"/>
        <v>14</v>
      </c>
      <c r="G1445" s="15">
        <f t="shared" si="45"/>
        <v>196</v>
      </c>
      <c r="H1445" s="15"/>
      <c r="I1445" t="s">
        <v>8221</v>
      </c>
      <c r="J1445">
        <v>7</v>
      </c>
      <c r="V1445">
        <v>98</v>
      </c>
      <c r="Z1445">
        <v>72</v>
      </c>
    </row>
    <row r="1446" spans="1:26" x14ac:dyDescent="0.2">
      <c r="A1446">
        <v>0</v>
      </c>
      <c r="B1446" t="s">
        <v>8221</v>
      </c>
      <c r="D1446" t="s">
        <v>8219</v>
      </c>
      <c r="E1446">
        <v>15</v>
      </c>
      <c r="F1446" s="15">
        <f t="shared" si="44"/>
        <v>15</v>
      </c>
      <c r="G1446" s="15">
        <f t="shared" si="45"/>
        <v>225</v>
      </c>
      <c r="H1446" s="15"/>
      <c r="I1446" t="s">
        <v>8221</v>
      </c>
      <c r="J1446">
        <v>11</v>
      </c>
      <c r="V1446">
        <v>98</v>
      </c>
      <c r="Z1446">
        <v>73</v>
      </c>
    </row>
    <row r="1447" spans="1:26" x14ac:dyDescent="0.2">
      <c r="A1447">
        <v>0</v>
      </c>
      <c r="B1447" t="s">
        <v>8221</v>
      </c>
      <c r="D1447" t="s">
        <v>8219</v>
      </c>
      <c r="E1447">
        <v>51</v>
      </c>
      <c r="F1447" s="15">
        <f t="shared" si="44"/>
        <v>51</v>
      </c>
      <c r="G1447" s="15">
        <f t="shared" si="45"/>
        <v>2601</v>
      </c>
      <c r="H1447" s="15"/>
      <c r="I1447" t="s">
        <v>8221</v>
      </c>
      <c r="J1447">
        <v>0</v>
      </c>
      <c r="V1447">
        <v>99</v>
      </c>
      <c r="Z1447">
        <v>75</v>
      </c>
    </row>
    <row r="1448" spans="1:26" x14ac:dyDescent="0.2">
      <c r="A1448">
        <v>0</v>
      </c>
      <c r="B1448" t="s">
        <v>8221</v>
      </c>
      <c r="D1448" t="s">
        <v>8219</v>
      </c>
      <c r="E1448">
        <v>19</v>
      </c>
      <c r="F1448" s="15">
        <f t="shared" si="44"/>
        <v>19</v>
      </c>
      <c r="G1448" s="15">
        <f t="shared" si="45"/>
        <v>361</v>
      </c>
      <c r="H1448" s="15"/>
      <c r="I1448" t="s">
        <v>8221</v>
      </c>
      <c r="J1448">
        <v>6</v>
      </c>
      <c r="V1448">
        <v>99</v>
      </c>
      <c r="Z1448">
        <v>76</v>
      </c>
    </row>
    <row r="1449" spans="1:26" x14ac:dyDescent="0.2">
      <c r="A1449">
        <v>3</v>
      </c>
      <c r="B1449" t="s">
        <v>8221</v>
      </c>
      <c r="D1449" t="s">
        <v>8219</v>
      </c>
      <c r="E1449">
        <v>23</v>
      </c>
      <c r="F1449" s="15">
        <f t="shared" si="44"/>
        <v>23</v>
      </c>
      <c r="G1449" s="15">
        <f t="shared" si="45"/>
        <v>529</v>
      </c>
      <c r="H1449" s="15"/>
      <c r="I1449" t="s">
        <v>8221</v>
      </c>
      <c r="J1449">
        <v>0</v>
      </c>
      <c r="V1449">
        <v>99</v>
      </c>
      <c r="Z1449">
        <v>76</v>
      </c>
    </row>
    <row r="1450" spans="1:26" x14ac:dyDescent="0.2">
      <c r="A1450">
        <v>0</v>
      </c>
      <c r="B1450" t="s">
        <v>8221</v>
      </c>
      <c r="D1450" t="s">
        <v>8219</v>
      </c>
      <c r="E1450">
        <v>97</v>
      </c>
      <c r="F1450" s="15">
        <f t="shared" si="44"/>
        <v>97</v>
      </c>
      <c r="G1450" s="15">
        <f t="shared" si="45"/>
        <v>9409</v>
      </c>
      <c r="H1450" s="15"/>
      <c r="I1450" t="s">
        <v>8221</v>
      </c>
      <c r="J1450">
        <v>7</v>
      </c>
      <c r="V1450">
        <v>99</v>
      </c>
      <c r="Z1450">
        <v>76</v>
      </c>
    </row>
    <row r="1451" spans="1:26" x14ac:dyDescent="0.2">
      <c r="A1451">
        <v>0</v>
      </c>
      <c r="B1451" t="s">
        <v>8221</v>
      </c>
      <c r="D1451" t="s">
        <v>8219</v>
      </c>
      <c r="E1451">
        <v>76</v>
      </c>
      <c r="F1451" s="15">
        <f t="shared" si="44"/>
        <v>76</v>
      </c>
      <c r="G1451" s="15">
        <f t="shared" si="45"/>
        <v>5776</v>
      </c>
      <c r="H1451" s="15"/>
      <c r="I1451" t="s">
        <v>8221</v>
      </c>
      <c r="J1451">
        <v>94</v>
      </c>
      <c r="V1451">
        <v>99</v>
      </c>
      <c r="Z1451">
        <v>79</v>
      </c>
    </row>
    <row r="1452" spans="1:26" x14ac:dyDescent="0.2">
      <c r="A1452">
        <v>1</v>
      </c>
      <c r="B1452" t="s">
        <v>8221</v>
      </c>
      <c r="D1452" t="s">
        <v>8219</v>
      </c>
      <c r="E1452">
        <v>11</v>
      </c>
      <c r="F1452" s="15">
        <f t="shared" si="44"/>
        <v>11</v>
      </c>
      <c r="G1452" s="15">
        <f t="shared" si="45"/>
        <v>121</v>
      </c>
      <c r="H1452" s="15"/>
      <c r="I1452" t="s">
        <v>8221</v>
      </c>
      <c r="J1452">
        <v>2</v>
      </c>
      <c r="V1452">
        <v>99</v>
      </c>
      <c r="Z1452">
        <v>81</v>
      </c>
    </row>
    <row r="1453" spans="1:26" x14ac:dyDescent="0.2">
      <c r="A1453">
        <v>2</v>
      </c>
      <c r="B1453" t="s">
        <v>8220</v>
      </c>
      <c r="D1453" t="s">
        <v>8219</v>
      </c>
      <c r="E1453">
        <v>52</v>
      </c>
      <c r="F1453" s="15">
        <f t="shared" si="44"/>
        <v>52</v>
      </c>
      <c r="G1453" s="15">
        <f t="shared" si="45"/>
        <v>2704</v>
      </c>
      <c r="H1453" s="15"/>
      <c r="I1453" t="s">
        <v>8221</v>
      </c>
      <c r="J1453">
        <v>25</v>
      </c>
      <c r="V1453">
        <v>99</v>
      </c>
      <c r="Z1453">
        <v>81</v>
      </c>
    </row>
    <row r="1454" spans="1:26" x14ac:dyDescent="0.2">
      <c r="A1454">
        <v>0</v>
      </c>
      <c r="B1454" t="s">
        <v>8220</v>
      </c>
      <c r="D1454" t="s">
        <v>8219</v>
      </c>
      <c r="E1454">
        <v>95</v>
      </c>
      <c r="F1454" s="15">
        <f t="shared" si="44"/>
        <v>95</v>
      </c>
      <c r="G1454" s="15">
        <f t="shared" si="45"/>
        <v>9025</v>
      </c>
      <c r="H1454" s="15"/>
      <c r="I1454" t="s">
        <v>8221</v>
      </c>
      <c r="J1454">
        <v>17</v>
      </c>
      <c r="V1454">
        <v>100</v>
      </c>
      <c r="Z1454">
        <v>83</v>
      </c>
    </row>
    <row r="1455" spans="1:26" x14ac:dyDescent="0.2">
      <c r="A1455">
        <v>0</v>
      </c>
      <c r="B1455" t="s">
        <v>8220</v>
      </c>
      <c r="D1455" t="s">
        <v>8219</v>
      </c>
      <c r="E1455">
        <v>35</v>
      </c>
      <c r="F1455" s="15">
        <f t="shared" si="44"/>
        <v>35</v>
      </c>
      <c r="G1455" s="15">
        <f t="shared" si="45"/>
        <v>1225</v>
      </c>
      <c r="H1455" s="15"/>
      <c r="I1455" t="s">
        <v>8221</v>
      </c>
      <c r="J1455">
        <v>2</v>
      </c>
      <c r="V1455">
        <v>100</v>
      </c>
      <c r="Z1455">
        <v>84</v>
      </c>
    </row>
    <row r="1456" spans="1:26" x14ac:dyDescent="0.2">
      <c r="A1456">
        <v>1</v>
      </c>
      <c r="B1456" t="s">
        <v>8220</v>
      </c>
      <c r="D1456" t="s">
        <v>8219</v>
      </c>
      <c r="E1456">
        <v>21</v>
      </c>
      <c r="F1456" s="15">
        <f t="shared" si="44"/>
        <v>21</v>
      </c>
      <c r="G1456" s="15">
        <f t="shared" si="45"/>
        <v>441</v>
      </c>
      <c r="H1456" s="15"/>
      <c r="I1456" t="s">
        <v>8221</v>
      </c>
      <c r="J1456">
        <v>4</v>
      </c>
      <c r="V1456">
        <v>100</v>
      </c>
      <c r="Z1456">
        <v>84</v>
      </c>
    </row>
    <row r="1457" spans="1:26" x14ac:dyDescent="0.2">
      <c r="A1457">
        <v>7</v>
      </c>
      <c r="B1457" t="s">
        <v>8220</v>
      </c>
      <c r="D1457" t="s">
        <v>8219</v>
      </c>
      <c r="E1457">
        <v>93</v>
      </c>
      <c r="F1457" s="15">
        <f t="shared" si="44"/>
        <v>93</v>
      </c>
      <c r="G1457" s="15">
        <f t="shared" si="45"/>
        <v>8649</v>
      </c>
      <c r="H1457" s="15"/>
      <c r="I1457" t="s">
        <v>8221</v>
      </c>
      <c r="J1457">
        <v>5</v>
      </c>
      <c r="V1457">
        <v>100</v>
      </c>
      <c r="Z1457">
        <v>84</v>
      </c>
    </row>
    <row r="1458" spans="1:26" x14ac:dyDescent="0.2">
      <c r="A1458">
        <v>3</v>
      </c>
      <c r="B1458" t="s">
        <v>8220</v>
      </c>
      <c r="D1458" t="s">
        <v>8219</v>
      </c>
      <c r="E1458">
        <v>11</v>
      </c>
      <c r="F1458" s="15">
        <f t="shared" si="44"/>
        <v>11</v>
      </c>
      <c r="G1458" s="15">
        <f t="shared" si="45"/>
        <v>121</v>
      </c>
      <c r="H1458" s="15"/>
      <c r="I1458" t="s">
        <v>8221</v>
      </c>
      <c r="J1458">
        <v>2</v>
      </c>
      <c r="V1458">
        <v>100</v>
      </c>
      <c r="Z1458">
        <v>85</v>
      </c>
    </row>
    <row r="1459" spans="1:26" x14ac:dyDescent="0.2">
      <c r="A1459">
        <v>0</v>
      </c>
      <c r="B1459" t="s">
        <v>8220</v>
      </c>
      <c r="D1459" t="s">
        <v>8219</v>
      </c>
      <c r="E1459">
        <v>21</v>
      </c>
      <c r="F1459" s="15">
        <f t="shared" si="44"/>
        <v>21</v>
      </c>
      <c r="G1459" s="15">
        <f t="shared" si="45"/>
        <v>441</v>
      </c>
      <c r="H1459" s="15"/>
      <c r="I1459" t="s">
        <v>8221</v>
      </c>
      <c r="J1459">
        <v>2</v>
      </c>
      <c r="V1459">
        <v>100</v>
      </c>
      <c r="Z1459">
        <v>86</v>
      </c>
    </row>
    <row r="1460" spans="1:26" x14ac:dyDescent="0.2">
      <c r="A1460">
        <v>0</v>
      </c>
      <c r="B1460" t="s">
        <v>8220</v>
      </c>
      <c r="D1460" t="s">
        <v>8219</v>
      </c>
      <c r="E1460">
        <v>54</v>
      </c>
      <c r="F1460" s="15">
        <f t="shared" si="44"/>
        <v>54</v>
      </c>
      <c r="G1460" s="15">
        <f t="shared" si="45"/>
        <v>2916</v>
      </c>
      <c r="H1460" s="15"/>
      <c r="I1460" t="s">
        <v>8221</v>
      </c>
      <c r="J1460">
        <v>3</v>
      </c>
      <c r="V1460">
        <v>100</v>
      </c>
      <c r="Z1460">
        <v>89</v>
      </c>
    </row>
    <row r="1461" spans="1:26" x14ac:dyDescent="0.2">
      <c r="A1461">
        <v>0</v>
      </c>
      <c r="B1461" t="s">
        <v>8220</v>
      </c>
      <c r="D1461" t="s">
        <v>8219</v>
      </c>
      <c r="E1461">
        <v>31</v>
      </c>
      <c r="F1461" s="15">
        <f t="shared" si="44"/>
        <v>31</v>
      </c>
      <c r="G1461" s="15">
        <f t="shared" si="45"/>
        <v>961</v>
      </c>
      <c r="H1461" s="15"/>
      <c r="I1461" t="s">
        <v>8221</v>
      </c>
      <c r="J1461">
        <v>0</v>
      </c>
      <c r="V1461">
        <v>100</v>
      </c>
      <c r="Z1461">
        <v>90</v>
      </c>
    </row>
    <row r="1462" spans="1:26" x14ac:dyDescent="0.2">
      <c r="A1462">
        <v>0</v>
      </c>
      <c r="B1462" t="s">
        <v>8220</v>
      </c>
      <c r="D1462" t="s">
        <v>8219</v>
      </c>
      <c r="E1462">
        <v>132</v>
      </c>
      <c r="F1462" s="15">
        <f t="shared" si="44"/>
        <v>132</v>
      </c>
      <c r="G1462" s="15">
        <f t="shared" si="45"/>
        <v>17424</v>
      </c>
      <c r="H1462" s="15"/>
      <c r="I1462" t="s">
        <v>8221</v>
      </c>
      <c r="J1462">
        <v>4</v>
      </c>
      <c r="V1462">
        <v>101</v>
      </c>
      <c r="Z1462">
        <v>91</v>
      </c>
    </row>
    <row r="1463" spans="1:26" x14ac:dyDescent="0.2">
      <c r="A1463">
        <v>340</v>
      </c>
      <c r="B1463" t="s">
        <v>8219</v>
      </c>
      <c r="D1463" t="s">
        <v>8219</v>
      </c>
      <c r="E1463">
        <v>3</v>
      </c>
      <c r="F1463" s="15">
        <f t="shared" si="44"/>
        <v>3</v>
      </c>
      <c r="G1463" s="15">
        <f t="shared" si="45"/>
        <v>9</v>
      </c>
      <c r="H1463" s="15"/>
      <c r="I1463" t="s">
        <v>8221</v>
      </c>
      <c r="J1463">
        <v>1</v>
      </c>
      <c r="V1463">
        <v>101</v>
      </c>
      <c r="Z1463">
        <v>92</v>
      </c>
    </row>
    <row r="1464" spans="1:26" x14ac:dyDescent="0.2">
      <c r="A1464">
        <v>150</v>
      </c>
      <c r="B1464" t="s">
        <v>8219</v>
      </c>
      <c r="D1464" t="s">
        <v>8219</v>
      </c>
      <c r="E1464">
        <v>6</v>
      </c>
      <c r="F1464" s="15">
        <f t="shared" si="44"/>
        <v>6</v>
      </c>
      <c r="G1464" s="15">
        <f t="shared" si="45"/>
        <v>36</v>
      </c>
      <c r="H1464" s="15"/>
      <c r="I1464" t="s">
        <v>8221</v>
      </c>
      <c r="J1464">
        <v>12</v>
      </c>
      <c r="V1464">
        <v>101</v>
      </c>
      <c r="Z1464">
        <v>92</v>
      </c>
    </row>
    <row r="1465" spans="1:26" x14ac:dyDescent="0.2">
      <c r="A1465">
        <v>25</v>
      </c>
      <c r="B1465" t="s">
        <v>8219</v>
      </c>
      <c r="D1465" t="s">
        <v>8219</v>
      </c>
      <c r="E1465">
        <v>10</v>
      </c>
      <c r="F1465" s="15">
        <f t="shared" si="44"/>
        <v>10</v>
      </c>
      <c r="G1465" s="15">
        <f t="shared" si="45"/>
        <v>100</v>
      </c>
      <c r="H1465" s="15"/>
      <c r="I1465" t="s">
        <v>8221</v>
      </c>
      <c r="J1465">
        <v>4</v>
      </c>
      <c r="V1465">
        <v>101</v>
      </c>
      <c r="Z1465">
        <v>93</v>
      </c>
    </row>
    <row r="1466" spans="1:26" x14ac:dyDescent="0.2">
      <c r="A1466">
        <v>234</v>
      </c>
      <c r="B1466" t="s">
        <v>8219</v>
      </c>
      <c r="D1466" t="s">
        <v>8219</v>
      </c>
      <c r="E1466">
        <v>147</v>
      </c>
      <c r="F1466" s="15">
        <f t="shared" si="44"/>
        <v>147</v>
      </c>
      <c r="G1466" s="15">
        <f t="shared" si="45"/>
        <v>21609</v>
      </c>
      <c r="H1466" s="15"/>
      <c r="I1466" t="s">
        <v>8221</v>
      </c>
      <c r="J1466">
        <v>91</v>
      </c>
      <c r="V1466">
        <v>102</v>
      </c>
      <c r="Z1466">
        <v>94</v>
      </c>
    </row>
    <row r="1467" spans="1:26" x14ac:dyDescent="0.2">
      <c r="A1467">
        <v>2602</v>
      </c>
      <c r="B1467" t="s">
        <v>8219</v>
      </c>
      <c r="D1467" t="s">
        <v>8219</v>
      </c>
      <c r="E1467">
        <v>199</v>
      </c>
      <c r="F1467" s="15">
        <f t="shared" si="44"/>
        <v>199</v>
      </c>
      <c r="G1467" s="15">
        <f t="shared" si="45"/>
        <v>39601</v>
      </c>
      <c r="H1467" s="15"/>
      <c r="I1467" t="s">
        <v>8221</v>
      </c>
      <c r="J1467">
        <v>1</v>
      </c>
      <c r="V1467">
        <v>102</v>
      </c>
      <c r="Z1467">
        <v>94</v>
      </c>
    </row>
    <row r="1468" spans="1:26" x14ac:dyDescent="0.2">
      <c r="A1468">
        <v>248</v>
      </c>
      <c r="B1468" t="s">
        <v>8219</v>
      </c>
      <c r="D1468" t="s">
        <v>8219</v>
      </c>
      <c r="E1468">
        <v>50</v>
      </c>
      <c r="F1468" s="15">
        <f t="shared" si="44"/>
        <v>50</v>
      </c>
      <c r="G1468" s="15">
        <f t="shared" si="45"/>
        <v>2500</v>
      </c>
      <c r="H1468" s="15"/>
      <c r="I1468" t="s">
        <v>8221</v>
      </c>
      <c r="J1468">
        <v>1</v>
      </c>
      <c r="V1468">
        <v>102</v>
      </c>
      <c r="Z1468">
        <v>94</v>
      </c>
    </row>
    <row r="1469" spans="1:26" x14ac:dyDescent="0.2">
      <c r="A1469">
        <v>600</v>
      </c>
      <c r="B1469" t="s">
        <v>8219</v>
      </c>
      <c r="D1469" t="s">
        <v>8219</v>
      </c>
      <c r="E1469">
        <v>21</v>
      </c>
      <c r="F1469" s="15">
        <f t="shared" si="44"/>
        <v>21</v>
      </c>
      <c r="G1469" s="15">
        <f t="shared" si="45"/>
        <v>441</v>
      </c>
      <c r="H1469" s="15"/>
      <c r="I1469" t="s">
        <v>8221</v>
      </c>
      <c r="J1469">
        <v>0</v>
      </c>
      <c r="V1469">
        <v>102</v>
      </c>
      <c r="Z1469">
        <v>95</v>
      </c>
    </row>
    <row r="1470" spans="1:26" x14ac:dyDescent="0.2">
      <c r="A1470">
        <v>293</v>
      </c>
      <c r="B1470" t="s">
        <v>8219</v>
      </c>
      <c r="D1470" t="s">
        <v>8219</v>
      </c>
      <c r="E1470">
        <v>24</v>
      </c>
      <c r="F1470" s="15">
        <f t="shared" si="44"/>
        <v>24</v>
      </c>
      <c r="G1470" s="15">
        <f t="shared" si="45"/>
        <v>576</v>
      </c>
      <c r="H1470" s="15"/>
      <c r="I1470" t="s">
        <v>8221</v>
      </c>
      <c r="J1470">
        <v>13</v>
      </c>
      <c r="V1470">
        <v>102</v>
      </c>
      <c r="Z1470">
        <v>96</v>
      </c>
    </row>
    <row r="1471" spans="1:26" x14ac:dyDescent="0.2">
      <c r="A1471">
        <v>321</v>
      </c>
      <c r="B1471" t="s">
        <v>8219</v>
      </c>
      <c r="D1471" t="s">
        <v>8219</v>
      </c>
      <c r="E1471">
        <v>32</v>
      </c>
      <c r="F1471" s="15">
        <f t="shared" si="44"/>
        <v>32</v>
      </c>
      <c r="G1471" s="15">
        <f t="shared" si="45"/>
        <v>1024</v>
      </c>
      <c r="H1471" s="15"/>
      <c r="I1471" t="s">
        <v>8221</v>
      </c>
      <c r="J1471">
        <v>2</v>
      </c>
      <c r="V1471">
        <v>103</v>
      </c>
      <c r="Z1471">
        <v>96</v>
      </c>
    </row>
    <row r="1472" spans="1:26" x14ac:dyDescent="0.2">
      <c r="A1472">
        <v>81</v>
      </c>
      <c r="B1472" t="s">
        <v>8219</v>
      </c>
      <c r="D1472" t="s">
        <v>8219</v>
      </c>
      <c r="E1472">
        <v>62</v>
      </c>
      <c r="F1472" s="15">
        <f t="shared" si="44"/>
        <v>62</v>
      </c>
      <c r="G1472" s="15">
        <f t="shared" si="45"/>
        <v>3844</v>
      </c>
      <c r="H1472" s="15"/>
      <c r="I1472" t="s">
        <v>8221</v>
      </c>
      <c r="J1472">
        <v>0</v>
      </c>
      <c r="V1472">
        <v>103</v>
      </c>
      <c r="Z1472">
        <v>96</v>
      </c>
    </row>
    <row r="1473" spans="1:26" x14ac:dyDescent="0.2">
      <c r="A1473">
        <v>343</v>
      </c>
      <c r="B1473" t="s">
        <v>8219</v>
      </c>
      <c r="D1473" t="s">
        <v>8219</v>
      </c>
      <c r="E1473">
        <v>9</v>
      </c>
      <c r="F1473" s="15">
        <f t="shared" si="44"/>
        <v>9</v>
      </c>
      <c r="G1473" s="15">
        <f t="shared" si="45"/>
        <v>81</v>
      </c>
      <c r="H1473" s="15"/>
      <c r="I1473" t="s">
        <v>8221</v>
      </c>
      <c r="J1473">
        <v>21</v>
      </c>
      <c r="V1473">
        <v>103</v>
      </c>
      <c r="Z1473">
        <v>96</v>
      </c>
    </row>
    <row r="1474" spans="1:26" x14ac:dyDescent="0.2">
      <c r="A1474">
        <v>336</v>
      </c>
      <c r="B1474" t="s">
        <v>8219</v>
      </c>
      <c r="D1474" t="s">
        <v>8219</v>
      </c>
      <c r="E1474">
        <v>38</v>
      </c>
      <c r="F1474" s="15">
        <f t="shared" si="44"/>
        <v>38</v>
      </c>
      <c r="G1474" s="15">
        <f t="shared" si="45"/>
        <v>1444</v>
      </c>
      <c r="H1474" s="15"/>
      <c r="I1474" t="s">
        <v>8221</v>
      </c>
      <c r="J1474">
        <v>9</v>
      </c>
      <c r="V1474">
        <v>103</v>
      </c>
      <c r="Z1474">
        <v>98</v>
      </c>
    </row>
    <row r="1475" spans="1:26" x14ac:dyDescent="0.2">
      <c r="A1475">
        <v>47</v>
      </c>
      <c r="B1475" t="s">
        <v>8219</v>
      </c>
      <c r="D1475" t="s">
        <v>8219</v>
      </c>
      <c r="E1475">
        <v>54</v>
      </c>
      <c r="F1475" s="15">
        <f t="shared" ref="F1475:F1538" si="46">E1475-$N1475</f>
        <v>54</v>
      </c>
      <c r="G1475" s="15">
        <f t="shared" ref="G1475:G1538" si="47">F1475^2</f>
        <v>2916</v>
      </c>
      <c r="H1475" s="15"/>
      <c r="I1475" t="s">
        <v>8221</v>
      </c>
      <c r="J1475">
        <v>6</v>
      </c>
      <c r="V1475">
        <v>103</v>
      </c>
      <c r="Z1475">
        <v>99</v>
      </c>
    </row>
    <row r="1476" spans="1:26" x14ac:dyDescent="0.2">
      <c r="A1476">
        <v>76</v>
      </c>
      <c r="B1476" t="s">
        <v>8219</v>
      </c>
      <c r="D1476" t="s">
        <v>8219</v>
      </c>
      <c r="E1476">
        <v>37</v>
      </c>
      <c r="F1476" s="15">
        <f t="shared" si="46"/>
        <v>37</v>
      </c>
      <c r="G1476" s="15">
        <f t="shared" si="47"/>
        <v>1369</v>
      </c>
      <c r="H1476" s="15"/>
      <c r="I1476" t="s">
        <v>8221</v>
      </c>
      <c r="J1476">
        <v>4</v>
      </c>
      <c r="V1476">
        <v>103</v>
      </c>
      <c r="Z1476">
        <v>99</v>
      </c>
    </row>
    <row r="1477" spans="1:26" x14ac:dyDescent="0.2">
      <c r="A1477">
        <v>441</v>
      </c>
      <c r="B1477" t="s">
        <v>8219</v>
      </c>
      <c r="D1477" t="s">
        <v>8219</v>
      </c>
      <c r="E1477">
        <v>39</v>
      </c>
      <c r="F1477" s="15">
        <f t="shared" si="46"/>
        <v>39</v>
      </c>
      <c r="G1477" s="15">
        <f t="shared" si="47"/>
        <v>1521</v>
      </c>
      <c r="H1477" s="15"/>
      <c r="I1477" t="s">
        <v>8221</v>
      </c>
      <c r="J1477">
        <v>7</v>
      </c>
      <c r="V1477">
        <v>104</v>
      </c>
      <c r="Z1477">
        <v>100</v>
      </c>
    </row>
    <row r="1478" spans="1:26" x14ac:dyDescent="0.2">
      <c r="A1478">
        <v>916</v>
      </c>
      <c r="B1478" t="s">
        <v>8219</v>
      </c>
      <c r="D1478" t="s">
        <v>8219</v>
      </c>
      <c r="E1478">
        <v>34</v>
      </c>
      <c r="F1478" s="15">
        <f t="shared" si="46"/>
        <v>34</v>
      </c>
      <c r="G1478" s="15">
        <f t="shared" si="47"/>
        <v>1156</v>
      </c>
      <c r="H1478" s="15"/>
      <c r="I1478" t="s">
        <v>8221</v>
      </c>
      <c r="J1478">
        <v>5</v>
      </c>
      <c r="V1478">
        <v>104</v>
      </c>
      <c r="Z1478">
        <v>103</v>
      </c>
    </row>
    <row r="1479" spans="1:26" x14ac:dyDescent="0.2">
      <c r="A1479">
        <v>369</v>
      </c>
      <c r="B1479" t="s">
        <v>8219</v>
      </c>
      <c r="D1479" t="s">
        <v>8219</v>
      </c>
      <c r="E1479">
        <v>55</v>
      </c>
      <c r="F1479" s="15">
        <f t="shared" si="46"/>
        <v>55</v>
      </c>
      <c r="G1479" s="15">
        <f t="shared" si="47"/>
        <v>3025</v>
      </c>
      <c r="H1479" s="15"/>
      <c r="I1479" t="s">
        <v>8221</v>
      </c>
      <c r="J1479">
        <v>0</v>
      </c>
      <c r="V1479">
        <v>104</v>
      </c>
      <c r="Z1479">
        <v>105</v>
      </c>
    </row>
    <row r="1480" spans="1:26" x14ac:dyDescent="0.2">
      <c r="A1480">
        <v>20242</v>
      </c>
      <c r="B1480" t="s">
        <v>8219</v>
      </c>
      <c r="D1480" t="s">
        <v>8219</v>
      </c>
      <c r="E1480">
        <v>32</v>
      </c>
      <c r="F1480" s="15">
        <f t="shared" si="46"/>
        <v>32</v>
      </c>
      <c r="G1480" s="15">
        <f t="shared" si="47"/>
        <v>1024</v>
      </c>
      <c r="H1480" s="15"/>
      <c r="I1480" t="s">
        <v>8221</v>
      </c>
      <c r="J1480">
        <v>3</v>
      </c>
      <c r="V1480">
        <v>104</v>
      </c>
      <c r="Z1480">
        <v>108</v>
      </c>
    </row>
    <row r="1481" spans="1:26" x14ac:dyDescent="0.2">
      <c r="A1481">
        <v>71</v>
      </c>
      <c r="B1481" t="s">
        <v>8219</v>
      </c>
      <c r="D1481" t="s">
        <v>8219</v>
      </c>
      <c r="E1481">
        <v>25</v>
      </c>
      <c r="F1481" s="15">
        <f t="shared" si="46"/>
        <v>25</v>
      </c>
      <c r="G1481" s="15">
        <f t="shared" si="47"/>
        <v>625</v>
      </c>
      <c r="H1481" s="15"/>
      <c r="I1481" t="s">
        <v>8221</v>
      </c>
      <c r="J1481">
        <v>9</v>
      </c>
      <c r="V1481">
        <v>104</v>
      </c>
      <c r="Z1481">
        <v>110</v>
      </c>
    </row>
    <row r="1482" spans="1:26" x14ac:dyDescent="0.2">
      <c r="A1482">
        <v>635</v>
      </c>
      <c r="B1482" t="s">
        <v>8219</v>
      </c>
      <c r="D1482" t="s">
        <v>8219</v>
      </c>
      <c r="E1482">
        <v>33</v>
      </c>
      <c r="F1482" s="15">
        <f t="shared" si="46"/>
        <v>33</v>
      </c>
      <c r="G1482" s="15">
        <f t="shared" si="47"/>
        <v>1089</v>
      </c>
      <c r="H1482" s="15"/>
      <c r="I1482" t="s">
        <v>8221</v>
      </c>
      <c r="J1482">
        <v>6</v>
      </c>
      <c r="V1482">
        <v>104</v>
      </c>
      <c r="Z1482">
        <v>113</v>
      </c>
    </row>
    <row r="1483" spans="1:26" x14ac:dyDescent="0.2">
      <c r="A1483">
        <v>6</v>
      </c>
      <c r="B1483" t="s">
        <v>8221</v>
      </c>
      <c r="D1483" t="s">
        <v>8219</v>
      </c>
      <c r="E1483">
        <v>108</v>
      </c>
      <c r="F1483" s="15">
        <f t="shared" si="46"/>
        <v>108</v>
      </c>
      <c r="G1483" s="15">
        <f t="shared" si="47"/>
        <v>11664</v>
      </c>
      <c r="H1483" s="15"/>
      <c r="I1483" t="s">
        <v>8221</v>
      </c>
      <c r="J1483">
        <v>4</v>
      </c>
      <c r="V1483">
        <v>104</v>
      </c>
      <c r="Z1483">
        <v>114</v>
      </c>
    </row>
    <row r="1484" spans="1:26" x14ac:dyDescent="0.2">
      <c r="A1484">
        <v>1</v>
      </c>
      <c r="B1484" t="s">
        <v>8221</v>
      </c>
      <c r="D1484" t="s">
        <v>8219</v>
      </c>
      <c r="E1484">
        <v>20</v>
      </c>
      <c r="F1484" s="15">
        <f t="shared" si="46"/>
        <v>20</v>
      </c>
      <c r="G1484" s="15">
        <f t="shared" si="47"/>
        <v>400</v>
      </c>
      <c r="H1484" s="15"/>
      <c r="I1484" t="s">
        <v>8221</v>
      </c>
      <c r="J1484">
        <v>1</v>
      </c>
      <c r="V1484">
        <v>104</v>
      </c>
      <c r="Z1484">
        <v>114</v>
      </c>
    </row>
    <row r="1485" spans="1:26" x14ac:dyDescent="0.2">
      <c r="A1485">
        <v>2</v>
      </c>
      <c r="B1485" t="s">
        <v>8221</v>
      </c>
      <c r="D1485" t="s">
        <v>8219</v>
      </c>
      <c r="E1485">
        <v>98</v>
      </c>
      <c r="F1485" s="15">
        <f t="shared" si="46"/>
        <v>98</v>
      </c>
      <c r="G1485" s="15">
        <f t="shared" si="47"/>
        <v>9604</v>
      </c>
      <c r="H1485" s="15"/>
      <c r="I1485" t="s">
        <v>8221</v>
      </c>
      <c r="J1485">
        <v>17</v>
      </c>
      <c r="V1485">
        <v>104</v>
      </c>
      <c r="Z1485">
        <v>117</v>
      </c>
    </row>
    <row r="1486" spans="1:26" x14ac:dyDescent="0.2">
      <c r="A1486">
        <v>0</v>
      </c>
      <c r="B1486" t="s">
        <v>8221</v>
      </c>
      <c r="D1486" t="s">
        <v>8219</v>
      </c>
      <c r="E1486">
        <v>196</v>
      </c>
      <c r="F1486" s="15">
        <f t="shared" si="46"/>
        <v>196</v>
      </c>
      <c r="G1486" s="15">
        <f t="shared" si="47"/>
        <v>38416</v>
      </c>
      <c r="H1486" s="15"/>
      <c r="I1486" t="s">
        <v>8221</v>
      </c>
      <c r="J1486">
        <v>1</v>
      </c>
      <c r="V1486">
        <v>104</v>
      </c>
      <c r="Z1486">
        <v>118</v>
      </c>
    </row>
    <row r="1487" spans="1:26" x14ac:dyDescent="0.2">
      <c r="A1487">
        <v>3</v>
      </c>
      <c r="B1487" t="s">
        <v>8221</v>
      </c>
      <c r="D1487" t="s">
        <v>8219</v>
      </c>
      <c r="E1487">
        <v>39</v>
      </c>
      <c r="F1487" s="15">
        <f t="shared" si="46"/>
        <v>39</v>
      </c>
      <c r="G1487" s="15">
        <f t="shared" si="47"/>
        <v>1521</v>
      </c>
      <c r="H1487" s="15"/>
      <c r="I1487" t="s">
        <v>8221</v>
      </c>
      <c r="J1487">
        <v>13</v>
      </c>
      <c r="V1487">
        <v>104</v>
      </c>
      <c r="Z1487">
        <v>121</v>
      </c>
    </row>
    <row r="1488" spans="1:26" x14ac:dyDescent="0.2">
      <c r="A1488">
        <v>3</v>
      </c>
      <c r="B1488" t="s">
        <v>8221</v>
      </c>
      <c r="D1488" t="s">
        <v>8219</v>
      </c>
      <c r="E1488">
        <v>128</v>
      </c>
      <c r="F1488" s="15">
        <f t="shared" si="46"/>
        <v>128</v>
      </c>
      <c r="G1488" s="15">
        <f t="shared" si="47"/>
        <v>16384</v>
      </c>
      <c r="H1488" s="15"/>
      <c r="I1488" t="s">
        <v>8221</v>
      </c>
      <c r="J1488">
        <v>6</v>
      </c>
      <c r="V1488">
        <v>104</v>
      </c>
      <c r="Z1488">
        <v>122</v>
      </c>
    </row>
    <row r="1489" spans="1:26" x14ac:dyDescent="0.2">
      <c r="A1489">
        <v>0</v>
      </c>
      <c r="B1489" t="s">
        <v>8221</v>
      </c>
      <c r="D1489" t="s">
        <v>8219</v>
      </c>
      <c r="E1489">
        <v>71</v>
      </c>
      <c r="F1489" s="15">
        <f t="shared" si="46"/>
        <v>71</v>
      </c>
      <c r="G1489" s="15">
        <f t="shared" si="47"/>
        <v>5041</v>
      </c>
      <c r="H1489" s="15"/>
      <c r="I1489" t="s">
        <v>8221</v>
      </c>
      <c r="J1489">
        <v>0</v>
      </c>
      <c r="V1489">
        <v>104</v>
      </c>
      <c r="Z1489">
        <v>123</v>
      </c>
    </row>
    <row r="1490" spans="1:26" x14ac:dyDescent="0.2">
      <c r="A1490">
        <v>6</v>
      </c>
      <c r="B1490" t="s">
        <v>8221</v>
      </c>
      <c r="D1490" t="s">
        <v>8219</v>
      </c>
      <c r="E1490">
        <v>47</v>
      </c>
      <c r="F1490" s="15">
        <f t="shared" si="46"/>
        <v>47</v>
      </c>
      <c r="G1490" s="15">
        <f t="shared" si="47"/>
        <v>2209</v>
      </c>
      <c r="H1490" s="15"/>
      <c r="I1490" t="s">
        <v>8221</v>
      </c>
      <c r="J1490">
        <v>2</v>
      </c>
      <c r="V1490">
        <v>104</v>
      </c>
      <c r="Z1490">
        <v>123</v>
      </c>
    </row>
    <row r="1491" spans="1:26" x14ac:dyDescent="0.2">
      <c r="A1491">
        <v>0</v>
      </c>
      <c r="B1491" t="s">
        <v>8221</v>
      </c>
      <c r="D1491" t="s">
        <v>8219</v>
      </c>
      <c r="E1491">
        <v>17</v>
      </c>
      <c r="F1491" s="15">
        <f t="shared" si="46"/>
        <v>17</v>
      </c>
      <c r="G1491" s="15">
        <f t="shared" si="47"/>
        <v>289</v>
      </c>
      <c r="H1491" s="15"/>
      <c r="I1491" t="s">
        <v>8221</v>
      </c>
      <c r="J1491">
        <v>2</v>
      </c>
      <c r="V1491">
        <v>105</v>
      </c>
      <c r="Z1491">
        <v>124</v>
      </c>
    </row>
    <row r="1492" spans="1:26" x14ac:dyDescent="0.2">
      <c r="A1492">
        <v>19</v>
      </c>
      <c r="B1492" t="s">
        <v>8221</v>
      </c>
      <c r="D1492" t="s">
        <v>8219</v>
      </c>
      <c r="E1492">
        <v>91</v>
      </c>
      <c r="F1492" s="15">
        <f t="shared" si="46"/>
        <v>91</v>
      </c>
      <c r="G1492" s="15">
        <f t="shared" si="47"/>
        <v>8281</v>
      </c>
      <c r="H1492" s="15"/>
      <c r="I1492" t="s">
        <v>8221</v>
      </c>
      <c r="J1492">
        <v>21</v>
      </c>
      <c r="V1492">
        <v>105</v>
      </c>
      <c r="Z1492">
        <v>124</v>
      </c>
    </row>
    <row r="1493" spans="1:26" x14ac:dyDescent="0.2">
      <c r="A1493">
        <v>1</v>
      </c>
      <c r="B1493" t="s">
        <v>8221</v>
      </c>
      <c r="D1493" t="s">
        <v>8219</v>
      </c>
      <c r="E1493">
        <v>43</v>
      </c>
      <c r="F1493" s="15">
        <f t="shared" si="46"/>
        <v>43</v>
      </c>
      <c r="G1493" s="15">
        <f t="shared" si="47"/>
        <v>1849</v>
      </c>
      <c r="H1493" s="15"/>
      <c r="I1493" t="s">
        <v>8221</v>
      </c>
      <c r="J1493">
        <v>13</v>
      </c>
      <c r="V1493">
        <v>105</v>
      </c>
      <c r="Z1493">
        <v>125</v>
      </c>
    </row>
    <row r="1494" spans="1:26" x14ac:dyDescent="0.2">
      <c r="A1494">
        <v>2</v>
      </c>
      <c r="B1494" t="s">
        <v>8221</v>
      </c>
      <c r="D1494" t="s">
        <v>8219</v>
      </c>
      <c r="E1494">
        <v>17</v>
      </c>
      <c r="F1494" s="15">
        <f t="shared" si="46"/>
        <v>17</v>
      </c>
      <c r="G1494" s="15">
        <f t="shared" si="47"/>
        <v>289</v>
      </c>
      <c r="H1494" s="15"/>
      <c r="I1494" t="s">
        <v>8221</v>
      </c>
      <c r="J1494">
        <v>0</v>
      </c>
      <c r="V1494">
        <v>105</v>
      </c>
      <c r="Z1494">
        <v>129</v>
      </c>
    </row>
    <row r="1495" spans="1:26" x14ac:dyDescent="0.2">
      <c r="A1495">
        <v>0</v>
      </c>
      <c r="B1495" t="s">
        <v>8221</v>
      </c>
      <c r="D1495" t="s">
        <v>8219</v>
      </c>
      <c r="E1495">
        <v>33</v>
      </c>
      <c r="F1495" s="15">
        <f t="shared" si="46"/>
        <v>33</v>
      </c>
      <c r="G1495" s="15">
        <f t="shared" si="47"/>
        <v>1089</v>
      </c>
      <c r="H1495" s="15"/>
      <c r="I1495" t="s">
        <v>8221</v>
      </c>
      <c r="J1495">
        <v>6</v>
      </c>
      <c r="V1495">
        <v>105</v>
      </c>
      <c r="Z1495">
        <v>135</v>
      </c>
    </row>
    <row r="1496" spans="1:26" x14ac:dyDescent="0.2">
      <c r="A1496">
        <v>11</v>
      </c>
      <c r="B1496" t="s">
        <v>8221</v>
      </c>
      <c r="D1496" t="s">
        <v>8219</v>
      </c>
      <c r="E1496">
        <v>87</v>
      </c>
      <c r="F1496" s="15">
        <f t="shared" si="46"/>
        <v>87</v>
      </c>
      <c r="G1496" s="15">
        <f t="shared" si="47"/>
        <v>7569</v>
      </c>
      <c r="H1496" s="15"/>
      <c r="I1496" t="s">
        <v>8221</v>
      </c>
      <c r="J1496">
        <v>0</v>
      </c>
      <c r="V1496">
        <v>106</v>
      </c>
      <c r="Z1496">
        <v>139</v>
      </c>
    </row>
    <row r="1497" spans="1:26" x14ac:dyDescent="0.2">
      <c r="A1497">
        <v>0</v>
      </c>
      <c r="B1497" t="s">
        <v>8221</v>
      </c>
      <c r="D1497" t="s">
        <v>8219</v>
      </c>
      <c r="E1497">
        <v>113</v>
      </c>
      <c r="F1497" s="15">
        <f t="shared" si="46"/>
        <v>113</v>
      </c>
      <c r="G1497" s="15">
        <f t="shared" si="47"/>
        <v>12769</v>
      </c>
      <c r="H1497" s="15"/>
      <c r="I1497" t="s">
        <v>8221</v>
      </c>
      <c r="J1497">
        <v>1</v>
      </c>
      <c r="V1497">
        <v>107</v>
      </c>
      <c r="Z1497">
        <v>140</v>
      </c>
    </row>
    <row r="1498" spans="1:26" x14ac:dyDescent="0.2">
      <c r="A1498">
        <v>0</v>
      </c>
      <c r="B1498" t="s">
        <v>8221</v>
      </c>
      <c r="D1498" t="s">
        <v>8219</v>
      </c>
      <c r="E1498">
        <v>14</v>
      </c>
      <c r="F1498" s="15">
        <f t="shared" si="46"/>
        <v>14</v>
      </c>
      <c r="G1498" s="15">
        <f t="shared" si="47"/>
        <v>196</v>
      </c>
      <c r="H1498" s="15"/>
      <c r="I1498" t="s">
        <v>8221</v>
      </c>
      <c r="J1498">
        <v>0</v>
      </c>
      <c r="V1498">
        <v>107</v>
      </c>
      <c r="Z1498">
        <v>140</v>
      </c>
    </row>
    <row r="1499" spans="1:26" x14ac:dyDescent="0.2">
      <c r="A1499">
        <v>1</v>
      </c>
      <c r="B1499" t="s">
        <v>8221</v>
      </c>
      <c r="D1499" t="s">
        <v>8219</v>
      </c>
      <c r="E1499">
        <v>30</v>
      </c>
      <c r="F1499" s="15">
        <f t="shared" si="46"/>
        <v>30</v>
      </c>
      <c r="G1499" s="15">
        <f t="shared" si="47"/>
        <v>900</v>
      </c>
      <c r="H1499" s="15"/>
      <c r="I1499" t="s">
        <v>8221</v>
      </c>
      <c r="J1499">
        <v>12</v>
      </c>
      <c r="V1499">
        <v>107</v>
      </c>
      <c r="Z1499">
        <v>140</v>
      </c>
    </row>
    <row r="1500" spans="1:26" x14ac:dyDescent="0.2">
      <c r="A1500">
        <v>3</v>
      </c>
      <c r="B1500" t="s">
        <v>8221</v>
      </c>
      <c r="D1500" t="s">
        <v>8219</v>
      </c>
      <c r="E1500">
        <v>16</v>
      </c>
      <c r="F1500" s="15">
        <f t="shared" si="46"/>
        <v>16</v>
      </c>
      <c r="G1500" s="15">
        <f t="shared" si="47"/>
        <v>256</v>
      </c>
      <c r="H1500" s="15"/>
      <c r="I1500" t="s">
        <v>8221</v>
      </c>
      <c r="J1500">
        <v>2</v>
      </c>
      <c r="V1500">
        <v>107</v>
      </c>
      <c r="Z1500">
        <v>147</v>
      </c>
    </row>
    <row r="1501" spans="1:26" x14ac:dyDescent="0.2">
      <c r="A1501">
        <v>1</v>
      </c>
      <c r="B1501" t="s">
        <v>8221</v>
      </c>
      <c r="D1501" t="s">
        <v>8219</v>
      </c>
      <c r="E1501">
        <v>46</v>
      </c>
      <c r="F1501" s="15">
        <f t="shared" si="46"/>
        <v>46</v>
      </c>
      <c r="G1501" s="15">
        <f t="shared" si="47"/>
        <v>2116</v>
      </c>
      <c r="H1501" s="15"/>
      <c r="I1501" t="s">
        <v>8221</v>
      </c>
      <c r="J1501">
        <v>6</v>
      </c>
      <c r="V1501">
        <v>107</v>
      </c>
      <c r="Z1501">
        <v>147</v>
      </c>
    </row>
    <row r="1502" spans="1:26" x14ac:dyDescent="0.2">
      <c r="A1502">
        <v>15</v>
      </c>
      <c r="B1502" t="s">
        <v>8221</v>
      </c>
      <c r="D1502" t="s">
        <v>8219</v>
      </c>
      <c r="E1502">
        <v>24</v>
      </c>
      <c r="F1502" s="15">
        <f t="shared" si="46"/>
        <v>24</v>
      </c>
      <c r="G1502" s="15">
        <f t="shared" si="47"/>
        <v>576</v>
      </c>
      <c r="H1502" s="15"/>
      <c r="I1502" t="s">
        <v>8221</v>
      </c>
      <c r="J1502">
        <v>1</v>
      </c>
      <c r="V1502">
        <v>107</v>
      </c>
      <c r="Z1502">
        <v>148</v>
      </c>
    </row>
    <row r="1503" spans="1:26" x14ac:dyDescent="0.2">
      <c r="A1503">
        <v>885</v>
      </c>
      <c r="B1503" t="s">
        <v>8219</v>
      </c>
      <c r="D1503" t="s">
        <v>8219</v>
      </c>
      <c r="E1503">
        <v>97</v>
      </c>
      <c r="F1503" s="15">
        <f t="shared" si="46"/>
        <v>97</v>
      </c>
      <c r="G1503" s="15">
        <f t="shared" si="47"/>
        <v>9409</v>
      </c>
      <c r="H1503" s="15"/>
      <c r="I1503" t="s">
        <v>8221</v>
      </c>
      <c r="J1503">
        <v>1</v>
      </c>
      <c r="V1503">
        <v>107</v>
      </c>
      <c r="Z1503">
        <v>152</v>
      </c>
    </row>
    <row r="1504" spans="1:26" x14ac:dyDescent="0.2">
      <c r="A1504">
        <v>329</v>
      </c>
      <c r="B1504" t="s">
        <v>8219</v>
      </c>
      <c r="D1504" t="s">
        <v>8219</v>
      </c>
      <c r="E1504">
        <v>59</v>
      </c>
      <c r="F1504" s="15">
        <f t="shared" si="46"/>
        <v>59</v>
      </c>
      <c r="G1504" s="15">
        <f t="shared" si="47"/>
        <v>3481</v>
      </c>
      <c r="H1504" s="15"/>
      <c r="I1504" t="s">
        <v>8221</v>
      </c>
      <c r="J1504">
        <v>5</v>
      </c>
      <c r="V1504">
        <v>108</v>
      </c>
      <c r="Z1504">
        <v>167</v>
      </c>
    </row>
    <row r="1505" spans="1:26" x14ac:dyDescent="0.2">
      <c r="A1505">
        <v>71</v>
      </c>
      <c r="B1505" t="s">
        <v>8219</v>
      </c>
      <c r="D1505" t="s">
        <v>8219</v>
      </c>
      <c r="E1505">
        <v>1095</v>
      </c>
      <c r="F1505" s="15">
        <f t="shared" si="46"/>
        <v>1095</v>
      </c>
      <c r="G1505" s="15">
        <f t="shared" si="47"/>
        <v>1199025</v>
      </c>
      <c r="H1505" s="15"/>
      <c r="I1505" t="s">
        <v>8221</v>
      </c>
      <c r="J1505">
        <v>0</v>
      </c>
      <c r="V1505">
        <v>108</v>
      </c>
      <c r="Z1505">
        <v>170</v>
      </c>
    </row>
    <row r="1506" spans="1:26" x14ac:dyDescent="0.2">
      <c r="A1506">
        <v>269</v>
      </c>
      <c r="B1506" t="s">
        <v>8219</v>
      </c>
      <c r="D1506" t="s">
        <v>8219</v>
      </c>
      <c r="E1506">
        <v>218</v>
      </c>
      <c r="F1506" s="15">
        <f t="shared" si="46"/>
        <v>218</v>
      </c>
      <c r="G1506" s="15">
        <f t="shared" si="47"/>
        <v>47524</v>
      </c>
      <c r="H1506" s="15"/>
      <c r="I1506" t="s">
        <v>8221</v>
      </c>
      <c r="J1506">
        <v>3</v>
      </c>
      <c r="V1506">
        <v>108</v>
      </c>
      <c r="Z1506">
        <v>171</v>
      </c>
    </row>
    <row r="1507" spans="1:26" x14ac:dyDescent="0.2">
      <c r="A1507">
        <v>345</v>
      </c>
      <c r="B1507" t="s">
        <v>8219</v>
      </c>
      <c r="D1507" t="s">
        <v>8219</v>
      </c>
      <c r="E1507">
        <v>111</v>
      </c>
      <c r="F1507" s="15">
        <f t="shared" si="46"/>
        <v>111</v>
      </c>
      <c r="G1507" s="15">
        <f t="shared" si="47"/>
        <v>12321</v>
      </c>
      <c r="H1507" s="15"/>
      <c r="I1507" t="s">
        <v>8221</v>
      </c>
      <c r="J1507">
        <v>8</v>
      </c>
      <c r="V1507">
        <v>108</v>
      </c>
      <c r="Z1507">
        <v>171</v>
      </c>
    </row>
    <row r="1508" spans="1:26" x14ac:dyDescent="0.2">
      <c r="A1508">
        <v>43</v>
      </c>
      <c r="B1508" t="s">
        <v>8219</v>
      </c>
      <c r="D1508" t="s">
        <v>8219</v>
      </c>
      <c r="E1508">
        <v>56</v>
      </c>
      <c r="F1508" s="15">
        <f t="shared" si="46"/>
        <v>56</v>
      </c>
      <c r="G1508" s="15">
        <f t="shared" si="47"/>
        <v>3136</v>
      </c>
      <c r="H1508" s="15"/>
      <c r="I1508" t="s">
        <v>8221</v>
      </c>
      <c r="J1508">
        <v>3</v>
      </c>
      <c r="V1508">
        <v>108</v>
      </c>
      <c r="Z1508">
        <v>179</v>
      </c>
    </row>
    <row r="1509" spans="1:26" x14ac:dyDescent="0.2">
      <c r="A1509">
        <v>33</v>
      </c>
      <c r="B1509" t="s">
        <v>8219</v>
      </c>
      <c r="D1509" t="s">
        <v>8219</v>
      </c>
      <c r="E1509">
        <v>265</v>
      </c>
      <c r="F1509" s="15">
        <f t="shared" si="46"/>
        <v>265</v>
      </c>
      <c r="G1509" s="15">
        <f t="shared" si="47"/>
        <v>70225</v>
      </c>
      <c r="H1509" s="15"/>
      <c r="I1509" t="s">
        <v>8221</v>
      </c>
      <c r="J1509">
        <v>8</v>
      </c>
      <c r="V1509">
        <v>108</v>
      </c>
      <c r="Z1509">
        <v>185</v>
      </c>
    </row>
    <row r="1510" spans="1:26" x14ac:dyDescent="0.2">
      <c r="A1510">
        <v>211</v>
      </c>
      <c r="B1510" t="s">
        <v>8219</v>
      </c>
      <c r="D1510" t="s">
        <v>8219</v>
      </c>
      <c r="E1510">
        <v>28</v>
      </c>
      <c r="F1510" s="15">
        <f t="shared" si="46"/>
        <v>28</v>
      </c>
      <c r="G1510" s="15">
        <f t="shared" si="47"/>
        <v>784</v>
      </c>
      <c r="H1510" s="15"/>
      <c r="I1510" t="s">
        <v>8221</v>
      </c>
      <c r="J1510">
        <v>1</v>
      </c>
      <c r="V1510">
        <v>108</v>
      </c>
      <c r="Z1510">
        <v>188</v>
      </c>
    </row>
    <row r="1511" spans="1:26" x14ac:dyDescent="0.2">
      <c r="A1511">
        <v>196</v>
      </c>
      <c r="B1511" t="s">
        <v>8219</v>
      </c>
      <c r="D1511" t="s">
        <v>8219</v>
      </c>
      <c r="E1511">
        <v>364</v>
      </c>
      <c r="F1511" s="15">
        <f t="shared" si="46"/>
        <v>364</v>
      </c>
      <c r="G1511" s="15">
        <f t="shared" si="47"/>
        <v>132496</v>
      </c>
      <c r="H1511" s="15"/>
      <c r="I1511" t="s">
        <v>8221</v>
      </c>
      <c r="J1511">
        <v>4</v>
      </c>
      <c r="V1511">
        <v>108</v>
      </c>
      <c r="Z1511">
        <v>196</v>
      </c>
    </row>
    <row r="1512" spans="1:26" x14ac:dyDescent="0.2">
      <c r="A1512">
        <v>405</v>
      </c>
      <c r="B1512" t="s">
        <v>8219</v>
      </c>
      <c r="D1512" t="s">
        <v>8219</v>
      </c>
      <c r="E1512">
        <v>27</v>
      </c>
      <c r="F1512" s="15">
        <f t="shared" si="46"/>
        <v>27</v>
      </c>
      <c r="G1512" s="15">
        <f t="shared" si="47"/>
        <v>729</v>
      </c>
      <c r="H1512" s="15"/>
      <c r="I1512" t="s">
        <v>8221</v>
      </c>
      <c r="J1512">
        <v>8</v>
      </c>
      <c r="V1512">
        <v>108</v>
      </c>
      <c r="Z1512">
        <v>196</v>
      </c>
    </row>
    <row r="1513" spans="1:26" x14ac:dyDescent="0.2">
      <c r="A1513">
        <v>206</v>
      </c>
      <c r="B1513" t="s">
        <v>8219</v>
      </c>
      <c r="D1513" t="s">
        <v>8219</v>
      </c>
      <c r="E1513">
        <v>93</v>
      </c>
      <c r="F1513" s="15">
        <f t="shared" si="46"/>
        <v>93</v>
      </c>
      <c r="G1513" s="15">
        <f t="shared" si="47"/>
        <v>8649</v>
      </c>
      <c r="H1513" s="15"/>
      <c r="I1513" t="s">
        <v>8221</v>
      </c>
      <c r="J1513">
        <v>1</v>
      </c>
      <c r="V1513">
        <v>108</v>
      </c>
      <c r="Z1513">
        <v>197</v>
      </c>
    </row>
    <row r="1514" spans="1:26" x14ac:dyDescent="0.2">
      <c r="A1514">
        <v>335</v>
      </c>
      <c r="B1514" t="s">
        <v>8219</v>
      </c>
      <c r="D1514" t="s">
        <v>8219</v>
      </c>
      <c r="E1514">
        <v>64</v>
      </c>
      <c r="F1514" s="15">
        <f t="shared" si="46"/>
        <v>64</v>
      </c>
      <c r="G1514" s="15">
        <f t="shared" si="47"/>
        <v>4096</v>
      </c>
      <c r="H1514" s="15"/>
      <c r="I1514" t="s">
        <v>8221</v>
      </c>
      <c r="J1514">
        <v>5</v>
      </c>
      <c r="V1514">
        <v>108</v>
      </c>
      <c r="Z1514">
        <v>201</v>
      </c>
    </row>
    <row r="1515" spans="1:26" x14ac:dyDescent="0.2">
      <c r="A1515">
        <v>215</v>
      </c>
      <c r="B1515" t="s">
        <v>8219</v>
      </c>
      <c r="D1515" t="s">
        <v>8219</v>
      </c>
      <c r="E1515">
        <v>22</v>
      </c>
      <c r="F1515" s="15">
        <f t="shared" si="46"/>
        <v>22</v>
      </c>
      <c r="G1515" s="15">
        <f t="shared" si="47"/>
        <v>484</v>
      </c>
      <c r="H1515" s="15"/>
      <c r="I1515" t="s">
        <v>8221</v>
      </c>
      <c r="J1515">
        <v>0</v>
      </c>
      <c r="V1515">
        <v>109</v>
      </c>
      <c r="Z1515">
        <v>202</v>
      </c>
    </row>
    <row r="1516" spans="1:26" x14ac:dyDescent="0.2">
      <c r="A1516">
        <v>176</v>
      </c>
      <c r="B1516" t="s">
        <v>8219</v>
      </c>
      <c r="D1516" t="s">
        <v>8219</v>
      </c>
      <c r="E1516">
        <v>59</v>
      </c>
      <c r="F1516" s="15">
        <f t="shared" si="46"/>
        <v>59</v>
      </c>
      <c r="G1516" s="15">
        <f t="shared" si="47"/>
        <v>3481</v>
      </c>
      <c r="H1516" s="15"/>
      <c r="I1516" t="s">
        <v>8221</v>
      </c>
      <c r="J1516">
        <v>0</v>
      </c>
      <c r="V1516">
        <v>109</v>
      </c>
      <c r="Z1516">
        <v>215</v>
      </c>
    </row>
    <row r="1517" spans="1:26" x14ac:dyDescent="0.2">
      <c r="A1517">
        <v>555</v>
      </c>
      <c r="B1517" t="s">
        <v>8219</v>
      </c>
      <c r="D1517" t="s">
        <v>8219</v>
      </c>
      <c r="E1517">
        <v>249</v>
      </c>
      <c r="F1517" s="15">
        <f t="shared" si="46"/>
        <v>249</v>
      </c>
      <c r="G1517" s="15">
        <f t="shared" si="47"/>
        <v>62001</v>
      </c>
      <c r="H1517" s="15"/>
      <c r="I1517" t="s">
        <v>8221</v>
      </c>
      <c r="J1517">
        <v>1</v>
      </c>
      <c r="V1517">
        <v>109</v>
      </c>
      <c r="Z1517">
        <v>229</v>
      </c>
    </row>
    <row r="1518" spans="1:26" x14ac:dyDescent="0.2">
      <c r="A1518">
        <v>116</v>
      </c>
      <c r="B1518" t="s">
        <v>8219</v>
      </c>
      <c r="D1518" t="s">
        <v>8219</v>
      </c>
      <c r="E1518">
        <v>392</v>
      </c>
      <c r="F1518" s="15">
        <f t="shared" si="46"/>
        <v>392</v>
      </c>
      <c r="G1518" s="15">
        <f t="shared" si="47"/>
        <v>153664</v>
      </c>
      <c r="H1518" s="15"/>
      <c r="I1518" t="s">
        <v>8221</v>
      </c>
      <c r="J1518">
        <v>0</v>
      </c>
      <c r="V1518">
        <v>110</v>
      </c>
      <c r="Z1518">
        <v>236</v>
      </c>
    </row>
    <row r="1519" spans="1:26" x14ac:dyDescent="0.2">
      <c r="A1519">
        <v>615</v>
      </c>
      <c r="B1519" t="s">
        <v>8219</v>
      </c>
      <c r="D1519" t="s">
        <v>8219</v>
      </c>
      <c r="E1519">
        <v>115</v>
      </c>
      <c r="F1519" s="15">
        <f t="shared" si="46"/>
        <v>115</v>
      </c>
      <c r="G1519" s="15">
        <f t="shared" si="47"/>
        <v>13225</v>
      </c>
      <c r="H1519" s="15"/>
      <c r="I1519" t="s">
        <v>8221</v>
      </c>
      <c r="J1519">
        <v>0</v>
      </c>
      <c r="V1519">
        <v>110</v>
      </c>
      <c r="Z1519">
        <v>285</v>
      </c>
    </row>
    <row r="1520" spans="1:26" x14ac:dyDescent="0.2">
      <c r="A1520">
        <v>236</v>
      </c>
      <c r="B1520" t="s">
        <v>8219</v>
      </c>
      <c r="D1520" t="s">
        <v>8219</v>
      </c>
      <c r="E1520">
        <v>433</v>
      </c>
      <c r="F1520" s="15">
        <f t="shared" si="46"/>
        <v>433</v>
      </c>
      <c r="G1520" s="15">
        <f t="shared" si="47"/>
        <v>187489</v>
      </c>
      <c r="H1520" s="15"/>
      <c r="I1520" t="s">
        <v>8221</v>
      </c>
      <c r="J1520">
        <v>6</v>
      </c>
      <c r="V1520">
        <v>110</v>
      </c>
      <c r="Z1520">
        <v>296</v>
      </c>
    </row>
    <row r="1521" spans="1:26" x14ac:dyDescent="0.2">
      <c r="A1521">
        <v>145</v>
      </c>
      <c r="B1521" t="s">
        <v>8219</v>
      </c>
      <c r="D1521" t="s">
        <v>8219</v>
      </c>
      <c r="E1521">
        <v>20</v>
      </c>
      <c r="F1521" s="15">
        <f t="shared" si="46"/>
        <v>20</v>
      </c>
      <c r="G1521" s="15">
        <f t="shared" si="47"/>
        <v>400</v>
      </c>
      <c r="H1521" s="15"/>
      <c r="I1521" t="s">
        <v>8221</v>
      </c>
      <c r="J1521">
        <v>6</v>
      </c>
      <c r="V1521">
        <v>110</v>
      </c>
      <c r="Z1521">
        <v>310</v>
      </c>
    </row>
    <row r="1522" spans="1:26" x14ac:dyDescent="0.2">
      <c r="A1522">
        <v>167</v>
      </c>
      <c r="B1522" t="s">
        <v>8219</v>
      </c>
      <c r="D1522" t="s">
        <v>8219</v>
      </c>
      <c r="E1522">
        <v>8</v>
      </c>
      <c r="F1522" s="15">
        <f t="shared" si="46"/>
        <v>8</v>
      </c>
      <c r="G1522" s="15">
        <f t="shared" si="47"/>
        <v>64</v>
      </c>
      <c r="H1522" s="15"/>
      <c r="I1522" t="s">
        <v>8221</v>
      </c>
      <c r="J1522">
        <v>14</v>
      </c>
      <c r="V1522">
        <v>111</v>
      </c>
      <c r="Z1522">
        <v>311</v>
      </c>
    </row>
    <row r="1523" spans="1:26" x14ac:dyDescent="0.2">
      <c r="A1523">
        <v>235</v>
      </c>
      <c r="B1523" t="s">
        <v>8219</v>
      </c>
      <c r="D1523" t="s">
        <v>8219</v>
      </c>
      <c r="E1523">
        <v>175</v>
      </c>
      <c r="F1523" s="15">
        <f t="shared" si="46"/>
        <v>175</v>
      </c>
      <c r="G1523" s="15">
        <f t="shared" si="47"/>
        <v>30625</v>
      </c>
      <c r="H1523" s="15"/>
      <c r="I1523" t="s">
        <v>8221</v>
      </c>
      <c r="J1523">
        <v>6</v>
      </c>
      <c r="V1523">
        <v>111</v>
      </c>
      <c r="Z1523">
        <v>312</v>
      </c>
    </row>
    <row r="1524" spans="1:26" x14ac:dyDescent="0.2">
      <c r="A1524">
        <v>452</v>
      </c>
      <c r="B1524" t="s">
        <v>8219</v>
      </c>
      <c r="D1524" t="s">
        <v>8219</v>
      </c>
      <c r="E1524">
        <v>104</v>
      </c>
      <c r="F1524" s="15">
        <f t="shared" si="46"/>
        <v>104</v>
      </c>
      <c r="G1524" s="15">
        <f t="shared" si="47"/>
        <v>10816</v>
      </c>
      <c r="H1524" s="15"/>
      <c r="I1524" t="s">
        <v>8221</v>
      </c>
      <c r="J1524">
        <v>33</v>
      </c>
      <c r="V1524">
        <v>111</v>
      </c>
      <c r="Z1524">
        <v>336</v>
      </c>
    </row>
    <row r="1525" spans="1:26" x14ac:dyDescent="0.2">
      <c r="A1525">
        <v>241</v>
      </c>
      <c r="B1525" t="s">
        <v>8219</v>
      </c>
      <c r="D1525" t="s">
        <v>8219</v>
      </c>
      <c r="E1525">
        <v>17</v>
      </c>
      <c r="F1525" s="15">
        <f t="shared" si="46"/>
        <v>17</v>
      </c>
      <c r="G1525" s="15">
        <f t="shared" si="47"/>
        <v>289</v>
      </c>
      <c r="H1525" s="15"/>
      <c r="I1525" t="s">
        <v>8221</v>
      </c>
      <c r="J1525">
        <v>4</v>
      </c>
      <c r="V1525">
        <v>111</v>
      </c>
      <c r="Z1525">
        <v>338</v>
      </c>
    </row>
    <row r="1526" spans="1:26" x14ac:dyDescent="0.2">
      <c r="A1526">
        <v>28</v>
      </c>
      <c r="B1526" t="s">
        <v>8219</v>
      </c>
      <c r="D1526" t="s">
        <v>8219</v>
      </c>
      <c r="E1526">
        <v>277</v>
      </c>
      <c r="F1526" s="15">
        <f t="shared" si="46"/>
        <v>277</v>
      </c>
      <c r="G1526" s="15">
        <f t="shared" si="47"/>
        <v>76729</v>
      </c>
      <c r="H1526" s="15"/>
      <c r="I1526" t="s">
        <v>8221</v>
      </c>
      <c r="J1526">
        <v>1</v>
      </c>
      <c r="V1526">
        <v>111</v>
      </c>
      <c r="Z1526">
        <v>369</v>
      </c>
    </row>
    <row r="1527" spans="1:26" x14ac:dyDescent="0.2">
      <c r="A1527">
        <v>140</v>
      </c>
      <c r="B1527" t="s">
        <v>8219</v>
      </c>
      <c r="D1527" t="s">
        <v>8219</v>
      </c>
      <c r="E1527">
        <v>118</v>
      </c>
      <c r="F1527" s="15">
        <f t="shared" si="46"/>
        <v>118</v>
      </c>
      <c r="G1527" s="15">
        <f t="shared" si="47"/>
        <v>13924</v>
      </c>
      <c r="H1527" s="15"/>
      <c r="I1527" t="s">
        <v>8221</v>
      </c>
      <c r="J1527">
        <v>0</v>
      </c>
      <c r="V1527">
        <v>111</v>
      </c>
      <c r="Z1527">
        <v>456</v>
      </c>
    </row>
    <row r="1528" spans="1:26" x14ac:dyDescent="0.2">
      <c r="A1528">
        <v>280</v>
      </c>
      <c r="B1528" t="s">
        <v>8219</v>
      </c>
      <c r="D1528" t="s">
        <v>8219</v>
      </c>
      <c r="E1528">
        <v>97</v>
      </c>
      <c r="F1528" s="15">
        <f t="shared" si="46"/>
        <v>97</v>
      </c>
      <c r="G1528" s="15">
        <f t="shared" si="47"/>
        <v>9409</v>
      </c>
      <c r="H1528" s="15"/>
      <c r="I1528" t="s">
        <v>8221</v>
      </c>
      <c r="J1528">
        <v>6</v>
      </c>
      <c r="V1528">
        <v>111</v>
      </c>
      <c r="Z1528">
        <v>534</v>
      </c>
    </row>
    <row r="1529" spans="1:26" x14ac:dyDescent="0.2">
      <c r="A1529">
        <v>70</v>
      </c>
      <c r="B1529" t="s">
        <v>8219</v>
      </c>
      <c r="D1529" t="s">
        <v>8219</v>
      </c>
      <c r="E1529">
        <v>20</v>
      </c>
      <c r="F1529" s="15">
        <f t="shared" si="46"/>
        <v>20</v>
      </c>
      <c r="G1529" s="15">
        <f t="shared" si="47"/>
        <v>400</v>
      </c>
      <c r="H1529" s="15"/>
      <c r="I1529" t="s">
        <v>8221</v>
      </c>
      <c r="J1529">
        <v>6</v>
      </c>
      <c r="V1529">
        <v>112</v>
      </c>
      <c r="Z1529">
        <v>890</v>
      </c>
    </row>
    <row r="1530" spans="1:26" x14ac:dyDescent="0.2">
      <c r="A1530">
        <v>160</v>
      </c>
      <c r="B1530" t="s">
        <v>8219</v>
      </c>
      <c r="D1530" t="s">
        <v>8219</v>
      </c>
      <c r="E1530">
        <v>26</v>
      </c>
      <c r="F1530" s="15">
        <f t="shared" si="46"/>
        <v>26</v>
      </c>
      <c r="G1530" s="15">
        <f t="shared" si="47"/>
        <v>676</v>
      </c>
      <c r="H1530" s="15"/>
      <c r="I1530" t="s">
        <v>8221</v>
      </c>
      <c r="J1530">
        <v>1</v>
      </c>
      <c r="V1530">
        <v>112</v>
      </c>
      <c r="Z1530">
        <v>975</v>
      </c>
    </row>
    <row r="1531" spans="1:26" x14ac:dyDescent="0.2">
      <c r="A1531">
        <v>141</v>
      </c>
      <c r="B1531" t="s">
        <v>8219</v>
      </c>
      <c r="D1531" t="s">
        <v>8219</v>
      </c>
      <c r="E1531">
        <v>128</v>
      </c>
      <c r="F1531" s="15">
        <f t="shared" si="46"/>
        <v>128</v>
      </c>
      <c r="G1531" s="15">
        <f t="shared" si="47"/>
        <v>16384</v>
      </c>
      <c r="H1531" s="15"/>
      <c r="I1531" t="s">
        <v>8221</v>
      </c>
      <c r="J1531">
        <v>3</v>
      </c>
      <c r="V1531">
        <v>112</v>
      </c>
      <c r="Z1531">
        <v>1293</v>
      </c>
    </row>
    <row r="1532" spans="1:26" x14ac:dyDescent="0.2">
      <c r="A1532">
        <v>874</v>
      </c>
      <c r="B1532" t="s">
        <v>8219</v>
      </c>
      <c r="D1532" t="s">
        <v>8219</v>
      </c>
      <c r="E1532">
        <v>15</v>
      </c>
      <c r="F1532" s="15">
        <f t="shared" si="46"/>
        <v>15</v>
      </c>
      <c r="G1532" s="15">
        <f t="shared" si="47"/>
        <v>225</v>
      </c>
      <c r="H1532" s="15"/>
      <c r="V1532">
        <v>112</v>
      </c>
    </row>
    <row r="1533" spans="1:26" x14ac:dyDescent="0.2">
      <c r="A1533">
        <v>73</v>
      </c>
      <c r="B1533" t="s">
        <v>8219</v>
      </c>
      <c r="D1533" t="s">
        <v>8219</v>
      </c>
      <c r="E1533">
        <v>25</v>
      </c>
      <c r="F1533" s="15">
        <f t="shared" si="46"/>
        <v>25</v>
      </c>
      <c r="G1533" s="15">
        <f t="shared" si="47"/>
        <v>625</v>
      </c>
      <c r="H1533" s="15"/>
      <c r="V1533">
        <v>112</v>
      </c>
    </row>
    <row r="1534" spans="1:26" x14ac:dyDescent="0.2">
      <c r="A1534">
        <v>294</v>
      </c>
      <c r="B1534" t="s">
        <v>8219</v>
      </c>
      <c r="D1534" t="s">
        <v>8219</v>
      </c>
      <c r="E1534">
        <v>55</v>
      </c>
      <c r="F1534" s="15">
        <f t="shared" si="46"/>
        <v>55</v>
      </c>
      <c r="G1534" s="15">
        <f t="shared" si="47"/>
        <v>3025</v>
      </c>
      <c r="H1534" s="15"/>
      <c r="V1534">
        <v>113</v>
      </c>
    </row>
    <row r="1535" spans="1:26" x14ac:dyDescent="0.2">
      <c r="A1535">
        <v>740</v>
      </c>
      <c r="B1535" t="s">
        <v>8219</v>
      </c>
      <c r="D1535" t="s">
        <v>8219</v>
      </c>
      <c r="E1535">
        <v>107</v>
      </c>
      <c r="F1535" s="15">
        <f t="shared" si="46"/>
        <v>107</v>
      </c>
      <c r="G1535" s="15">
        <f t="shared" si="47"/>
        <v>11449</v>
      </c>
      <c r="H1535" s="15"/>
      <c r="V1535">
        <v>113</v>
      </c>
    </row>
    <row r="1536" spans="1:26" x14ac:dyDescent="0.2">
      <c r="A1536">
        <v>369</v>
      </c>
      <c r="B1536" t="s">
        <v>8219</v>
      </c>
      <c r="D1536" t="s">
        <v>8219</v>
      </c>
      <c r="E1536">
        <v>557</v>
      </c>
      <c r="F1536" s="15">
        <f t="shared" si="46"/>
        <v>557</v>
      </c>
      <c r="G1536" s="15">
        <f t="shared" si="47"/>
        <v>310249</v>
      </c>
      <c r="H1536" s="15"/>
      <c r="V1536">
        <v>113</v>
      </c>
    </row>
    <row r="1537" spans="1:22" x14ac:dyDescent="0.2">
      <c r="A1537">
        <v>110</v>
      </c>
      <c r="B1537" t="s">
        <v>8219</v>
      </c>
      <c r="D1537" t="s">
        <v>8219</v>
      </c>
      <c r="E1537">
        <v>40</v>
      </c>
      <c r="F1537" s="15">
        <f t="shared" si="46"/>
        <v>40</v>
      </c>
      <c r="G1537" s="15">
        <f t="shared" si="47"/>
        <v>1600</v>
      </c>
      <c r="H1537" s="15"/>
      <c r="V1537">
        <v>113</v>
      </c>
    </row>
    <row r="1538" spans="1:22" x14ac:dyDescent="0.2">
      <c r="A1538">
        <v>455</v>
      </c>
      <c r="B1538" t="s">
        <v>8219</v>
      </c>
      <c r="D1538" t="s">
        <v>8219</v>
      </c>
      <c r="E1538">
        <v>36</v>
      </c>
      <c r="F1538" s="15">
        <f t="shared" si="46"/>
        <v>36</v>
      </c>
      <c r="G1538" s="15">
        <f t="shared" si="47"/>
        <v>1296</v>
      </c>
      <c r="H1538" s="15"/>
      <c r="V1538">
        <v>113</v>
      </c>
    </row>
    <row r="1539" spans="1:22" x14ac:dyDescent="0.2">
      <c r="A1539">
        <v>224</v>
      </c>
      <c r="B1539" t="s">
        <v>8219</v>
      </c>
      <c r="D1539" t="s">
        <v>8219</v>
      </c>
      <c r="E1539">
        <v>159</v>
      </c>
      <c r="F1539" s="15">
        <f t="shared" ref="F1539:F1602" si="48">E1539-$N1539</f>
        <v>159</v>
      </c>
      <c r="G1539" s="15">
        <f t="shared" ref="G1539:G1602" si="49">F1539^2</f>
        <v>25281</v>
      </c>
      <c r="H1539" s="15"/>
      <c r="V1539">
        <v>113</v>
      </c>
    </row>
    <row r="1540" spans="1:22" x14ac:dyDescent="0.2">
      <c r="A1540">
        <v>46</v>
      </c>
      <c r="B1540" t="s">
        <v>8219</v>
      </c>
      <c r="D1540" t="s">
        <v>8219</v>
      </c>
      <c r="E1540">
        <v>41</v>
      </c>
      <c r="F1540" s="15">
        <f t="shared" si="48"/>
        <v>41</v>
      </c>
      <c r="G1540" s="15">
        <f t="shared" si="49"/>
        <v>1681</v>
      </c>
      <c r="H1540" s="15"/>
      <c r="V1540">
        <v>113</v>
      </c>
    </row>
    <row r="1541" spans="1:22" x14ac:dyDescent="0.2">
      <c r="A1541">
        <v>284</v>
      </c>
      <c r="B1541" t="s">
        <v>8219</v>
      </c>
      <c r="D1541" t="s">
        <v>8219</v>
      </c>
      <c r="E1541">
        <v>226</v>
      </c>
      <c r="F1541" s="15">
        <f t="shared" si="48"/>
        <v>226</v>
      </c>
      <c r="G1541" s="15">
        <f t="shared" si="49"/>
        <v>51076</v>
      </c>
      <c r="H1541" s="15"/>
      <c r="V1541">
        <v>113</v>
      </c>
    </row>
    <row r="1542" spans="1:22" x14ac:dyDescent="0.2">
      <c r="A1542">
        <v>98</v>
      </c>
      <c r="B1542" t="s">
        <v>8219</v>
      </c>
      <c r="D1542" t="s">
        <v>8219</v>
      </c>
      <c r="E1542">
        <v>30</v>
      </c>
      <c r="F1542" s="15">
        <f t="shared" si="48"/>
        <v>30</v>
      </c>
      <c r="G1542" s="15">
        <f t="shared" si="49"/>
        <v>900</v>
      </c>
      <c r="H1542" s="15"/>
      <c r="V1542">
        <v>114</v>
      </c>
    </row>
    <row r="1543" spans="1:22" x14ac:dyDescent="0.2">
      <c r="A1543">
        <v>2</v>
      </c>
      <c r="B1543" t="s">
        <v>8221</v>
      </c>
      <c r="D1543" t="s">
        <v>8219</v>
      </c>
      <c r="E1543">
        <v>103</v>
      </c>
      <c r="F1543" s="15">
        <f t="shared" si="48"/>
        <v>103</v>
      </c>
      <c r="G1543" s="15">
        <f t="shared" si="49"/>
        <v>10609</v>
      </c>
      <c r="H1543" s="15"/>
      <c r="V1543">
        <v>114</v>
      </c>
    </row>
    <row r="1544" spans="1:22" x14ac:dyDescent="0.2">
      <c r="A1544">
        <v>1</v>
      </c>
      <c r="B1544" t="s">
        <v>8221</v>
      </c>
      <c r="D1544" t="s">
        <v>8219</v>
      </c>
      <c r="E1544">
        <v>62</v>
      </c>
      <c r="F1544" s="15">
        <f t="shared" si="48"/>
        <v>62</v>
      </c>
      <c r="G1544" s="15">
        <f t="shared" si="49"/>
        <v>3844</v>
      </c>
      <c r="H1544" s="15"/>
      <c r="V1544">
        <v>114</v>
      </c>
    </row>
    <row r="1545" spans="1:22" x14ac:dyDescent="0.2">
      <c r="A1545">
        <v>1</v>
      </c>
      <c r="B1545" t="s">
        <v>8221</v>
      </c>
      <c r="D1545" t="s">
        <v>8219</v>
      </c>
      <c r="E1545">
        <v>6</v>
      </c>
      <c r="F1545" s="15">
        <f t="shared" si="48"/>
        <v>6</v>
      </c>
      <c r="G1545" s="15">
        <f t="shared" si="49"/>
        <v>36</v>
      </c>
      <c r="H1545" s="15"/>
      <c r="V1545">
        <v>115</v>
      </c>
    </row>
    <row r="1546" spans="1:22" x14ac:dyDescent="0.2">
      <c r="A1546">
        <v>0</v>
      </c>
      <c r="B1546" t="s">
        <v>8221</v>
      </c>
      <c r="D1546" t="s">
        <v>8219</v>
      </c>
      <c r="E1546">
        <v>182</v>
      </c>
      <c r="F1546" s="15">
        <f t="shared" si="48"/>
        <v>182</v>
      </c>
      <c r="G1546" s="15">
        <f t="shared" si="49"/>
        <v>33124</v>
      </c>
      <c r="H1546" s="15"/>
      <c r="V1546">
        <v>115</v>
      </c>
    </row>
    <row r="1547" spans="1:22" x14ac:dyDescent="0.2">
      <c r="A1547">
        <v>1</v>
      </c>
      <c r="B1547" t="s">
        <v>8221</v>
      </c>
      <c r="D1547" t="s">
        <v>8219</v>
      </c>
      <c r="E1547">
        <v>145</v>
      </c>
      <c r="F1547" s="15">
        <f t="shared" si="48"/>
        <v>145</v>
      </c>
      <c r="G1547" s="15">
        <f t="shared" si="49"/>
        <v>21025</v>
      </c>
      <c r="H1547" s="15"/>
      <c r="V1547">
        <v>115</v>
      </c>
    </row>
    <row r="1548" spans="1:22" x14ac:dyDescent="0.2">
      <c r="A1548">
        <v>11</v>
      </c>
      <c r="B1548" t="s">
        <v>8221</v>
      </c>
      <c r="D1548" t="s">
        <v>8219</v>
      </c>
      <c r="E1548">
        <v>25</v>
      </c>
      <c r="F1548" s="15">
        <f t="shared" si="48"/>
        <v>25</v>
      </c>
      <c r="G1548" s="15">
        <f t="shared" si="49"/>
        <v>625</v>
      </c>
      <c r="H1548" s="15"/>
      <c r="V1548">
        <v>115</v>
      </c>
    </row>
    <row r="1549" spans="1:22" x14ac:dyDescent="0.2">
      <c r="A1549">
        <v>0</v>
      </c>
      <c r="B1549" t="s">
        <v>8221</v>
      </c>
      <c r="D1549" t="s">
        <v>8219</v>
      </c>
      <c r="E1549">
        <v>320</v>
      </c>
      <c r="F1549" s="15">
        <f t="shared" si="48"/>
        <v>320</v>
      </c>
      <c r="G1549" s="15">
        <f t="shared" si="49"/>
        <v>102400</v>
      </c>
      <c r="H1549" s="15"/>
      <c r="V1549">
        <v>115</v>
      </c>
    </row>
    <row r="1550" spans="1:22" x14ac:dyDescent="0.2">
      <c r="A1550">
        <v>1</v>
      </c>
      <c r="B1550" t="s">
        <v>8221</v>
      </c>
      <c r="D1550" t="s">
        <v>8219</v>
      </c>
      <c r="E1550">
        <v>99</v>
      </c>
      <c r="F1550" s="15">
        <f t="shared" si="48"/>
        <v>99</v>
      </c>
      <c r="G1550" s="15">
        <f t="shared" si="49"/>
        <v>9801</v>
      </c>
      <c r="H1550" s="15"/>
      <c r="V1550">
        <v>115</v>
      </c>
    </row>
    <row r="1551" spans="1:22" x14ac:dyDescent="0.2">
      <c r="A1551">
        <v>6</v>
      </c>
      <c r="B1551" t="s">
        <v>8221</v>
      </c>
      <c r="D1551" t="s">
        <v>8219</v>
      </c>
      <c r="E1551">
        <v>348</v>
      </c>
      <c r="F1551" s="15">
        <f t="shared" si="48"/>
        <v>348</v>
      </c>
      <c r="G1551" s="15">
        <f t="shared" si="49"/>
        <v>121104</v>
      </c>
      <c r="H1551" s="15"/>
      <c r="V1551">
        <v>115</v>
      </c>
    </row>
    <row r="1552" spans="1:22" x14ac:dyDescent="0.2">
      <c r="A1552">
        <v>7</v>
      </c>
      <c r="B1552" t="s">
        <v>8221</v>
      </c>
      <c r="D1552" t="s">
        <v>8219</v>
      </c>
      <c r="E1552">
        <v>41</v>
      </c>
      <c r="F1552" s="15">
        <f t="shared" si="48"/>
        <v>41</v>
      </c>
      <c r="G1552" s="15">
        <f t="shared" si="49"/>
        <v>1681</v>
      </c>
      <c r="H1552" s="15"/>
      <c r="V1552">
        <v>115</v>
      </c>
    </row>
    <row r="1553" spans="1:22" x14ac:dyDescent="0.2">
      <c r="A1553">
        <v>0</v>
      </c>
      <c r="B1553" t="s">
        <v>8221</v>
      </c>
      <c r="D1553" t="s">
        <v>8219</v>
      </c>
      <c r="E1553">
        <v>29</v>
      </c>
      <c r="F1553" s="15">
        <f t="shared" si="48"/>
        <v>29</v>
      </c>
      <c r="G1553" s="15">
        <f t="shared" si="49"/>
        <v>841</v>
      </c>
      <c r="H1553" s="15"/>
      <c r="V1553">
        <v>115</v>
      </c>
    </row>
    <row r="1554" spans="1:22" x14ac:dyDescent="0.2">
      <c r="A1554">
        <v>16</v>
      </c>
      <c r="B1554" t="s">
        <v>8221</v>
      </c>
      <c r="D1554" t="s">
        <v>8219</v>
      </c>
      <c r="E1554">
        <v>25</v>
      </c>
      <c r="F1554" s="15">
        <f t="shared" si="48"/>
        <v>25</v>
      </c>
      <c r="G1554" s="15">
        <f t="shared" si="49"/>
        <v>625</v>
      </c>
      <c r="H1554" s="15"/>
      <c r="V1554">
        <v>115</v>
      </c>
    </row>
    <row r="1555" spans="1:22" x14ac:dyDescent="0.2">
      <c r="A1555">
        <v>0</v>
      </c>
      <c r="B1555" t="s">
        <v>8221</v>
      </c>
      <c r="D1555" t="s">
        <v>8219</v>
      </c>
      <c r="E1555">
        <v>23</v>
      </c>
      <c r="F1555" s="15">
        <f t="shared" si="48"/>
        <v>23</v>
      </c>
      <c r="G1555" s="15">
        <f t="shared" si="49"/>
        <v>529</v>
      </c>
      <c r="H1555" s="15"/>
      <c r="V1555">
        <v>116</v>
      </c>
    </row>
    <row r="1556" spans="1:22" x14ac:dyDescent="0.2">
      <c r="A1556">
        <v>0</v>
      </c>
      <c r="B1556" t="s">
        <v>8221</v>
      </c>
      <c r="D1556" t="s">
        <v>8219</v>
      </c>
      <c r="E1556">
        <v>1260</v>
      </c>
      <c r="F1556" s="15">
        <f t="shared" si="48"/>
        <v>1260</v>
      </c>
      <c r="G1556" s="15">
        <f t="shared" si="49"/>
        <v>1587600</v>
      </c>
      <c r="H1556" s="15"/>
      <c r="V1556">
        <v>116</v>
      </c>
    </row>
    <row r="1557" spans="1:22" x14ac:dyDescent="0.2">
      <c r="A1557">
        <v>0</v>
      </c>
      <c r="B1557" t="s">
        <v>8221</v>
      </c>
      <c r="D1557" t="s">
        <v>8219</v>
      </c>
      <c r="E1557">
        <v>307</v>
      </c>
      <c r="F1557" s="15">
        <f t="shared" si="48"/>
        <v>307</v>
      </c>
      <c r="G1557" s="15">
        <f t="shared" si="49"/>
        <v>94249</v>
      </c>
      <c r="H1557" s="15"/>
      <c r="V1557">
        <v>117</v>
      </c>
    </row>
    <row r="1558" spans="1:22" x14ac:dyDescent="0.2">
      <c r="A1558">
        <v>12</v>
      </c>
      <c r="B1558" t="s">
        <v>8221</v>
      </c>
      <c r="D1558" t="s">
        <v>8219</v>
      </c>
      <c r="E1558">
        <v>329</v>
      </c>
      <c r="F1558" s="15">
        <f t="shared" si="48"/>
        <v>329</v>
      </c>
      <c r="G1558" s="15">
        <f t="shared" si="49"/>
        <v>108241</v>
      </c>
      <c r="H1558" s="15"/>
      <c r="V1558">
        <v>117</v>
      </c>
    </row>
    <row r="1559" spans="1:22" x14ac:dyDescent="0.2">
      <c r="A1559">
        <v>1</v>
      </c>
      <c r="B1559" t="s">
        <v>8221</v>
      </c>
      <c r="D1559" t="s">
        <v>8219</v>
      </c>
      <c r="E1559">
        <v>32</v>
      </c>
      <c r="F1559" s="15">
        <f t="shared" si="48"/>
        <v>32</v>
      </c>
      <c r="G1559" s="15">
        <f t="shared" si="49"/>
        <v>1024</v>
      </c>
      <c r="H1559" s="15"/>
      <c r="V1559">
        <v>117</v>
      </c>
    </row>
    <row r="1560" spans="1:22" x14ac:dyDescent="0.2">
      <c r="A1560">
        <v>3</v>
      </c>
      <c r="B1560" t="s">
        <v>8221</v>
      </c>
      <c r="D1560" t="s">
        <v>8219</v>
      </c>
      <c r="E1560">
        <v>27</v>
      </c>
      <c r="F1560" s="15">
        <f t="shared" si="48"/>
        <v>27</v>
      </c>
      <c r="G1560" s="15">
        <f t="shared" si="49"/>
        <v>729</v>
      </c>
      <c r="H1560" s="15"/>
      <c r="V1560">
        <v>117</v>
      </c>
    </row>
    <row r="1561" spans="1:22" x14ac:dyDescent="0.2">
      <c r="A1561">
        <v>1</v>
      </c>
      <c r="B1561" t="s">
        <v>8221</v>
      </c>
      <c r="D1561" t="s">
        <v>8219</v>
      </c>
      <c r="E1561">
        <v>236</v>
      </c>
      <c r="F1561" s="15">
        <f t="shared" si="48"/>
        <v>236</v>
      </c>
      <c r="G1561" s="15">
        <f t="shared" si="49"/>
        <v>55696</v>
      </c>
      <c r="H1561" s="15"/>
      <c r="V1561">
        <v>118</v>
      </c>
    </row>
    <row r="1562" spans="1:22" x14ac:dyDescent="0.2">
      <c r="A1562">
        <v>4</v>
      </c>
      <c r="B1562" t="s">
        <v>8221</v>
      </c>
      <c r="D1562" t="s">
        <v>8219</v>
      </c>
      <c r="E1562">
        <v>42</v>
      </c>
      <c r="F1562" s="15">
        <f t="shared" si="48"/>
        <v>42</v>
      </c>
      <c r="G1562" s="15">
        <f t="shared" si="49"/>
        <v>1764</v>
      </c>
      <c r="H1562" s="15"/>
      <c r="V1562">
        <v>118</v>
      </c>
    </row>
    <row r="1563" spans="1:22" x14ac:dyDescent="0.2">
      <c r="A1563">
        <v>1</v>
      </c>
      <c r="B1563" t="s">
        <v>8220</v>
      </c>
      <c r="D1563" t="s">
        <v>8219</v>
      </c>
      <c r="E1563">
        <v>95</v>
      </c>
      <c r="F1563" s="15">
        <f t="shared" si="48"/>
        <v>95</v>
      </c>
      <c r="G1563" s="15">
        <f t="shared" si="49"/>
        <v>9025</v>
      </c>
      <c r="H1563" s="15"/>
      <c r="V1563">
        <v>118</v>
      </c>
    </row>
    <row r="1564" spans="1:22" x14ac:dyDescent="0.2">
      <c r="A1564">
        <v>0</v>
      </c>
      <c r="B1564" t="s">
        <v>8220</v>
      </c>
      <c r="D1564" t="s">
        <v>8219</v>
      </c>
      <c r="E1564">
        <v>37</v>
      </c>
      <c r="F1564" s="15">
        <f t="shared" si="48"/>
        <v>37</v>
      </c>
      <c r="G1564" s="15">
        <f t="shared" si="49"/>
        <v>1369</v>
      </c>
      <c r="H1564" s="15"/>
      <c r="V1564">
        <v>119</v>
      </c>
    </row>
    <row r="1565" spans="1:22" x14ac:dyDescent="0.2">
      <c r="A1565">
        <v>2</v>
      </c>
      <c r="B1565" t="s">
        <v>8220</v>
      </c>
      <c r="D1565" t="s">
        <v>8219</v>
      </c>
      <c r="E1565">
        <v>128</v>
      </c>
      <c r="F1565" s="15">
        <f t="shared" si="48"/>
        <v>128</v>
      </c>
      <c r="G1565" s="15">
        <f t="shared" si="49"/>
        <v>16384</v>
      </c>
      <c r="H1565" s="15"/>
      <c r="V1565">
        <v>119</v>
      </c>
    </row>
    <row r="1566" spans="1:22" x14ac:dyDescent="0.2">
      <c r="A1566">
        <v>1</v>
      </c>
      <c r="B1566" t="s">
        <v>8220</v>
      </c>
      <c r="D1566" t="s">
        <v>8219</v>
      </c>
      <c r="E1566">
        <v>156</v>
      </c>
      <c r="F1566" s="15">
        <f t="shared" si="48"/>
        <v>156</v>
      </c>
      <c r="G1566" s="15">
        <f t="shared" si="49"/>
        <v>24336</v>
      </c>
      <c r="H1566" s="15"/>
      <c r="V1566">
        <v>119</v>
      </c>
    </row>
    <row r="1567" spans="1:22" x14ac:dyDescent="0.2">
      <c r="A1567">
        <v>1</v>
      </c>
      <c r="B1567" t="s">
        <v>8220</v>
      </c>
      <c r="D1567" t="s">
        <v>8219</v>
      </c>
      <c r="E1567">
        <v>64</v>
      </c>
      <c r="F1567" s="15">
        <f t="shared" si="48"/>
        <v>64</v>
      </c>
      <c r="G1567" s="15">
        <f t="shared" si="49"/>
        <v>4096</v>
      </c>
      <c r="H1567" s="15"/>
      <c r="V1567">
        <v>119</v>
      </c>
    </row>
    <row r="1568" spans="1:22" x14ac:dyDescent="0.2">
      <c r="A1568">
        <v>59</v>
      </c>
      <c r="B1568" t="s">
        <v>8220</v>
      </c>
      <c r="D1568" t="s">
        <v>8219</v>
      </c>
      <c r="E1568">
        <v>58</v>
      </c>
      <c r="F1568" s="15">
        <f t="shared" si="48"/>
        <v>58</v>
      </c>
      <c r="G1568" s="15">
        <f t="shared" si="49"/>
        <v>3364</v>
      </c>
      <c r="H1568" s="15"/>
      <c r="V1568">
        <v>119</v>
      </c>
    </row>
    <row r="1569" spans="1:22" x14ac:dyDescent="0.2">
      <c r="A1569">
        <v>13</v>
      </c>
      <c r="B1569" t="s">
        <v>8220</v>
      </c>
      <c r="D1569" t="s">
        <v>8219</v>
      </c>
      <c r="E1569">
        <v>20</v>
      </c>
      <c r="F1569" s="15">
        <f t="shared" si="48"/>
        <v>20</v>
      </c>
      <c r="G1569" s="15">
        <f t="shared" si="49"/>
        <v>400</v>
      </c>
      <c r="H1569" s="15"/>
      <c r="V1569">
        <v>119</v>
      </c>
    </row>
    <row r="1570" spans="1:22" x14ac:dyDescent="0.2">
      <c r="A1570">
        <v>22</v>
      </c>
      <c r="B1570" t="s">
        <v>8220</v>
      </c>
      <c r="D1570" t="s">
        <v>8219</v>
      </c>
      <c r="E1570">
        <v>47</v>
      </c>
      <c r="F1570" s="15">
        <f t="shared" si="48"/>
        <v>47</v>
      </c>
      <c r="G1570" s="15">
        <f t="shared" si="49"/>
        <v>2209</v>
      </c>
      <c r="H1570" s="15"/>
      <c r="V1570">
        <v>120</v>
      </c>
    </row>
    <row r="1571" spans="1:22" x14ac:dyDescent="0.2">
      <c r="A1571">
        <v>0</v>
      </c>
      <c r="B1571" t="s">
        <v>8220</v>
      </c>
      <c r="D1571" t="s">
        <v>8219</v>
      </c>
      <c r="E1571">
        <v>54</v>
      </c>
      <c r="F1571" s="15">
        <f t="shared" si="48"/>
        <v>54</v>
      </c>
      <c r="G1571" s="15">
        <f t="shared" si="49"/>
        <v>2916</v>
      </c>
      <c r="H1571" s="15"/>
      <c r="V1571">
        <v>120</v>
      </c>
    </row>
    <row r="1572" spans="1:22" x14ac:dyDescent="0.2">
      <c r="A1572">
        <v>52</v>
      </c>
      <c r="B1572" t="s">
        <v>8220</v>
      </c>
      <c r="D1572" t="s">
        <v>8219</v>
      </c>
      <c r="E1572">
        <v>9</v>
      </c>
      <c r="F1572" s="15">
        <f t="shared" si="48"/>
        <v>9</v>
      </c>
      <c r="G1572" s="15">
        <f t="shared" si="49"/>
        <v>81</v>
      </c>
      <c r="H1572" s="15"/>
      <c r="V1572">
        <v>120</v>
      </c>
    </row>
    <row r="1573" spans="1:22" x14ac:dyDescent="0.2">
      <c r="A1573">
        <v>4</v>
      </c>
      <c r="B1573" t="s">
        <v>8220</v>
      </c>
      <c r="D1573" t="s">
        <v>8219</v>
      </c>
      <c r="E1573">
        <v>213</v>
      </c>
      <c r="F1573" s="15">
        <f t="shared" si="48"/>
        <v>213</v>
      </c>
      <c r="G1573" s="15">
        <f t="shared" si="49"/>
        <v>45369</v>
      </c>
      <c r="H1573" s="15"/>
      <c r="V1573">
        <v>120</v>
      </c>
    </row>
    <row r="1574" spans="1:22" x14ac:dyDescent="0.2">
      <c r="A1574">
        <v>3</v>
      </c>
      <c r="B1574" t="s">
        <v>8220</v>
      </c>
      <c r="D1574" t="s">
        <v>8219</v>
      </c>
      <c r="E1574">
        <v>57</v>
      </c>
      <c r="F1574" s="15">
        <f t="shared" si="48"/>
        <v>57</v>
      </c>
      <c r="G1574" s="15">
        <f t="shared" si="49"/>
        <v>3249</v>
      </c>
      <c r="H1574" s="15"/>
      <c r="V1574">
        <v>120</v>
      </c>
    </row>
    <row r="1575" spans="1:22" x14ac:dyDescent="0.2">
      <c r="A1575">
        <v>3</v>
      </c>
      <c r="B1575" t="s">
        <v>8220</v>
      </c>
      <c r="D1575" t="s">
        <v>8219</v>
      </c>
      <c r="E1575">
        <v>25</v>
      </c>
      <c r="F1575" s="15">
        <f t="shared" si="48"/>
        <v>25</v>
      </c>
      <c r="G1575" s="15">
        <f t="shared" si="49"/>
        <v>625</v>
      </c>
      <c r="H1575" s="15"/>
      <c r="V1575">
        <v>120</v>
      </c>
    </row>
    <row r="1576" spans="1:22" x14ac:dyDescent="0.2">
      <c r="A1576">
        <v>6</v>
      </c>
      <c r="B1576" t="s">
        <v>8220</v>
      </c>
      <c r="D1576" t="s">
        <v>8219</v>
      </c>
      <c r="E1576">
        <v>104</v>
      </c>
      <c r="F1576" s="15">
        <f t="shared" si="48"/>
        <v>104</v>
      </c>
      <c r="G1576" s="15">
        <f t="shared" si="49"/>
        <v>10816</v>
      </c>
      <c r="H1576" s="15"/>
      <c r="V1576">
        <v>120</v>
      </c>
    </row>
    <row r="1577" spans="1:22" x14ac:dyDescent="0.2">
      <c r="A1577">
        <v>35</v>
      </c>
      <c r="B1577" t="s">
        <v>8220</v>
      </c>
      <c r="D1577" t="s">
        <v>8219</v>
      </c>
      <c r="E1577">
        <v>34</v>
      </c>
      <c r="F1577" s="15">
        <f t="shared" si="48"/>
        <v>34</v>
      </c>
      <c r="G1577" s="15">
        <f t="shared" si="49"/>
        <v>1156</v>
      </c>
      <c r="H1577" s="15"/>
      <c r="V1577">
        <v>120</v>
      </c>
    </row>
    <row r="1578" spans="1:22" x14ac:dyDescent="0.2">
      <c r="A1578">
        <v>10</v>
      </c>
      <c r="B1578" t="s">
        <v>8220</v>
      </c>
      <c r="D1578" t="s">
        <v>8219</v>
      </c>
      <c r="E1578">
        <v>67</v>
      </c>
      <c r="F1578" s="15">
        <f t="shared" si="48"/>
        <v>67</v>
      </c>
      <c r="G1578" s="15">
        <f t="shared" si="49"/>
        <v>4489</v>
      </c>
      <c r="H1578" s="15"/>
      <c r="V1578">
        <v>120</v>
      </c>
    </row>
    <row r="1579" spans="1:22" x14ac:dyDescent="0.2">
      <c r="A1579">
        <v>2</v>
      </c>
      <c r="B1579" t="s">
        <v>8220</v>
      </c>
      <c r="D1579" t="s">
        <v>8219</v>
      </c>
      <c r="E1579">
        <v>241</v>
      </c>
      <c r="F1579" s="15">
        <f t="shared" si="48"/>
        <v>241</v>
      </c>
      <c r="G1579" s="15">
        <f t="shared" si="49"/>
        <v>58081</v>
      </c>
      <c r="H1579" s="15"/>
      <c r="V1579">
        <v>121</v>
      </c>
    </row>
    <row r="1580" spans="1:22" x14ac:dyDescent="0.2">
      <c r="A1580">
        <v>4</v>
      </c>
      <c r="B1580" t="s">
        <v>8220</v>
      </c>
      <c r="D1580" t="s">
        <v>8219</v>
      </c>
      <c r="E1580">
        <v>123</v>
      </c>
      <c r="F1580" s="15">
        <f t="shared" si="48"/>
        <v>123</v>
      </c>
      <c r="G1580" s="15">
        <f t="shared" si="49"/>
        <v>15129</v>
      </c>
      <c r="H1580" s="15"/>
      <c r="V1580">
        <v>121</v>
      </c>
    </row>
    <row r="1581" spans="1:22" x14ac:dyDescent="0.2">
      <c r="A1581">
        <v>2</v>
      </c>
      <c r="B1581" t="s">
        <v>8220</v>
      </c>
      <c r="D1581" t="s">
        <v>8219</v>
      </c>
      <c r="E1581">
        <v>302</v>
      </c>
      <c r="F1581" s="15">
        <f t="shared" si="48"/>
        <v>302</v>
      </c>
      <c r="G1581" s="15">
        <f t="shared" si="49"/>
        <v>91204</v>
      </c>
      <c r="H1581" s="15"/>
      <c r="V1581">
        <v>122</v>
      </c>
    </row>
    <row r="1582" spans="1:22" x14ac:dyDescent="0.2">
      <c r="A1582">
        <v>0</v>
      </c>
      <c r="B1582" t="s">
        <v>8220</v>
      </c>
      <c r="D1582" t="s">
        <v>8219</v>
      </c>
      <c r="E1582">
        <v>89</v>
      </c>
      <c r="F1582" s="15">
        <f t="shared" si="48"/>
        <v>89</v>
      </c>
      <c r="G1582" s="15">
        <f t="shared" si="49"/>
        <v>7921</v>
      </c>
      <c r="H1582" s="15"/>
      <c r="V1582">
        <v>122</v>
      </c>
    </row>
    <row r="1583" spans="1:22" x14ac:dyDescent="0.2">
      <c r="A1583">
        <v>1</v>
      </c>
      <c r="B1583" t="s">
        <v>8221</v>
      </c>
      <c r="D1583" t="s">
        <v>8219</v>
      </c>
      <c r="E1583">
        <v>41</v>
      </c>
      <c r="F1583" s="15">
        <f t="shared" si="48"/>
        <v>41</v>
      </c>
      <c r="G1583" s="15">
        <f t="shared" si="49"/>
        <v>1681</v>
      </c>
      <c r="H1583" s="15"/>
      <c r="V1583">
        <v>122</v>
      </c>
    </row>
    <row r="1584" spans="1:22" x14ac:dyDescent="0.2">
      <c r="A1584">
        <v>3</v>
      </c>
      <c r="B1584" t="s">
        <v>8221</v>
      </c>
      <c r="D1584" t="s">
        <v>8219</v>
      </c>
      <c r="E1584">
        <v>69</v>
      </c>
      <c r="F1584" s="15">
        <f t="shared" si="48"/>
        <v>69</v>
      </c>
      <c r="G1584" s="15">
        <f t="shared" si="49"/>
        <v>4761</v>
      </c>
      <c r="H1584" s="15"/>
      <c r="V1584">
        <v>123</v>
      </c>
    </row>
    <row r="1585" spans="1:22" x14ac:dyDescent="0.2">
      <c r="A1585">
        <v>1</v>
      </c>
      <c r="B1585" t="s">
        <v>8221</v>
      </c>
      <c r="D1585" t="s">
        <v>8219</v>
      </c>
      <c r="E1585">
        <v>52</v>
      </c>
      <c r="F1585" s="15">
        <f t="shared" si="48"/>
        <v>52</v>
      </c>
      <c r="G1585" s="15">
        <f t="shared" si="49"/>
        <v>2704</v>
      </c>
      <c r="H1585" s="15"/>
      <c r="V1585">
        <v>123</v>
      </c>
    </row>
    <row r="1586" spans="1:22" x14ac:dyDescent="0.2">
      <c r="A1586">
        <v>0</v>
      </c>
      <c r="B1586" t="s">
        <v>8221</v>
      </c>
      <c r="D1586" t="s">
        <v>8219</v>
      </c>
      <c r="E1586">
        <v>57</v>
      </c>
      <c r="F1586" s="15">
        <f t="shared" si="48"/>
        <v>57</v>
      </c>
      <c r="G1586" s="15">
        <f t="shared" si="49"/>
        <v>3249</v>
      </c>
      <c r="H1586" s="15"/>
      <c r="V1586">
        <v>123</v>
      </c>
    </row>
    <row r="1587" spans="1:22" x14ac:dyDescent="0.2">
      <c r="A1587">
        <v>12</v>
      </c>
      <c r="B1587" t="s">
        <v>8221</v>
      </c>
      <c r="D1587" t="s">
        <v>8219</v>
      </c>
      <c r="E1587">
        <v>74</v>
      </c>
      <c r="F1587" s="15">
        <f t="shared" si="48"/>
        <v>74</v>
      </c>
      <c r="G1587" s="15">
        <f t="shared" si="49"/>
        <v>5476</v>
      </c>
      <c r="H1587" s="15"/>
      <c r="V1587">
        <v>123</v>
      </c>
    </row>
    <row r="1588" spans="1:22" x14ac:dyDescent="0.2">
      <c r="A1588">
        <v>0</v>
      </c>
      <c r="B1588" t="s">
        <v>8221</v>
      </c>
      <c r="D1588" t="s">
        <v>8219</v>
      </c>
      <c r="E1588">
        <v>63</v>
      </c>
      <c r="F1588" s="15">
        <f t="shared" si="48"/>
        <v>63</v>
      </c>
      <c r="G1588" s="15">
        <f t="shared" si="49"/>
        <v>3969</v>
      </c>
      <c r="H1588" s="15"/>
      <c r="V1588">
        <v>124</v>
      </c>
    </row>
    <row r="1589" spans="1:22" x14ac:dyDescent="0.2">
      <c r="A1589">
        <v>1</v>
      </c>
      <c r="B1589" t="s">
        <v>8221</v>
      </c>
      <c r="D1589" t="s">
        <v>8219</v>
      </c>
      <c r="E1589">
        <v>72</v>
      </c>
      <c r="F1589" s="15">
        <f t="shared" si="48"/>
        <v>72</v>
      </c>
      <c r="G1589" s="15">
        <f t="shared" si="49"/>
        <v>5184</v>
      </c>
      <c r="H1589" s="15"/>
      <c r="V1589">
        <v>125</v>
      </c>
    </row>
    <row r="1590" spans="1:22" x14ac:dyDescent="0.2">
      <c r="A1590">
        <v>0</v>
      </c>
      <c r="B1590" t="s">
        <v>8221</v>
      </c>
      <c r="D1590" t="s">
        <v>8219</v>
      </c>
      <c r="E1590">
        <v>71</v>
      </c>
      <c r="F1590" s="15">
        <f t="shared" si="48"/>
        <v>71</v>
      </c>
      <c r="G1590" s="15">
        <f t="shared" si="49"/>
        <v>5041</v>
      </c>
      <c r="H1590" s="15"/>
      <c r="V1590">
        <v>125</v>
      </c>
    </row>
    <row r="1591" spans="1:22" x14ac:dyDescent="0.2">
      <c r="A1591">
        <v>0</v>
      </c>
      <c r="B1591" t="s">
        <v>8221</v>
      </c>
      <c r="D1591" t="s">
        <v>8219</v>
      </c>
      <c r="E1591">
        <v>21</v>
      </c>
      <c r="F1591" s="15">
        <f t="shared" si="48"/>
        <v>21</v>
      </c>
      <c r="G1591" s="15">
        <f t="shared" si="49"/>
        <v>441</v>
      </c>
      <c r="H1591" s="15"/>
      <c r="V1591">
        <v>125</v>
      </c>
    </row>
    <row r="1592" spans="1:22" x14ac:dyDescent="0.2">
      <c r="A1592">
        <v>2</v>
      </c>
      <c r="B1592" t="s">
        <v>8221</v>
      </c>
      <c r="D1592" t="s">
        <v>8219</v>
      </c>
      <c r="E1592">
        <v>930</v>
      </c>
      <c r="F1592" s="15">
        <f t="shared" si="48"/>
        <v>930</v>
      </c>
      <c r="G1592" s="15">
        <f t="shared" si="49"/>
        <v>864900</v>
      </c>
      <c r="H1592" s="15"/>
      <c r="V1592">
        <v>126</v>
      </c>
    </row>
    <row r="1593" spans="1:22" x14ac:dyDescent="0.2">
      <c r="A1593">
        <v>92</v>
      </c>
      <c r="B1593" t="s">
        <v>8221</v>
      </c>
      <c r="D1593" t="s">
        <v>8219</v>
      </c>
      <c r="E1593">
        <v>55</v>
      </c>
      <c r="F1593" s="15">
        <f t="shared" si="48"/>
        <v>55</v>
      </c>
      <c r="G1593" s="15">
        <f t="shared" si="49"/>
        <v>3025</v>
      </c>
      <c r="H1593" s="15"/>
      <c r="V1593">
        <v>126</v>
      </c>
    </row>
    <row r="1594" spans="1:22" x14ac:dyDescent="0.2">
      <c r="A1594">
        <v>0</v>
      </c>
      <c r="B1594" t="s">
        <v>8221</v>
      </c>
      <c r="D1594" t="s">
        <v>8219</v>
      </c>
      <c r="E1594">
        <v>61</v>
      </c>
      <c r="F1594" s="15">
        <f t="shared" si="48"/>
        <v>61</v>
      </c>
      <c r="G1594" s="15">
        <f t="shared" si="49"/>
        <v>3721</v>
      </c>
      <c r="H1594" s="15"/>
      <c r="V1594">
        <v>126</v>
      </c>
    </row>
    <row r="1595" spans="1:22" x14ac:dyDescent="0.2">
      <c r="A1595">
        <v>3</v>
      </c>
      <c r="B1595" t="s">
        <v>8221</v>
      </c>
      <c r="D1595" t="s">
        <v>8219</v>
      </c>
      <c r="E1595">
        <v>82</v>
      </c>
      <c r="F1595" s="15">
        <f t="shared" si="48"/>
        <v>82</v>
      </c>
      <c r="G1595" s="15">
        <f t="shared" si="49"/>
        <v>6724</v>
      </c>
      <c r="H1595" s="15"/>
      <c r="V1595">
        <v>127</v>
      </c>
    </row>
    <row r="1596" spans="1:22" x14ac:dyDescent="0.2">
      <c r="A1596">
        <v>10</v>
      </c>
      <c r="B1596" t="s">
        <v>8221</v>
      </c>
      <c r="D1596" t="s">
        <v>8219</v>
      </c>
      <c r="E1596">
        <v>71</v>
      </c>
      <c r="F1596" s="15">
        <f t="shared" si="48"/>
        <v>71</v>
      </c>
      <c r="G1596" s="15">
        <f t="shared" si="49"/>
        <v>5041</v>
      </c>
      <c r="H1596" s="15"/>
      <c r="V1596">
        <v>128</v>
      </c>
    </row>
    <row r="1597" spans="1:22" x14ac:dyDescent="0.2">
      <c r="A1597">
        <v>7</v>
      </c>
      <c r="B1597" t="s">
        <v>8221</v>
      </c>
      <c r="D1597" t="s">
        <v>8219</v>
      </c>
      <c r="E1597">
        <v>117</v>
      </c>
      <c r="F1597" s="15">
        <f t="shared" si="48"/>
        <v>117</v>
      </c>
      <c r="G1597" s="15">
        <f t="shared" si="49"/>
        <v>13689</v>
      </c>
      <c r="H1597" s="15"/>
      <c r="V1597">
        <v>128</v>
      </c>
    </row>
    <row r="1598" spans="1:22" x14ac:dyDescent="0.2">
      <c r="A1598">
        <v>3</v>
      </c>
      <c r="B1598" t="s">
        <v>8221</v>
      </c>
      <c r="D1598" t="s">
        <v>8219</v>
      </c>
      <c r="E1598">
        <v>29</v>
      </c>
      <c r="F1598" s="15">
        <f t="shared" si="48"/>
        <v>29</v>
      </c>
      <c r="G1598" s="15">
        <f t="shared" si="49"/>
        <v>841</v>
      </c>
      <c r="H1598" s="15"/>
      <c r="V1598">
        <v>128</v>
      </c>
    </row>
    <row r="1599" spans="1:22" x14ac:dyDescent="0.2">
      <c r="A1599">
        <v>0</v>
      </c>
      <c r="B1599" t="s">
        <v>8221</v>
      </c>
      <c r="D1599" t="s">
        <v>8219</v>
      </c>
      <c r="E1599">
        <v>74</v>
      </c>
      <c r="F1599" s="15">
        <f t="shared" si="48"/>
        <v>74</v>
      </c>
      <c r="G1599" s="15">
        <f t="shared" si="49"/>
        <v>5476</v>
      </c>
      <c r="H1599" s="15"/>
      <c r="V1599">
        <v>128</v>
      </c>
    </row>
    <row r="1600" spans="1:22" x14ac:dyDescent="0.2">
      <c r="A1600">
        <v>1</v>
      </c>
      <c r="B1600" t="s">
        <v>8221</v>
      </c>
      <c r="D1600" t="s">
        <v>8219</v>
      </c>
      <c r="E1600">
        <v>23</v>
      </c>
      <c r="F1600" s="15">
        <f t="shared" si="48"/>
        <v>23</v>
      </c>
      <c r="G1600" s="15">
        <f t="shared" si="49"/>
        <v>529</v>
      </c>
      <c r="H1600" s="15"/>
      <c r="V1600">
        <v>128</v>
      </c>
    </row>
    <row r="1601" spans="1:22" x14ac:dyDescent="0.2">
      <c r="A1601">
        <v>0</v>
      </c>
      <c r="B1601" t="s">
        <v>8221</v>
      </c>
      <c r="D1601" t="s">
        <v>8219</v>
      </c>
      <c r="E1601">
        <v>60</v>
      </c>
      <c r="F1601" s="15">
        <f t="shared" si="48"/>
        <v>60</v>
      </c>
      <c r="G1601" s="15">
        <f t="shared" si="49"/>
        <v>3600</v>
      </c>
      <c r="H1601" s="15"/>
      <c r="V1601">
        <v>128</v>
      </c>
    </row>
    <row r="1602" spans="1:22" x14ac:dyDescent="0.2">
      <c r="A1602">
        <v>9</v>
      </c>
      <c r="B1602" t="s">
        <v>8221</v>
      </c>
      <c r="D1602" t="s">
        <v>8219</v>
      </c>
      <c r="E1602">
        <v>55</v>
      </c>
      <c r="F1602" s="15">
        <f t="shared" si="48"/>
        <v>55</v>
      </c>
      <c r="G1602" s="15">
        <f t="shared" si="49"/>
        <v>3025</v>
      </c>
      <c r="H1602" s="15"/>
      <c r="V1602">
        <v>128</v>
      </c>
    </row>
    <row r="1603" spans="1:22" x14ac:dyDescent="0.2">
      <c r="A1603">
        <v>56</v>
      </c>
      <c r="B1603" t="s">
        <v>8219</v>
      </c>
      <c r="D1603" t="s">
        <v>8219</v>
      </c>
      <c r="E1603">
        <v>51</v>
      </c>
      <c r="F1603" s="15">
        <f t="shared" ref="F1603:F1666" si="50">E1603-$N1603</f>
        <v>51</v>
      </c>
      <c r="G1603" s="15">
        <f t="shared" ref="G1603:G1666" si="51">F1603^2</f>
        <v>2601</v>
      </c>
      <c r="H1603" s="15"/>
      <c r="V1603">
        <v>129</v>
      </c>
    </row>
    <row r="1604" spans="1:22" x14ac:dyDescent="0.2">
      <c r="A1604">
        <v>32</v>
      </c>
      <c r="B1604" t="s">
        <v>8219</v>
      </c>
      <c r="D1604" t="s">
        <v>8219</v>
      </c>
      <c r="E1604">
        <v>78</v>
      </c>
      <c r="F1604" s="15">
        <f t="shared" si="50"/>
        <v>78</v>
      </c>
      <c r="G1604" s="15">
        <f t="shared" si="51"/>
        <v>6084</v>
      </c>
      <c r="H1604" s="15"/>
      <c r="V1604">
        <v>130</v>
      </c>
    </row>
    <row r="1605" spans="1:22" x14ac:dyDescent="0.2">
      <c r="A1605">
        <v>30</v>
      </c>
      <c r="B1605" t="s">
        <v>8219</v>
      </c>
      <c r="D1605" t="s">
        <v>8219</v>
      </c>
      <c r="E1605">
        <v>62</v>
      </c>
      <c r="F1605" s="15">
        <f t="shared" si="50"/>
        <v>62</v>
      </c>
      <c r="G1605" s="15">
        <f t="shared" si="51"/>
        <v>3844</v>
      </c>
      <c r="H1605" s="15"/>
      <c r="V1605">
        <v>130</v>
      </c>
    </row>
    <row r="1606" spans="1:22" x14ac:dyDescent="0.2">
      <c r="A1606">
        <v>70</v>
      </c>
      <c r="B1606" t="s">
        <v>8219</v>
      </c>
      <c r="D1606" t="s">
        <v>8219</v>
      </c>
      <c r="E1606">
        <v>45</v>
      </c>
      <c r="F1606" s="15">
        <f t="shared" si="50"/>
        <v>45</v>
      </c>
      <c r="G1606" s="15">
        <f t="shared" si="51"/>
        <v>2025</v>
      </c>
      <c r="H1606" s="15"/>
      <c r="V1606">
        <v>130</v>
      </c>
    </row>
    <row r="1607" spans="1:22" x14ac:dyDescent="0.2">
      <c r="A1607">
        <v>44</v>
      </c>
      <c r="B1607" t="s">
        <v>8219</v>
      </c>
      <c r="D1607" t="s">
        <v>8219</v>
      </c>
      <c r="E1607">
        <v>15</v>
      </c>
      <c r="F1607" s="15">
        <f t="shared" si="50"/>
        <v>15</v>
      </c>
      <c r="G1607" s="15">
        <f t="shared" si="51"/>
        <v>225</v>
      </c>
      <c r="H1607" s="15"/>
      <c r="V1607">
        <v>130</v>
      </c>
    </row>
    <row r="1608" spans="1:22" x14ac:dyDescent="0.2">
      <c r="A1608">
        <v>92</v>
      </c>
      <c r="B1608" t="s">
        <v>8219</v>
      </c>
      <c r="D1608" t="s">
        <v>8219</v>
      </c>
      <c r="E1608">
        <v>151</v>
      </c>
      <c r="F1608" s="15">
        <f t="shared" si="50"/>
        <v>151</v>
      </c>
      <c r="G1608" s="15">
        <f t="shared" si="51"/>
        <v>22801</v>
      </c>
      <c r="H1608" s="15"/>
      <c r="V1608">
        <v>130</v>
      </c>
    </row>
    <row r="1609" spans="1:22" x14ac:dyDescent="0.2">
      <c r="A1609">
        <v>205</v>
      </c>
      <c r="B1609" t="s">
        <v>8219</v>
      </c>
      <c r="D1609" t="s">
        <v>8219</v>
      </c>
      <c r="E1609">
        <v>68</v>
      </c>
      <c r="F1609" s="15">
        <f t="shared" si="50"/>
        <v>68</v>
      </c>
      <c r="G1609" s="15">
        <f t="shared" si="51"/>
        <v>4624</v>
      </c>
      <c r="H1609" s="15"/>
      <c r="V1609">
        <v>131</v>
      </c>
    </row>
    <row r="1610" spans="1:22" x14ac:dyDescent="0.2">
      <c r="A1610">
        <v>23</v>
      </c>
      <c r="B1610" t="s">
        <v>8219</v>
      </c>
      <c r="D1610" t="s">
        <v>8219</v>
      </c>
      <c r="E1610">
        <v>46</v>
      </c>
      <c r="F1610" s="15">
        <f t="shared" si="50"/>
        <v>46</v>
      </c>
      <c r="G1610" s="15">
        <f t="shared" si="51"/>
        <v>2116</v>
      </c>
      <c r="H1610" s="15"/>
      <c r="V1610">
        <v>131</v>
      </c>
    </row>
    <row r="1611" spans="1:22" x14ac:dyDescent="0.2">
      <c r="A1611">
        <v>4</v>
      </c>
      <c r="B1611" t="s">
        <v>8219</v>
      </c>
      <c r="D1611" t="s">
        <v>8219</v>
      </c>
      <c r="E1611">
        <v>24</v>
      </c>
      <c r="F1611" s="15">
        <f t="shared" si="50"/>
        <v>24</v>
      </c>
      <c r="G1611" s="15">
        <f t="shared" si="51"/>
        <v>576</v>
      </c>
      <c r="H1611" s="15"/>
      <c r="V1611">
        <v>131</v>
      </c>
    </row>
    <row r="1612" spans="1:22" x14ac:dyDescent="0.2">
      <c r="A1612">
        <v>112</v>
      </c>
      <c r="B1612" t="s">
        <v>8219</v>
      </c>
      <c r="D1612" t="s">
        <v>8219</v>
      </c>
      <c r="E1612">
        <v>70</v>
      </c>
      <c r="F1612" s="15">
        <f t="shared" si="50"/>
        <v>70</v>
      </c>
      <c r="G1612" s="15">
        <f t="shared" si="51"/>
        <v>4900</v>
      </c>
      <c r="H1612" s="15"/>
      <c r="V1612">
        <v>131</v>
      </c>
    </row>
    <row r="1613" spans="1:22" x14ac:dyDescent="0.2">
      <c r="A1613">
        <v>27</v>
      </c>
      <c r="B1613" t="s">
        <v>8219</v>
      </c>
      <c r="D1613" t="s">
        <v>8219</v>
      </c>
      <c r="E1613">
        <v>244</v>
      </c>
      <c r="F1613" s="15">
        <f t="shared" si="50"/>
        <v>244</v>
      </c>
      <c r="G1613" s="15">
        <f t="shared" si="51"/>
        <v>59536</v>
      </c>
      <c r="H1613" s="15"/>
      <c r="V1613">
        <v>132</v>
      </c>
    </row>
    <row r="1614" spans="1:22" x14ac:dyDescent="0.2">
      <c r="A1614">
        <v>11</v>
      </c>
      <c r="B1614" t="s">
        <v>8219</v>
      </c>
      <c r="D1614" t="s">
        <v>8219</v>
      </c>
      <c r="E1614">
        <v>82</v>
      </c>
      <c r="F1614" s="15">
        <f t="shared" si="50"/>
        <v>82</v>
      </c>
      <c r="G1614" s="15">
        <f t="shared" si="51"/>
        <v>6724</v>
      </c>
      <c r="H1614" s="15"/>
      <c r="V1614">
        <v>132</v>
      </c>
    </row>
    <row r="1615" spans="1:22" x14ac:dyDescent="0.2">
      <c r="A1615">
        <v>26</v>
      </c>
      <c r="B1615" t="s">
        <v>8219</v>
      </c>
      <c r="D1615" t="s">
        <v>8219</v>
      </c>
      <c r="E1615">
        <v>226</v>
      </c>
      <c r="F1615" s="15">
        <f t="shared" si="50"/>
        <v>226</v>
      </c>
      <c r="G1615" s="15">
        <f t="shared" si="51"/>
        <v>51076</v>
      </c>
      <c r="H1615" s="15"/>
      <c r="V1615">
        <v>133</v>
      </c>
    </row>
    <row r="1616" spans="1:22" x14ac:dyDescent="0.2">
      <c r="A1616">
        <v>77</v>
      </c>
      <c r="B1616" t="s">
        <v>8219</v>
      </c>
      <c r="D1616" t="s">
        <v>8219</v>
      </c>
      <c r="E1616">
        <v>60</v>
      </c>
      <c r="F1616" s="15">
        <f t="shared" si="50"/>
        <v>60</v>
      </c>
      <c r="G1616" s="15">
        <f t="shared" si="51"/>
        <v>3600</v>
      </c>
      <c r="H1616" s="15"/>
      <c r="V1616">
        <v>133</v>
      </c>
    </row>
    <row r="1617" spans="1:22" x14ac:dyDescent="0.2">
      <c r="A1617">
        <v>136</v>
      </c>
      <c r="B1617" t="s">
        <v>8219</v>
      </c>
      <c r="D1617" t="s">
        <v>8219</v>
      </c>
      <c r="E1617">
        <v>322</v>
      </c>
      <c r="F1617" s="15">
        <f t="shared" si="50"/>
        <v>322</v>
      </c>
      <c r="G1617" s="15">
        <f t="shared" si="51"/>
        <v>103684</v>
      </c>
      <c r="H1617" s="15"/>
      <c r="V1617">
        <v>133</v>
      </c>
    </row>
    <row r="1618" spans="1:22" x14ac:dyDescent="0.2">
      <c r="A1618">
        <v>157</v>
      </c>
      <c r="B1618" t="s">
        <v>8219</v>
      </c>
      <c r="D1618" t="s">
        <v>8219</v>
      </c>
      <c r="E1618">
        <v>94</v>
      </c>
      <c r="F1618" s="15">
        <f t="shared" si="50"/>
        <v>94</v>
      </c>
      <c r="G1618" s="15">
        <f t="shared" si="51"/>
        <v>8836</v>
      </c>
      <c r="H1618" s="15"/>
      <c r="V1618">
        <v>133</v>
      </c>
    </row>
    <row r="1619" spans="1:22" x14ac:dyDescent="0.2">
      <c r="A1619">
        <v>158</v>
      </c>
      <c r="B1619" t="s">
        <v>8219</v>
      </c>
      <c r="D1619" t="s">
        <v>8219</v>
      </c>
      <c r="E1619">
        <v>47</v>
      </c>
      <c r="F1619" s="15">
        <f t="shared" si="50"/>
        <v>47</v>
      </c>
      <c r="G1619" s="15">
        <f t="shared" si="51"/>
        <v>2209</v>
      </c>
      <c r="H1619" s="15"/>
      <c r="V1619">
        <v>133</v>
      </c>
    </row>
    <row r="1620" spans="1:22" x14ac:dyDescent="0.2">
      <c r="A1620">
        <v>27</v>
      </c>
      <c r="B1620" t="s">
        <v>8219</v>
      </c>
      <c r="D1620" t="s">
        <v>8219</v>
      </c>
      <c r="E1620">
        <v>115</v>
      </c>
      <c r="F1620" s="15">
        <f t="shared" si="50"/>
        <v>115</v>
      </c>
      <c r="G1620" s="15">
        <f t="shared" si="51"/>
        <v>13225</v>
      </c>
      <c r="H1620" s="15"/>
      <c r="V1620">
        <v>134</v>
      </c>
    </row>
    <row r="1621" spans="1:22" x14ac:dyDescent="0.2">
      <c r="A1621">
        <v>23</v>
      </c>
      <c r="B1621" t="s">
        <v>8219</v>
      </c>
      <c r="D1621" t="s">
        <v>8219</v>
      </c>
      <c r="E1621">
        <v>134</v>
      </c>
      <c r="F1621" s="15">
        <f t="shared" si="50"/>
        <v>134</v>
      </c>
      <c r="G1621" s="15">
        <f t="shared" si="51"/>
        <v>17956</v>
      </c>
      <c r="H1621" s="15"/>
      <c r="V1621">
        <v>134</v>
      </c>
    </row>
    <row r="1622" spans="1:22" x14ac:dyDescent="0.2">
      <c r="A1622">
        <v>17</v>
      </c>
      <c r="B1622" t="s">
        <v>8219</v>
      </c>
      <c r="D1622" t="s">
        <v>8219</v>
      </c>
      <c r="E1622">
        <v>35</v>
      </c>
      <c r="F1622" s="15">
        <f t="shared" si="50"/>
        <v>35</v>
      </c>
      <c r="G1622" s="15">
        <f t="shared" si="51"/>
        <v>1225</v>
      </c>
      <c r="H1622" s="15"/>
      <c r="V1622">
        <v>134</v>
      </c>
    </row>
    <row r="1623" spans="1:22" x14ac:dyDescent="0.2">
      <c r="A1623">
        <v>37</v>
      </c>
      <c r="B1623" t="s">
        <v>8219</v>
      </c>
      <c r="D1623" t="s">
        <v>8219</v>
      </c>
      <c r="E1623">
        <v>104</v>
      </c>
      <c r="F1623" s="15">
        <f t="shared" si="50"/>
        <v>104</v>
      </c>
      <c r="G1623" s="15">
        <f t="shared" si="51"/>
        <v>10816</v>
      </c>
      <c r="H1623" s="15"/>
      <c r="V1623">
        <v>134</v>
      </c>
    </row>
    <row r="1624" spans="1:22" x14ac:dyDescent="0.2">
      <c r="A1624">
        <v>65</v>
      </c>
      <c r="B1624" t="s">
        <v>8219</v>
      </c>
      <c r="D1624" t="s">
        <v>8219</v>
      </c>
      <c r="E1624">
        <v>184</v>
      </c>
      <c r="F1624" s="15">
        <f t="shared" si="50"/>
        <v>184</v>
      </c>
      <c r="G1624" s="15">
        <f t="shared" si="51"/>
        <v>33856</v>
      </c>
      <c r="H1624" s="15"/>
      <c r="V1624">
        <v>134</v>
      </c>
    </row>
    <row r="1625" spans="1:22" x14ac:dyDescent="0.2">
      <c r="A1625">
        <v>18</v>
      </c>
      <c r="B1625" t="s">
        <v>8219</v>
      </c>
      <c r="D1625" t="s">
        <v>8219</v>
      </c>
      <c r="E1625">
        <v>119</v>
      </c>
      <c r="F1625" s="15">
        <f t="shared" si="50"/>
        <v>119</v>
      </c>
      <c r="G1625" s="15">
        <f t="shared" si="51"/>
        <v>14161</v>
      </c>
      <c r="H1625" s="15"/>
      <c r="V1625">
        <v>134</v>
      </c>
    </row>
    <row r="1626" spans="1:22" x14ac:dyDescent="0.2">
      <c r="A1626">
        <v>25</v>
      </c>
      <c r="B1626" t="s">
        <v>8219</v>
      </c>
      <c r="D1626" t="s">
        <v>8219</v>
      </c>
      <c r="E1626">
        <v>59</v>
      </c>
      <c r="F1626" s="15">
        <f t="shared" si="50"/>
        <v>59</v>
      </c>
      <c r="G1626" s="15">
        <f t="shared" si="51"/>
        <v>3481</v>
      </c>
      <c r="H1626" s="15"/>
      <c r="V1626">
        <v>135</v>
      </c>
    </row>
    <row r="1627" spans="1:22" x14ac:dyDescent="0.2">
      <c r="A1627">
        <v>104</v>
      </c>
      <c r="B1627" t="s">
        <v>8219</v>
      </c>
      <c r="D1627" t="s">
        <v>8219</v>
      </c>
      <c r="E1627">
        <v>113</v>
      </c>
      <c r="F1627" s="15">
        <f t="shared" si="50"/>
        <v>113</v>
      </c>
      <c r="G1627" s="15">
        <f t="shared" si="51"/>
        <v>12769</v>
      </c>
      <c r="H1627" s="15"/>
      <c r="V1627">
        <v>136</v>
      </c>
    </row>
    <row r="1628" spans="1:22" x14ac:dyDescent="0.2">
      <c r="A1628">
        <v>108</v>
      </c>
      <c r="B1628" t="s">
        <v>8219</v>
      </c>
      <c r="D1628" t="s">
        <v>8219</v>
      </c>
      <c r="E1628">
        <v>84</v>
      </c>
      <c r="F1628" s="15">
        <f t="shared" si="50"/>
        <v>84</v>
      </c>
      <c r="G1628" s="15">
        <f t="shared" si="51"/>
        <v>7056</v>
      </c>
      <c r="H1628" s="15"/>
      <c r="V1628">
        <v>136</v>
      </c>
    </row>
    <row r="1629" spans="1:22" x14ac:dyDescent="0.2">
      <c r="A1629">
        <v>38</v>
      </c>
      <c r="B1629" t="s">
        <v>8219</v>
      </c>
      <c r="D1629" t="s">
        <v>8219</v>
      </c>
      <c r="E1629">
        <v>74</v>
      </c>
      <c r="F1629" s="15">
        <f t="shared" si="50"/>
        <v>74</v>
      </c>
      <c r="G1629" s="15">
        <f t="shared" si="51"/>
        <v>5476</v>
      </c>
      <c r="H1629" s="15"/>
      <c r="V1629">
        <v>136</v>
      </c>
    </row>
    <row r="1630" spans="1:22" x14ac:dyDescent="0.2">
      <c r="A1630">
        <v>88</v>
      </c>
      <c r="B1630" t="s">
        <v>8219</v>
      </c>
      <c r="D1630" t="s">
        <v>8219</v>
      </c>
      <c r="E1630">
        <v>216</v>
      </c>
      <c r="F1630" s="15">
        <f t="shared" si="50"/>
        <v>216</v>
      </c>
      <c r="G1630" s="15">
        <f t="shared" si="51"/>
        <v>46656</v>
      </c>
      <c r="H1630" s="15"/>
      <c r="V1630">
        <v>137</v>
      </c>
    </row>
    <row r="1631" spans="1:22" x14ac:dyDescent="0.2">
      <c r="A1631">
        <v>82</v>
      </c>
      <c r="B1631" t="s">
        <v>8219</v>
      </c>
      <c r="D1631" t="s">
        <v>8219</v>
      </c>
      <c r="E1631">
        <v>39</v>
      </c>
      <c r="F1631" s="15">
        <f t="shared" si="50"/>
        <v>39</v>
      </c>
      <c r="G1631" s="15">
        <f t="shared" si="51"/>
        <v>1521</v>
      </c>
      <c r="H1631" s="15"/>
      <c r="V1631">
        <v>137</v>
      </c>
    </row>
    <row r="1632" spans="1:22" x14ac:dyDescent="0.2">
      <c r="A1632">
        <v>126</v>
      </c>
      <c r="B1632" t="s">
        <v>8219</v>
      </c>
      <c r="D1632" t="s">
        <v>8219</v>
      </c>
      <c r="E1632">
        <v>21</v>
      </c>
      <c r="F1632" s="15">
        <f t="shared" si="50"/>
        <v>21</v>
      </c>
      <c r="G1632" s="15">
        <f t="shared" si="51"/>
        <v>441</v>
      </c>
      <c r="H1632" s="15"/>
      <c r="V1632">
        <v>138</v>
      </c>
    </row>
    <row r="1633" spans="1:22" x14ac:dyDescent="0.2">
      <c r="A1633">
        <v>133</v>
      </c>
      <c r="B1633" t="s">
        <v>8219</v>
      </c>
      <c r="D1633" t="s">
        <v>8219</v>
      </c>
      <c r="E1633">
        <v>30</v>
      </c>
      <c r="F1633" s="15">
        <f t="shared" si="50"/>
        <v>30</v>
      </c>
      <c r="G1633" s="15">
        <f t="shared" si="51"/>
        <v>900</v>
      </c>
      <c r="H1633" s="15"/>
      <c r="V1633">
        <v>139</v>
      </c>
    </row>
    <row r="1634" spans="1:22" x14ac:dyDescent="0.2">
      <c r="A1634">
        <v>47</v>
      </c>
      <c r="B1634" t="s">
        <v>8219</v>
      </c>
      <c r="D1634" t="s">
        <v>8219</v>
      </c>
      <c r="E1634">
        <v>37</v>
      </c>
      <c r="F1634" s="15">
        <f t="shared" si="50"/>
        <v>37</v>
      </c>
      <c r="G1634" s="15">
        <f t="shared" si="51"/>
        <v>1369</v>
      </c>
      <c r="H1634" s="15"/>
      <c r="V1634">
        <v>139</v>
      </c>
    </row>
    <row r="1635" spans="1:22" x14ac:dyDescent="0.2">
      <c r="A1635">
        <v>58</v>
      </c>
      <c r="B1635" t="s">
        <v>8219</v>
      </c>
      <c r="D1635" t="s">
        <v>8219</v>
      </c>
      <c r="E1635">
        <v>202</v>
      </c>
      <c r="F1635" s="15">
        <f t="shared" si="50"/>
        <v>202</v>
      </c>
      <c r="G1635" s="15">
        <f t="shared" si="51"/>
        <v>40804</v>
      </c>
      <c r="H1635" s="15"/>
      <c r="V1635">
        <v>139</v>
      </c>
    </row>
    <row r="1636" spans="1:22" x14ac:dyDescent="0.2">
      <c r="A1636">
        <v>32</v>
      </c>
      <c r="B1636" t="s">
        <v>8219</v>
      </c>
      <c r="D1636" t="s">
        <v>8219</v>
      </c>
      <c r="E1636">
        <v>37</v>
      </c>
      <c r="F1636" s="15">
        <f t="shared" si="50"/>
        <v>37</v>
      </c>
      <c r="G1636" s="15">
        <f t="shared" si="51"/>
        <v>1369</v>
      </c>
      <c r="H1636" s="15"/>
      <c r="V1636">
        <v>140</v>
      </c>
    </row>
    <row r="1637" spans="1:22" x14ac:dyDescent="0.2">
      <c r="A1637">
        <v>37</v>
      </c>
      <c r="B1637" t="s">
        <v>8219</v>
      </c>
      <c r="D1637" t="s">
        <v>8219</v>
      </c>
      <c r="E1637">
        <v>28</v>
      </c>
      <c r="F1637" s="15">
        <f t="shared" si="50"/>
        <v>28</v>
      </c>
      <c r="G1637" s="15">
        <f t="shared" si="51"/>
        <v>784</v>
      </c>
      <c r="H1637" s="15"/>
      <c r="V1637">
        <v>140</v>
      </c>
    </row>
    <row r="1638" spans="1:22" x14ac:dyDescent="0.2">
      <c r="A1638">
        <v>87</v>
      </c>
      <c r="B1638" t="s">
        <v>8219</v>
      </c>
      <c r="D1638" t="s">
        <v>8219</v>
      </c>
      <c r="E1638">
        <v>26</v>
      </c>
      <c r="F1638" s="15">
        <f t="shared" si="50"/>
        <v>26</v>
      </c>
      <c r="G1638" s="15">
        <f t="shared" si="51"/>
        <v>676</v>
      </c>
      <c r="H1638" s="15"/>
      <c r="V1638">
        <v>140</v>
      </c>
    </row>
    <row r="1639" spans="1:22" x14ac:dyDescent="0.2">
      <c r="A1639">
        <v>15</v>
      </c>
      <c r="B1639" t="s">
        <v>8219</v>
      </c>
      <c r="D1639" t="s">
        <v>8219</v>
      </c>
      <c r="E1639">
        <v>61</v>
      </c>
      <c r="F1639" s="15">
        <f t="shared" si="50"/>
        <v>61</v>
      </c>
      <c r="G1639" s="15">
        <f t="shared" si="51"/>
        <v>3721</v>
      </c>
      <c r="H1639" s="15"/>
      <c r="V1639">
        <v>140</v>
      </c>
    </row>
    <row r="1640" spans="1:22" x14ac:dyDescent="0.2">
      <c r="A1640">
        <v>27</v>
      </c>
      <c r="B1640" t="s">
        <v>8219</v>
      </c>
      <c r="D1640" t="s">
        <v>8219</v>
      </c>
      <c r="E1640">
        <v>115</v>
      </c>
      <c r="F1640" s="15">
        <f t="shared" si="50"/>
        <v>115</v>
      </c>
      <c r="G1640" s="15">
        <f t="shared" si="51"/>
        <v>13225</v>
      </c>
      <c r="H1640" s="15"/>
      <c r="V1640">
        <v>141</v>
      </c>
    </row>
    <row r="1641" spans="1:22" x14ac:dyDescent="0.2">
      <c r="A1641">
        <v>19</v>
      </c>
      <c r="B1641" t="s">
        <v>8219</v>
      </c>
      <c r="D1641" t="s">
        <v>8219</v>
      </c>
      <c r="E1641">
        <v>181</v>
      </c>
      <c r="F1641" s="15">
        <f t="shared" si="50"/>
        <v>181</v>
      </c>
      <c r="G1641" s="15">
        <f t="shared" si="51"/>
        <v>32761</v>
      </c>
      <c r="H1641" s="15"/>
      <c r="V1641">
        <v>141</v>
      </c>
    </row>
    <row r="1642" spans="1:22" x14ac:dyDescent="0.2">
      <c r="A1642">
        <v>17</v>
      </c>
      <c r="B1642" t="s">
        <v>8219</v>
      </c>
      <c r="D1642" t="s">
        <v>8219</v>
      </c>
      <c r="E1642">
        <v>110</v>
      </c>
      <c r="F1642" s="15">
        <f t="shared" si="50"/>
        <v>110</v>
      </c>
      <c r="G1642" s="15">
        <f t="shared" si="51"/>
        <v>12100</v>
      </c>
      <c r="H1642" s="15"/>
      <c r="V1642">
        <v>141</v>
      </c>
    </row>
    <row r="1643" spans="1:22" x14ac:dyDescent="0.2">
      <c r="A1643">
        <v>26</v>
      </c>
      <c r="B1643" t="s">
        <v>8219</v>
      </c>
      <c r="D1643" t="s">
        <v>8219</v>
      </c>
      <c r="E1643">
        <v>269</v>
      </c>
      <c r="F1643" s="15">
        <f t="shared" si="50"/>
        <v>269</v>
      </c>
      <c r="G1643" s="15">
        <f t="shared" si="51"/>
        <v>72361</v>
      </c>
      <c r="H1643" s="15"/>
      <c r="V1643">
        <v>141</v>
      </c>
    </row>
    <row r="1644" spans="1:22" x14ac:dyDescent="0.2">
      <c r="A1644">
        <v>28</v>
      </c>
      <c r="B1644" t="s">
        <v>8219</v>
      </c>
      <c r="D1644" t="s">
        <v>8219</v>
      </c>
      <c r="E1644">
        <v>79</v>
      </c>
      <c r="F1644" s="15">
        <f t="shared" si="50"/>
        <v>79</v>
      </c>
      <c r="G1644" s="15">
        <f t="shared" si="51"/>
        <v>6241</v>
      </c>
      <c r="H1644" s="15"/>
      <c r="V1644">
        <v>141</v>
      </c>
    </row>
    <row r="1645" spans="1:22" x14ac:dyDescent="0.2">
      <c r="A1645">
        <v>37</v>
      </c>
      <c r="B1645" t="s">
        <v>8219</v>
      </c>
      <c r="D1645" t="s">
        <v>8219</v>
      </c>
      <c r="E1645">
        <v>104</v>
      </c>
      <c r="F1645" s="15">
        <f t="shared" si="50"/>
        <v>104</v>
      </c>
      <c r="G1645" s="15">
        <f t="shared" si="51"/>
        <v>10816</v>
      </c>
      <c r="H1645" s="15"/>
      <c r="V1645">
        <v>141</v>
      </c>
    </row>
    <row r="1646" spans="1:22" x14ac:dyDescent="0.2">
      <c r="A1646">
        <v>128</v>
      </c>
      <c r="B1646" t="s">
        <v>8219</v>
      </c>
      <c r="D1646" t="s">
        <v>8219</v>
      </c>
      <c r="E1646">
        <v>34</v>
      </c>
      <c r="F1646" s="15">
        <f t="shared" si="50"/>
        <v>34</v>
      </c>
      <c r="G1646" s="15">
        <f t="shared" si="51"/>
        <v>1156</v>
      </c>
      <c r="H1646" s="15"/>
      <c r="V1646">
        <v>142</v>
      </c>
    </row>
    <row r="1647" spans="1:22" x14ac:dyDescent="0.2">
      <c r="A1647">
        <v>10</v>
      </c>
      <c r="B1647" t="s">
        <v>8219</v>
      </c>
      <c r="D1647" t="s">
        <v>8219</v>
      </c>
      <c r="E1647">
        <v>167</v>
      </c>
      <c r="F1647" s="15">
        <f t="shared" si="50"/>
        <v>167</v>
      </c>
      <c r="G1647" s="15">
        <f t="shared" si="51"/>
        <v>27889</v>
      </c>
      <c r="H1647" s="15"/>
      <c r="V1647">
        <v>142</v>
      </c>
    </row>
    <row r="1648" spans="1:22" x14ac:dyDescent="0.2">
      <c r="A1648">
        <v>83</v>
      </c>
      <c r="B1648" t="s">
        <v>8219</v>
      </c>
      <c r="D1648" t="s">
        <v>8219</v>
      </c>
      <c r="E1648">
        <v>183</v>
      </c>
      <c r="F1648" s="15">
        <f t="shared" si="50"/>
        <v>183</v>
      </c>
      <c r="G1648" s="15">
        <f t="shared" si="51"/>
        <v>33489</v>
      </c>
      <c r="H1648" s="15"/>
      <c r="V1648">
        <v>143</v>
      </c>
    </row>
    <row r="1649" spans="1:22" x14ac:dyDescent="0.2">
      <c r="A1649">
        <v>46</v>
      </c>
      <c r="B1649" t="s">
        <v>8219</v>
      </c>
      <c r="D1649" t="s">
        <v>8219</v>
      </c>
      <c r="E1649">
        <v>71</v>
      </c>
      <c r="F1649" s="15">
        <f t="shared" si="50"/>
        <v>71</v>
      </c>
      <c r="G1649" s="15">
        <f t="shared" si="51"/>
        <v>5041</v>
      </c>
      <c r="H1649" s="15"/>
      <c r="V1649">
        <v>143</v>
      </c>
    </row>
    <row r="1650" spans="1:22" x14ac:dyDescent="0.2">
      <c r="A1650">
        <v>90</v>
      </c>
      <c r="B1650" t="s">
        <v>8219</v>
      </c>
      <c r="D1650" t="s">
        <v>8219</v>
      </c>
      <c r="E1650">
        <v>69</v>
      </c>
      <c r="F1650" s="15">
        <f t="shared" si="50"/>
        <v>69</v>
      </c>
      <c r="G1650" s="15">
        <f t="shared" si="51"/>
        <v>4761</v>
      </c>
      <c r="H1650" s="15"/>
      <c r="V1650">
        <v>144</v>
      </c>
    </row>
    <row r="1651" spans="1:22" x14ac:dyDescent="0.2">
      <c r="A1651">
        <v>81</v>
      </c>
      <c r="B1651" t="s">
        <v>8219</v>
      </c>
      <c r="D1651" t="s">
        <v>8219</v>
      </c>
      <c r="E1651">
        <v>270</v>
      </c>
      <c r="F1651" s="15">
        <f t="shared" si="50"/>
        <v>270</v>
      </c>
      <c r="G1651" s="15">
        <f t="shared" si="51"/>
        <v>72900</v>
      </c>
      <c r="H1651" s="15"/>
      <c r="V1651">
        <v>144</v>
      </c>
    </row>
    <row r="1652" spans="1:22" x14ac:dyDescent="0.2">
      <c r="A1652">
        <v>32</v>
      </c>
      <c r="B1652" t="s">
        <v>8219</v>
      </c>
      <c r="D1652" t="s">
        <v>8219</v>
      </c>
      <c r="E1652">
        <v>193</v>
      </c>
      <c r="F1652" s="15">
        <f t="shared" si="50"/>
        <v>193</v>
      </c>
      <c r="G1652" s="15">
        <f t="shared" si="51"/>
        <v>37249</v>
      </c>
      <c r="H1652" s="15"/>
      <c r="V1652">
        <v>145</v>
      </c>
    </row>
    <row r="1653" spans="1:22" x14ac:dyDescent="0.2">
      <c r="A1653">
        <v>20</v>
      </c>
      <c r="B1653" t="s">
        <v>8219</v>
      </c>
      <c r="D1653" t="s">
        <v>8219</v>
      </c>
      <c r="E1653">
        <v>57</v>
      </c>
      <c r="F1653" s="15">
        <f t="shared" si="50"/>
        <v>57</v>
      </c>
      <c r="G1653" s="15">
        <f t="shared" si="51"/>
        <v>3249</v>
      </c>
      <c r="H1653" s="15"/>
      <c r="V1653">
        <v>145</v>
      </c>
    </row>
    <row r="1654" spans="1:22" x14ac:dyDescent="0.2">
      <c r="A1654">
        <v>70</v>
      </c>
      <c r="B1654" t="s">
        <v>8219</v>
      </c>
      <c r="D1654" t="s">
        <v>8219</v>
      </c>
      <c r="E1654">
        <v>200</v>
      </c>
      <c r="F1654" s="15">
        <f t="shared" si="50"/>
        <v>200</v>
      </c>
      <c r="G1654" s="15">
        <f t="shared" si="51"/>
        <v>40000</v>
      </c>
      <c r="H1654" s="15"/>
      <c r="V1654">
        <v>145</v>
      </c>
    </row>
    <row r="1655" spans="1:22" x14ac:dyDescent="0.2">
      <c r="A1655">
        <v>168</v>
      </c>
      <c r="B1655" t="s">
        <v>8219</v>
      </c>
      <c r="D1655" t="s">
        <v>8219</v>
      </c>
      <c r="E1655">
        <v>88</v>
      </c>
      <c r="F1655" s="15">
        <f t="shared" si="50"/>
        <v>88</v>
      </c>
      <c r="G1655" s="15">
        <f t="shared" si="51"/>
        <v>7744</v>
      </c>
      <c r="H1655" s="15"/>
      <c r="V1655">
        <v>145</v>
      </c>
    </row>
    <row r="1656" spans="1:22" x14ac:dyDescent="0.2">
      <c r="A1656">
        <v>34</v>
      </c>
      <c r="B1656" t="s">
        <v>8219</v>
      </c>
      <c r="D1656" t="s">
        <v>8219</v>
      </c>
      <c r="E1656">
        <v>213</v>
      </c>
      <c r="F1656" s="15">
        <f t="shared" si="50"/>
        <v>213</v>
      </c>
      <c r="G1656" s="15">
        <f t="shared" si="51"/>
        <v>45369</v>
      </c>
      <c r="H1656" s="15"/>
      <c r="V1656">
        <v>145</v>
      </c>
    </row>
    <row r="1657" spans="1:22" x14ac:dyDescent="0.2">
      <c r="A1657">
        <v>48</v>
      </c>
      <c r="B1657" t="s">
        <v>8219</v>
      </c>
      <c r="D1657" t="s">
        <v>8219</v>
      </c>
      <c r="E1657">
        <v>20</v>
      </c>
      <c r="F1657" s="15">
        <f t="shared" si="50"/>
        <v>20</v>
      </c>
      <c r="G1657" s="15">
        <f t="shared" si="51"/>
        <v>400</v>
      </c>
      <c r="H1657" s="15"/>
      <c r="V1657">
        <v>145</v>
      </c>
    </row>
    <row r="1658" spans="1:22" x14ac:dyDescent="0.2">
      <c r="A1658">
        <v>48</v>
      </c>
      <c r="B1658" t="s">
        <v>8219</v>
      </c>
      <c r="D1658" t="s">
        <v>8219</v>
      </c>
      <c r="E1658">
        <v>50</v>
      </c>
      <c r="F1658" s="15">
        <f t="shared" si="50"/>
        <v>50</v>
      </c>
      <c r="G1658" s="15">
        <f t="shared" si="51"/>
        <v>2500</v>
      </c>
      <c r="H1658" s="15"/>
      <c r="V1658">
        <v>146</v>
      </c>
    </row>
    <row r="1659" spans="1:22" x14ac:dyDescent="0.2">
      <c r="A1659">
        <v>221</v>
      </c>
      <c r="B1659" t="s">
        <v>8219</v>
      </c>
      <c r="D1659" t="s">
        <v>8219</v>
      </c>
      <c r="E1659">
        <v>115</v>
      </c>
      <c r="F1659" s="15">
        <f t="shared" si="50"/>
        <v>115</v>
      </c>
      <c r="G1659" s="15">
        <f t="shared" si="51"/>
        <v>13225</v>
      </c>
      <c r="H1659" s="15"/>
      <c r="V1659">
        <v>146</v>
      </c>
    </row>
    <row r="1660" spans="1:22" x14ac:dyDescent="0.2">
      <c r="A1660">
        <v>107</v>
      </c>
      <c r="B1660" t="s">
        <v>8219</v>
      </c>
      <c r="D1660" t="s">
        <v>8219</v>
      </c>
      <c r="E1660">
        <v>186</v>
      </c>
      <c r="F1660" s="15">
        <f t="shared" si="50"/>
        <v>186</v>
      </c>
      <c r="G1660" s="15">
        <f t="shared" si="51"/>
        <v>34596</v>
      </c>
      <c r="H1660" s="15"/>
      <c r="V1660">
        <v>146</v>
      </c>
    </row>
    <row r="1661" spans="1:22" x14ac:dyDescent="0.2">
      <c r="A1661">
        <v>45</v>
      </c>
      <c r="B1661" t="s">
        <v>8219</v>
      </c>
      <c r="D1661" t="s">
        <v>8219</v>
      </c>
      <c r="E1661">
        <v>18</v>
      </c>
      <c r="F1661" s="15">
        <f t="shared" si="50"/>
        <v>18</v>
      </c>
      <c r="G1661" s="15">
        <f t="shared" si="51"/>
        <v>324</v>
      </c>
      <c r="H1661" s="15"/>
      <c r="V1661">
        <v>147</v>
      </c>
    </row>
    <row r="1662" spans="1:22" x14ac:dyDescent="0.2">
      <c r="A1662">
        <v>36</v>
      </c>
      <c r="B1662" t="s">
        <v>8219</v>
      </c>
      <c r="D1662" t="s">
        <v>8219</v>
      </c>
      <c r="E1662">
        <v>176</v>
      </c>
      <c r="F1662" s="15">
        <f t="shared" si="50"/>
        <v>176</v>
      </c>
      <c r="G1662" s="15">
        <f t="shared" si="51"/>
        <v>30976</v>
      </c>
      <c r="H1662" s="15"/>
      <c r="V1662">
        <v>147</v>
      </c>
    </row>
    <row r="1663" spans="1:22" x14ac:dyDescent="0.2">
      <c r="A1663">
        <v>101</v>
      </c>
      <c r="B1663" t="s">
        <v>8219</v>
      </c>
      <c r="D1663" t="s">
        <v>8219</v>
      </c>
      <c r="E1663">
        <v>41</v>
      </c>
      <c r="F1663" s="15">
        <f t="shared" si="50"/>
        <v>41</v>
      </c>
      <c r="G1663" s="15">
        <f t="shared" si="51"/>
        <v>1681</v>
      </c>
      <c r="H1663" s="15"/>
      <c r="V1663">
        <v>147</v>
      </c>
    </row>
    <row r="1664" spans="1:22" x14ac:dyDescent="0.2">
      <c r="A1664">
        <v>62</v>
      </c>
      <c r="B1664" t="s">
        <v>8219</v>
      </c>
      <c r="D1664" t="s">
        <v>8219</v>
      </c>
      <c r="E1664">
        <v>75</v>
      </c>
      <c r="F1664" s="15">
        <f t="shared" si="50"/>
        <v>75</v>
      </c>
      <c r="G1664" s="15">
        <f t="shared" si="51"/>
        <v>5625</v>
      </c>
      <c r="H1664" s="15"/>
      <c r="V1664">
        <v>147</v>
      </c>
    </row>
    <row r="1665" spans="1:22" x14ac:dyDescent="0.2">
      <c r="A1665">
        <v>32</v>
      </c>
      <c r="B1665" t="s">
        <v>8219</v>
      </c>
      <c r="D1665" t="s">
        <v>8219</v>
      </c>
      <c r="E1665">
        <v>97</v>
      </c>
      <c r="F1665" s="15">
        <f t="shared" si="50"/>
        <v>97</v>
      </c>
      <c r="G1665" s="15">
        <f t="shared" si="51"/>
        <v>9409</v>
      </c>
      <c r="H1665" s="15"/>
      <c r="V1665">
        <v>147</v>
      </c>
    </row>
    <row r="1666" spans="1:22" x14ac:dyDescent="0.2">
      <c r="A1666">
        <v>89</v>
      </c>
      <c r="B1666" t="s">
        <v>8219</v>
      </c>
      <c r="D1666" t="s">
        <v>8219</v>
      </c>
      <c r="E1666">
        <v>73</v>
      </c>
      <c r="F1666" s="15">
        <f t="shared" si="50"/>
        <v>73</v>
      </c>
      <c r="G1666" s="15">
        <f t="shared" si="51"/>
        <v>5329</v>
      </c>
      <c r="H1666" s="15"/>
      <c r="V1666">
        <v>147</v>
      </c>
    </row>
    <row r="1667" spans="1:22" x14ac:dyDescent="0.2">
      <c r="A1667">
        <v>93</v>
      </c>
      <c r="B1667" t="s">
        <v>8219</v>
      </c>
      <c r="D1667" t="s">
        <v>8219</v>
      </c>
      <c r="E1667">
        <v>49</v>
      </c>
      <c r="F1667" s="15">
        <f t="shared" ref="F1667:F1730" si="52">E1667-$N1667</f>
        <v>49</v>
      </c>
      <c r="G1667" s="15">
        <f t="shared" ref="G1667:G1730" si="53">F1667^2</f>
        <v>2401</v>
      </c>
      <c r="H1667" s="15"/>
      <c r="V1667">
        <v>148</v>
      </c>
    </row>
    <row r="1668" spans="1:22" x14ac:dyDescent="0.2">
      <c r="A1668">
        <v>98</v>
      </c>
      <c r="B1668" t="s">
        <v>8219</v>
      </c>
      <c r="D1668" t="s">
        <v>8219</v>
      </c>
      <c r="E1668">
        <v>134</v>
      </c>
      <c r="F1668" s="15">
        <f t="shared" si="52"/>
        <v>134</v>
      </c>
      <c r="G1668" s="15">
        <f t="shared" si="53"/>
        <v>17956</v>
      </c>
      <c r="H1668" s="15"/>
      <c r="V1668">
        <v>148</v>
      </c>
    </row>
    <row r="1669" spans="1:22" x14ac:dyDescent="0.2">
      <c r="A1669">
        <v>82</v>
      </c>
      <c r="B1669" t="s">
        <v>8219</v>
      </c>
      <c r="D1669" t="s">
        <v>8219</v>
      </c>
      <c r="E1669">
        <v>68</v>
      </c>
      <c r="F1669" s="15">
        <f t="shared" si="52"/>
        <v>68</v>
      </c>
      <c r="G1669" s="15">
        <f t="shared" si="53"/>
        <v>4624</v>
      </c>
      <c r="H1669" s="15"/>
      <c r="V1669">
        <v>149</v>
      </c>
    </row>
    <row r="1670" spans="1:22" x14ac:dyDescent="0.2">
      <c r="A1670">
        <v>116</v>
      </c>
      <c r="B1670" t="s">
        <v>8219</v>
      </c>
      <c r="D1670" t="s">
        <v>8219</v>
      </c>
      <c r="E1670">
        <v>49</v>
      </c>
      <c r="F1670" s="15">
        <f t="shared" si="52"/>
        <v>49</v>
      </c>
      <c r="G1670" s="15">
        <f t="shared" si="53"/>
        <v>2401</v>
      </c>
      <c r="H1670" s="15"/>
      <c r="V1670">
        <v>149</v>
      </c>
    </row>
    <row r="1671" spans="1:22" x14ac:dyDescent="0.2">
      <c r="A1671">
        <v>52</v>
      </c>
      <c r="B1671" t="s">
        <v>8219</v>
      </c>
      <c r="D1671" t="s">
        <v>8219</v>
      </c>
      <c r="E1671">
        <v>63</v>
      </c>
      <c r="F1671" s="15">
        <f t="shared" si="52"/>
        <v>63</v>
      </c>
      <c r="G1671" s="15">
        <f t="shared" si="53"/>
        <v>3969</v>
      </c>
      <c r="H1671" s="15"/>
      <c r="V1671">
        <v>149</v>
      </c>
    </row>
    <row r="1672" spans="1:22" x14ac:dyDescent="0.2">
      <c r="A1672">
        <v>23</v>
      </c>
      <c r="B1672" t="s">
        <v>8219</v>
      </c>
      <c r="D1672" t="s">
        <v>8219</v>
      </c>
      <c r="E1672">
        <v>163</v>
      </c>
      <c r="F1672" s="15">
        <f t="shared" si="52"/>
        <v>163</v>
      </c>
      <c r="G1672" s="15">
        <f t="shared" si="53"/>
        <v>26569</v>
      </c>
      <c r="H1672" s="15"/>
      <c r="V1672">
        <v>149</v>
      </c>
    </row>
    <row r="1673" spans="1:22" x14ac:dyDescent="0.2">
      <c r="A1673">
        <v>77</v>
      </c>
      <c r="B1673" t="s">
        <v>8219</v>
      </c>
      <c r="D1673" t="s">
        <v>8219</v>
      </c>
      <c r="E1673">
        <v>288</v>
      </c>
      <c r="F1673" s="15">
        <f t="shared" si="52"/>
        <v>288</v>
      </c>
      <c r="G1673" s="15">
        <f t="shared" si="53"/>
        <v>82944</v>
      </c>
      <c r="H1673" s="15"/>
      <c r="V1673">
        <v>150</v>
      </c>
    </row>
    <row r="1674" spans="1:22" x14ac:dyDescent="0.2">
      <c r="A1674">
        <v>49</v>
      </c>
      <c r="B1674" t="s">
        <v>8219</v>
      </c>
      <c r="D1674" t="s">
        <v>8219</v>
      </c>
      <c r="E1674">
        <v>42</v>
      </c>
      <c r="F1674" s="15">
        <f t="shared" si="52"/>
        <v>42</v>
      </c>
      <c r="G1674" s="15">
        <f t="shared" si="53"/>
        <v>1764</v>
      </c>
      <c r="H1674" s="15"/>
      <c r="V1674">
        <v>150</v>
      </c>
    </row>
    <row r="1675" spans="1:22" x14ac:dyDescent="0.2">
      <c r="A1675">
        <v>59</v>
      </c>
      <c r="B1675" t="s">
        <v>8219</v>
      </c>
      <c r="D1675" t="s">
        <v>8219</v>
      </c>
      <c r="E1675">
        <v>70</v>
      </c>
      <c r="F1675" s="15">
        <f t="shared" si="52"/>
        <v>70</v>
      </c>
      <c r="G1675" s="15">
        <f t="shared" si="53"/>
        <v>4900</v>
      </c>
      <c r="H1675" s="15"/>
      <c r="V1675">
        <v>150</v>
      </c>
    </row>
    <row r="1676" spans="1:22" x14ac:dyDescent="0.2">
      <c r="A1676">
        <v>113</v>
      </c>
      <c r="B1676" t="s">
        <v>8219</v>
      </c>
      <c r="D1676" t="s">
        <v>8219</v>
      </c>
      <c r="E1676">
        <v>30</v>
      </c>
      <c r="F1676" s="15">
        <f t="shared" si="52"/>
        <v>30</v>
      </c>
      <c r="G1676" s="15">
        <f t="shared" si="53"/>
        <v>900</v>
      </c>
      <c r="H1676" s="15"/>
      <c r="V1676">
        <v>150</v>
      </c>
    </row>
    <row r="1677" spans="1:22" x14ac:dyDescent="0.2">
      <c r="A1677">
        <v>34</v>
      </c>
      <c r="B1677" t="s">
        <v>8219</v>
      </c>
      <c r="D1677" t="s">
        <v>8219</v>
      </c>
      <c r="E1677">
        <v>51</v>
      </c>
      <c r="F1677" s="15">
        <f t="shared" si="52"/>
        <v>51</v>
      </c>
      <c r="G1677" s="15">
        <f t="shared" si="53"/>
        <v>2601</v>
      </c>
      <c r="H1677" s="15"/>
      <c r="V1677">
        <v>150</v>
      </c>
    </row>
    <row r="1678" spans="1:22" x14ac:dyDescent="0.2">
      <c r="A1678">
        <v>42</v>
      </c>
      <c r="B1678" t="s">
        <v>8219</v>
      </c>
      <c r="D1678" t="s">
        <v>8219</v>
      </c>
      <c r="E1678">
        <v>145</v>
      </c>
      <c r="F1678" s="15">
        <f t="shared" si="52"/>
        <v>145</v>
      </c>
      <c r="G1678" s="15">
        <f t="shared" si="53"/>
        <v>21025</v>
      </c>
      <c r="H1678" s="15"/>
      <c r="V1678">
        <v>151</v>
      </c>
    </row>
    <row r="1679" spans="1:22" x14ac:dyDescent="0.2">
      <c r="A1679">
        <v>42</v>
      </c>
      <c r="B1679" t="s">
        <v>8219</v>
      </c>
      <c r="D1679" t="s">
        <v>8219</v>
      </c>
      <c r="E1679">
        <v>21</v>
      </c>
      <c r="F1679" s="15">
        <f t="shared" si="52"/>
        <v>21</v>
      </c>
      <c r="G1679" s="15">
        <f t="shared" si="53"/>
        <v>441</v>
      </c>
      <c r="H1679" s="15"/>
      <c r="V1679">
        <v>151</v>
      </c>
    </row>
    <row r="1680" spans="1:22" x14ac:dyDescent="0.2">
      <c r="A1680">
        <v>49</v>
      </c>
      <c r="B1680" t="s">
        <v>8219</v>
      </c>
      <c r="D1680" t="s">
        <v>8219</v>
      </c>
      <c r="E1680">
        <v>286</v>
      </c>
      <c r="F1680" s="15">
        <f t="shared" si="52"/>
        <v>286</v>
      </c>
      <c r="G1680" s="15">
        <f t="shared" si="53"/>
        <v>81796</v>
      </c>
      <c r="H1680" s="15"/>
      <c r="V1680">
        <v>151</v>
      </c>
    </row>
    <row r="1681" spans="1:22" x14ac:dyDescent="0.2">
      <c r="A1681">
        <v>56</v>
      </c>
      <c r="B1681" t="s">
        <v>8219</v>
      </c>
      <c r="D1681" t="s">
        <v>8219</v>
      </c>
      <c r="E1681">
        <v>12</v>
      </c>
      <c r="F1681" s="15">
        <f t="shared" si="52"/>
        <v>12</v>
      </c>
      <c r="G1681" s="15">
        <f t="shared" si="53"/>
        <v>144</v>
      </c>
      <c r="H1681" s="15"/>
      <c r="V1681">
        <v>152</v>
      </c>
    </row>
    <row r="1682" spans="1:22" x14ac:dyDescent="0.2">
      <c r="A1682">
        <v>25</v>
      </c>
      <c r="B1682" t="s">
        <v>8219</v>
      </c>
      <c r="D1682" t="s">
        <v>8219</v>
      </c>
      <c r="E1682">
        <v>100</v>
      </c>
      <c r="F1682" s="15">
        <f t="shared" si="52"/>
        <v>100</v>
      </c>
      <c r="G1682" s="15">
        <f t="shared" si="53"/>
        <v>10000</v>
      </c>
      <c r="H1682" s="15"/>
      <c r="V1682">
        <v>153</v>
      </c>
    </row>
    <row r="1683" spans="1:22" x14ac:dyDescent="0.2">
      <c r="A1683">
        <v>884</v>
      </c>
      <c r="B1683" t="s">
        <v>8222</v>
      </c>
      <c r="D1683" t="s">
        <v>8219</v>
      </c>
      <c r="E1683">
        <v>100</v>
      </c>
      <c r="F1683" s="15">
        <f t="shared" si="52"/>
        <v>100</v>
      </c>
      <c r="G1683" s="15">
        <f t="shared" si="53"/>
        <v>10000</v>
      </c>
      <c r="H1683" s="15"/>
      <c r="V1683">
        <v>154</v>
      </c>
    </row>
    <row r="1684" spans="1:22" x14ac:dyDescent="0.2">
      <c r="A1684">
        <v>0</v>
      </c>
      <c r="B1684" t="s">
        <v>8222</v>
      </c>
      <c r="D1684" t="s">
        <v>8219</v>
      </c>
      <c r="E1684">
        <v>34</v>
      </c>
      <c r="F1684" s="15">
        <f t="shared" si="52"/>
        <v>34</v>
      </c>
      <c r="G1684" s="15">
        <f t="shared" si="53"/>
        <v>1156</v>
      </c>
      <c r="H1684" s="15"/>
      <c r="V1684">
        <v>156</v>
      </c>
    </row>
    <row r="1685" spans="1:22" x14ac:dyDescent="0.2">
      <c r="A1685">
        <v>10</v>
      </c>
      <c r="B1685" t="s">
        <v>8222</v>
      </c>
      <c r="D1685" t="s">
        <v>8219</v>
      </c>
      <c r="E1685">
        <v>63</v>
      </c>
      <c r="F1685" s="15">
        <f t="shared" si="52"/>
        <v>63</v>
      </c>
      <c r="G1685" s="15">
        <f t="shared" si="53"/>
        <v>3969</v>
      </c>
      <c r="H1685" s="15"/>
      <c r="V1685">
        <v>156</v>
      </c>
    </row>
    <row r="1686" spans="1:22" x14ac:dyDescent="0.2">
      <c r="A1686">
        <v>101</v>
      </c>
      <c r="B1686" t="s">
        <v>8222</v>
      </c>
      <c r="D1686" t="s">
        <v>8219</v>
      </c>
      <c r="E1686">
        <v>30</v>
      </c>
      <c r="F1686" s="15">
        <f t="shared" si="52"/>
        <v>30</v>
      </c>
      <c r="G1686" s="15">
        <f t="shared" si="53"/>
        <v>900</v>
      </c>
      <c r="H1686" s="15"/>
      <c r="V1686">
        <v>157</v>
      </c>
    </row>
    <row r="1687" spans="1:22" x14ac:dyDescent="0.2">
      <c r="A1687">
        <v>15</v>
      </c>
      <c r="B1687" t="s">
        <v>8222</v>
      </c>
      <c r="D1687" t="s">
        <v>8219</v>
      </c>
      <c r="E1687">
        <v>47</v>
      </c>
      <c r="F1687" s="15">
        <f t="shared" si="52"/>
        <v>47</v>
      </c>
      <c r="G1687" s="15">
        <f t="shared" si="53"/>
        <v>2209</v>
      </c>
      <c r="H1687" s="15"/>
      <c r="V1687">
        <v>157</v>
      </c>
    </row>
    <row r="1688" spans="1:22" x14ac:dyDescent="0.2">
      <c r="A1688">
        <v>1</v>
      </c>
      <c r="B1688" t="s">
        <v>8222</v>
      </c>
      <c r="D1688" t="s">
        <v>8219</v>
      </c>
      <c r="E1688">
        <v>237</v>
      </c>
      <c r="F1688" s="15">
        <f t="shared" si="52"/>
        <v>237</v>
      </c>
      <c r="G1688" s="15">
        <f t="shared" si="53"/>
        <v>56169</v>
      </c>
      <c r="H1688" s="15"/>
      <c r="V1688">
        <v>158</v>
      </c>
    </row>
    <row r="1689" spans="1:22" x14ac:dyDescent="0.2">
      <c r="A1689">
        <v>39</v>
      </c>
      <c r="B1689" t="s">
        <v>8222</v>
      </c>
      <c r="D1689" t="s">
        <v>8219</v>
      </c>
      <c r="E1689">
        <v>47</v>
      </c>
      <c r="F1689" s="15">
        <f t="shared" si="52"/>
        <v>47</v>
      </c>
      <c r="G1689" s="15">
        <f t="shared" si="53"/>
        <v>2209</v>
      </c>
      <c r="H1689" s="15"/>
      <c r="V1689">
        <v>158</v>
      </c>
    </row>
    <row r="1690" spans="1:22" x14ac:dyDescent="0.2">
      <c r="A1690">
        <v>7</v>
      </c>
      <c r="B1690" t="s">
        <v>8222</v>
      </c>
      <c r="D1690" t="s">
        <v>8219</v>
      </c>
      <c r="E1690">
        <v>15</v>
      </c>
      <c r="F1690" s="15">
        <f t="shared" si="52"/>
        <v>15</v>
      </c>
      <c r="G1690" s="15">
        <f t="shared" si="53"/>
        <v>225</v>
      </c>
      <c r="H1690" s="15"/>
      <c r="V1690">
        <v>158</v>
      </c>
    </row>
    <row r="1691" spans="1:22" x14ac:dyDescent="0.2">
      <c r="A1691">
        <v>14</v>
      </c>
      <c r="B1691" t="s">
        <v>8222</v>
      </c>
      <c r="D1691" t="s">
        <v>8219</v>
      </c>
      <c r="E1691">
        <v>81</v>
      </c>
      <c r="F1691" s="15">
        <f t="shared" si="52"/>
        <v>81</v>
      </c>
      <c r="G1691" s="15">
        <f t="shared" si="53"/>
        <v>6561</v>
      </c>
      <c r="H1691" s="15"/>
      <c r="V1691">
        <v>158</v>
      </c>
    </row>
    <row r="1692" spans="1:22" x14ac:dyDescent="0.2">
      <c r="A1692">
        <v>11</v>
      </c>
      <c r="B1692" t="s">
        <v>8222</v>
      </c>
      <c r="D1692" t="s">
        <v>8219</v>
      </c>
      <c r="E1692">
        <v>122</v>
      </c>
      <c r="F1692" s="15">
        <f t="shared" si="52"/>
        <v>122</v>
      </c>
      <c r="G1692" s="15">
        <f t="shared" si="53"/>
        <v>14884</v>
      </c>
      <c r="H1692" s="15"/>
      <c r="V1692">
        <v>158</v>
      </c>
    </row>
    <row r="1693" spans="1:22" x14ac:dyDescent="0.2">
      <c r="A1693">
        <v>38</v>
      </c>
      <c r="B1693" t="s">
        <v>8222</v>
      </c>
      <c r="D1693" t="s">
        <v>8219</v>
      </c>
      <c r="E1693">
        <v>34</v>
      </c>
      <c r="F1693" s="15">
        <f t="shared" si="52"/>
        <v>34</v>
      </c>
      <c r="G1693" s="15">
        <f t="shared" si="53"/>
        <v>1156</v>
      </c>
      <c r="H1693" s="15"/>
      <c r="V1693">
        <v>158</v>
      </c>
    </row>
    <row r="1694" spans="1:22" x14ac:dyDescent="0.2">
      <c r="A1694">
        <v>15</v>
      </c>
      <c r="B1694" t="s">
        <v>8222</v>
      </c>
      <c r="D1694" t="s">
        <v>8219</v>
      </c>
      <c r="E1694">
        <v>207</v>
      </c>
      <c r="F1694" s="15">
        <f t="shared" si="52"/>
        <v>207</v>
      </c>
      <c r="G1694" s="15">
        <f t="shared" si="53"/>
        <v>42849</v>
      </c>
      <c r="H1694" s="15"/>
      <c r="V1694">
        <v>159</v>
      </c>
    </row>
    <row r="1695" spans="1:22" x14ac:dyDescent="0.2">
      <c r="A1695">
        <v>8</v>
      </c>
      <c r="B1695" t="s">
        <v>8222</v>
      </c>
      <c r="D1695" t="s">
        <v>8219</v>
      </c>
      <c r="E1695">
        <v>25</v>
      </c>
      <c r="F1695" s="15">
        <f t="shared" si="52"/>
        <v>25</v>
      </c>
      <c r="G1695" s="15">
        <f t="shared" si="53"/>
        <v>625</v>
      </c>
      <c r="H1695" s="15"/>
      <c r="V1695">
        <v>159</v>
      </c>
    </row>
    <row r="1696" spans="1:22" x14ac:dyDescent="0.2">
      <c r="A1696">
        <v>1</v>
      </c>
      <c r="B1696" t="s">
        <v>8222</v>
      </c>
      <c r="D1696" t="s">
        <v>8219</v>
      </c>
      <c r="E1696">
        <v>72</v>
      </c>
      <c r="F1696" s="15">
        <f t="shared" si="52"/>
        <v>72</v>
      </c>
      <c r="G1696" s="15">
        <f t="shared" si="53"/>
        <v>5184</v>
      </c>
      <c r="H1696" s="15"/>
      <c r="V1696">
        <v>159</v>
      </c>
    </row>
    <row r="1697" spans="1:22" x14ac:dyDescent="0.2">
      <c r="A1697">
        <v>23</v>
      </c>
      <c r="B1697" t="s">
        <v>8222</v>
      </c>
      <c r="D1697" t="s">
        <v>8219</v>
      </c>
      <c r="E1697">
        <v>14</v>
      </c>
      <c r="F1697" s="15">
        <f t="shared" si="52"/>
        <v>14</v>
      </c>
      <c r="G1697" s="15">
        <f t="shared" si="53"/>
        <v>196</v>
      </c>
      <c r="H1697" s="15"/>
      <c r="V1697">
        <v>159</v>
      </c>
    </row>
    <row r="1698" spans="1:22" x14ac:dyDescent="0.2">
      <c r="A1698">
        <v>0</v>
      </c>
      <c r="B1698" t="s">
        <v>8222</v>
      </c>
      <c r="D1698" t="s">
        <v>8219</v>
      </c>
      <c r="E1698">
        <v>15</v>
      </c>
      <c r="F1698" s="15">
        <f t="shared" si="52"/>
        <v>15</v>
      </c>
      <c r="G1698" s="15">
        <f t="shared" si="53"/>
        <v>225</v>
      </c>
      <c r="H1698" s="15"/>
      <c r="V1698">
        <v>159</v>
      </c>
    </row>
    <row r="1699" spans="1:22" x14ac:dyDescent="0.2">
      <c r="A1699">
        <v>22</v>
      </c>
      <c r="B1699" t="s">
        <v>8222</v>
      </c>
      <c r="D1699" t="s">
        <v>8219</v>
      </c>
      <c r="E1699">
        <v>91</v>
      </c>
      <c r="F1699" s="15">
        <f t="shared" si="52"/>
        <v>91</v>
      </c>
      <c r="G1699" s="15">
        <f t="shared" si="53"/>
        <v>8281</v>
      </c>
      <c r="H1699" s="15"/>
      <c r="V1699">
        <v>159</v>
      </c>
    </row>
    <row r="1700" spans="1:22" x14ac:dyDescent="0.2">
      <c r="A1700">
        <v>0</v>
      </c>
      <c r="B1700" t="s">
        <v>8222</v>
      </c>
      <c r="D1700" t="s">
        <v>8219</v>
      </c>
      <c r="E1700">
        <v>24</v>
      </c>
      <c r="F1700" s="15">
        <f t="shared" si="52"/>
        <v>24</v>
      </c>
      <c r="G1700" s="15">
        <f t="shared" si="53"/>
        <v>576</v>
      </c>
      <c r="H1700" s="15"/>
      <c r="V1700">
        <v>159</v>
      </c>
    </row>
    <row r="1701" spans="1:22" x14ac:dyDescent="0.2">
      <c r="A1701">
        <v>4</v>
      </c>
      <c r="B1701" t="s">
        <v>8222</v>
      </c>
      <c r="D1701" t="s">
        <v>8219</v>
      </c>
      <c r="E1701">
        <v>27</v>
      </c>
      <c r="F1701" s="15">
        <f t="shared" si="52"/>
        <v>27</v>
      </c>
      <c r="G1701" s="15">
        <f t="shared" si="53"/>
        <v>729</v>
      </c>
      <c r="H1701" s="15"/>
      <c r="V1701">
        <v>160</v>
      </c>
    </row>
    <row r="1702" spans="1:22" x14ac:dyDescent="0.2">
      <c r="A1702">
        <v>79</v>
      </c>
      <c r="B1702" t="s">
        <v>8222</v>
      </c>
      <c r="D1702" t="s">
        <v>8219</v>
      </c>
      <c r="E1702">
        <v>47</v>
      </c>
      <c r="F1702" s="15">
        <f t="shared" si="52"/>
        <v>47</v>
      </c>
      <c r="G1702" s="15">
        <f t="shared" si="53"/>
        <v>2209</v>
      </c>
      <c r="H1702" s="15"/>
      <c r="V1702">
        <v>160</v>
      </c>
    </row>
    <row r="1703" spans="1:22" x14ac:dyDescent="0.2">
      <c r="A1703">
        <v>2</v>
      </c>
      <c r="B1703" t="s">
        <v>8221</v>
      </c>
      <c r="D1703" t="s">
        <v>8219</v>
      </c>
      <c r="E1703">
        <v>44</v>
      </c>
      <c r="F1703" s="15">
        <f t="shared" si="52"/>
        <v>44</v>
      </c>
      <c r="G1703" s="15">
        <f t="shared" si="53"/>
        <v>1936</v>
      </c>
      <c r="H1703" s="15"/>
      <c r="V1703">
        <v>162</v>
      </c>
    </row>
    <row r="1704" spans="1:22" x14ac:dyDescent="0.2">
      <c r="A1704">
        <v>1</v>
      </c>
      <c r="B1704" t="s">
        <v>8221</v>
      </c>
      <c r="D1704" t="s">
        <v>8219</v>
      </c>
      <c r="E1704">
        <v>72</v>
      </c>
      <c r="F1704" s="15">
        <f t="shared" si="52"/>
        <v>72</v>
      </c>
      <c r="G1704" s="15">
        <f t="shared" si="53"/>
        <v>5184</v>
      </c>
      <c r="H1704" s="15"/>
      <c r="V1704">
        <v>162</v>
      </c>
    </row>
    <row r="1705" spans="1:22" x14ac:dyDescent="0.2">
      <c r="A1705">
        <v>2</v>
      </c>
      <c r="B1705" t="s">
        <v>8221</v>
      </c>
      <c r="D1705" t="s">
        <v>8219</v>
      </c>
      <c r="E1705">
        <v>63</v>
      </c>
      <c r="F1705" s="15">
        <f t="shared" si="52"/>
        <v>63</v>
      </c>
      <c r="G1705" s="15">
        <f t="shared" si="53"/>
        <v>3969</v>
      </c>
      <c r="H1705" s="15"/>
      <c r="V1705">
        <v>163</v>
      </c>
    </row>
    <row r="1706" spans="1:22" x14ac:dyDescent="0.2">
      <c r="A1706">
        <v>11</v>
      </c>
      <c r="B1706" t="s">
        <v>8221</v>
      </c>
      <c r="D1706" t="s">
        <v>8219</v>
      </c>
      <c r="E1706">
        <v>88</v>
      </c>
      <c r="F1706" s="15">
        <f t="shared" si="52"/>
        <v>88</v>
      </c>
      <c r="G1706" s="15">
        <f t="shared" si="53"/>
        <v>7744</v>
      </c>
      <c r="H1706" s="15"/>
      <c r="V1706">
        <v>163</v>
      </c>
    </row>
    <row r="1707" spans="1:22" x14ac:dyDescent="0.2">
      <c r="A1707">
        <v>0</v>
      </c>
      <c r="B1707" t="s">
        <v>8221</v>
      </c>
      <c r="D1707" t="s">
        <v>8219</v>
      </c>
      <c r="E1707">
        <v>70</v>
      </c>
      <c r="F1707" s="15">
        <f t="shared" si="52"/>
        <v>70</v>
      </c>
      <c r="G1707" s="15">
        <f t="shared" si="53"/>
        <v>4900</v>
      </c>
      <c r="H1707" s="15"/>
      <c r="V1707">
        <v>163</v>
      </c>
    </row>
    <row r="1708" spans="1:22" x14ac:dyDescent="0.2">
      <c r="A1708">
        <v>0</v>
      </c>
      <c r="B1708" t="s">
        <v>8221</v>
      </c>
      <c r="D1708" t="s">
        <v>8219</v>
      </c>
      <c r="E1708">
        <v>50</v>
      </c>
      <c r="F1708" s="15">
        <f t="shared" si="52"/>
        <v>50</v>
      </c>
      <c r="G1708" s="15">
        <f t="shared" si="53"/>
        <v>2500</v>
      </c>
      <c r="H1708" s="15"/>
      <c r="V1708">
        <v>163</v>
      </c>
    </row>
    <row r="1709" spans="1:22" x14ac:dyDescent="0.2">
      <c r="A1709">
        <v>9</v>
      </c>
      <c r="B1709" t="s">
        <v>8221</v>
      </c>
      <c r="D1709" t="s">
        <v>8219</v>
      </c>
      <c r="E1709">
        <v>35</v>
      </c>
      <c r="F1709" s="15">
        <f t="shared" si="52"/>
        <v>35</v>
      </c>
      <c r="G1709" s="15">
        <f t="shared" si="53"/>
        <v>1225</v>
      </c>
      <c r="H1709" s="15"/>
      <c r="V1709">
        <v>163</v>
      </c>
    </row>
    <row r="1710" spans="1:22" x14ac:dyDescent="0.2">
      <c r="A1710">
        <v>0</v>
      </c>
      <c r="B1710" t="s">
        <v>8221</v>
      </c>
      <c r="D1710" t="s">
        <v>8219</v>
      </c>
      <c r="E1710">
        <v>175</v>
      </c>
      <c r="F1710" s="15">
        <f t="shared" si="52"/>
        <v>175</v>
      </c>
      <c r="G1710" s="15">
        <f t="shared" si="53"/>
        <v>30625</v>
      </c>
      <c r="H1710" s="15"/>
      <c r="V1710">
        <v>165</v>
      </c>
    </row>
    <row r="1711" spans="1:22" x14ac:dyDescent="0.2">
      <c r="A1711">
        <v>4</v>
      </c>
      <c r="B1711" t="s">
        <v>8221</v>
      </c>
      <c r="D1711" t="s">
        <v>8219</v>
      </c>
      <c r="E1711">
        <v>20</v>
      </c>
      <c r="F1711" s="15">
        <f t="shared" si="52"/>
        <v>20</v>
      </c>
      <c r="G1711" s="15">
        <f t="shared" si="53"/>
        <v>400</v>
      </c>
      <c r="H1711" s="15"/>
      <c r="V1711">
        <v>165</v>
      </c>
    </row>
    <row r="1712" spans="1:22" x14ac:dyDescent="0.2">
      <c r="A1712">
        <v>1</v>
      </c>
      <c r="B1712" t="s">
        <v>8221</v>
      </c>
      <c r="D1712" t="s">
        <v>8219</v>
      </c>
      <c r="E1712">
        <v>54</v>
      </c>
      <c r="F1712" s="15">
        <f t="shared" si="52"/>
        <v>54</v>
      </c>
      <c r="G1712" s="15">
        <f t="shared" si="53"/>
        <v>2916</v>
      </c>
      <c r="H1712" s="15"/>
      <c r="V1712">
        <v>165</v>
      </c>
    </row>
    <row r="1713" spans="1:22" x14ac:dyDescent="0.2">
      <c r="A1713">
        <v>2</v>
      </c>
      <c r="B1713" t="s">
        <v>8221</v>
      </c>
      <c r="D1713" t="s">
        <v>8219</v>
      </c>
      <c r="E1713">
        <v>20</v>
      </c>
      <c r="F1713" s="15">
        <f t="shared" si="52"/>
        <v>20</v>
      </c>
      <c r="G1713" s="15">
        <f t="shared" si="53"/>
        <v>400</v>
      </c>
      <c r="H1713" s="15"/>
      <c r="V1713">
        <v>166</v>
      </c>
    </row>
    <row r="1714" spans="1:22" x14ac:dyDescent="0.2">
      <c r="A1714">
        <v>0</v>
      </c>
      <c r="B1714" t="s">
        <v>8221</v>
      </c>
      <c r="D1714" t="s">
        <v>8219</v>
      </c>
      <c r="E1714">
        <v>57</v>
      </c>
      <c r="F1714" s="15">
        <f t="shared" si="52"/>
        <v>57</v>
      </c>
      <c r="G1714" s="15">
        <f t="shared" si="53"/>
        <v>3249</v>
      </c>
      <c r="H1714" s="15"/>
      <c r="V1714">
        <v>167</v>
      </c>
    </row>
    <row r="1715" spans="1:22" x14ac:dyDescent="0.2">
      <c r="A1715">
        <v>1</v>
      </c>
      <c r="B1715" t="s">
        <v>8221</v>
      </c>
      <c r="D1715" t="s">
        <v>8219</v>
      </c>
      <c r="E1715">
        <v>31</v>
      </c>
      <c r="F1715" s="15">
        <f t="shared" si="52"/>
        <v>31</v>
      </c>
      <c r="G1715" s="15">
        <f t="shared" si="53"/>
        <v>961</v>
      </c>
      <c r="H1715" s="15"/>
      <c r="V1715">
        <v>167</v>
      </c>
    </row>
    <row r="1716" spans="1:22" x14ac:dyDescent="0.2">
      <c r="A1716">
        <v>17</v>
      </c>
      <c r="B1716" t="s">
        <v>8221</v>
      </c>
      <c r="D1716" t="s">
        <v>8219</v>
      </c>
      <c r="E1716">
        <v>31</v>
      </c>
      <c r="F1716" s="15">
        <f t="shared" si="52"/>
        <v>31</v>
      </c>
      <c r="G1716" s="15">
        <f t="shared" si="53"/>
        <v>961</v>
      </c>
      <c r="H1716" s="15"/>
      <c r="V1716">
        <v>167</v>
      </c>
    </row>
    <row r="1717" spans="1:22" x14ac:dyDescent="0.2">
      <c r="A1717">
        <v>2</v>
      </c>
      <c r="B1717" t="s">
        <v>8221</v>
      </c>
      <c r="D1717" t="s">
        <v>8219</v>
      </c>
      <c r="E1717">
        <v>45</v>
      </c>
      <c r="F1717" s="15">
        <f t="shared" si="52"/>
        <v>45</v>
      </c>
      <c r="G1717" s="15">
        <f t="shared" si="53"/>
        <v>2025</v>
      </c>
      <c r="H1717" s="15"/>
      <c r="V1717">
        <v>167</v>
      </c>
    </row>
    <row r="1718" spans="1:22" x14ac:dyDescent="0.2">
      <c r="A1718">
        <v>3</v>
      </c>
      <c r="B1718" t="s">
        <v>8221</v>
      </c>
      <c r="D1718" t="s">
        <v>8219</v>
      </c>
      <c r="E1718">
        <v>41</v>
      </c>
      <c r="F1718" s="15">
        <f t="shared" si="52"/>
        <v>41</v>
      </c>
      <c r="G1718" s="15">
        <f t="shared" si="53"/>
        <v>1681</v>
      </c>
      <c r="H1718" s="15"/>
      <c r="V1718">
        <v>167</v>
      </c>
    </row>
    <row r="1719" spans="1:22" x14ac:dyDescent="0.2">
      <c r="A1719">
        <v>41</v>
      </c>
      <c r="B1719" t="s">
        <v>8221</v>
      </c>
      <c r="D1719" t="s">
        <v>8219</v>
      </c>
      <c r="E1719">
        <v>29</v>
      </c>
      <c r="F1719" s="15">
        <f t="shared" si="52"/>
        <v>29</v>
      </c>
      <c r="G1719" s="15">
        <f t="shared" si="53"/>
        <v>841</v>
      </c>
      <c r="H1719" s="15"/>
      <c r="V1719">
        <v>167</v>
      </c>
    </row>
    <row r="1720" spans="1:22" x14ac:dyDescent="0.2">
      <c r="A1720">
        <v>2</v>
      </c>
      <c r="B1720" t="s">
        <v>8221</v>
      </c>
      <c r="D1720" t="s">
        <v>8219</v>
      </c>
      <c r="E1720">
        <v>58</v>
      </c>
      <c r="F1720" s="15">
        <f t="shared" si="52"/>
        <v>58</v>
      </c>
      <c r="G1720" s="15">
        <f t="shared" si="53"/>
        <v>3364</v>
      </c>
      <c r="H1720" s="15"/>
      <c r="V1720">
        <v>167</v>
      </c>
    </row>
    <row r="1721" spans="1:22" x14ac:dyDescent="0.2">
      <c r="A1721">
        <v>3</v>
      </c>
      <c r="B1721" t="s">
        <v>8221</v>
      </c>
      <c r="D1721" t="s">
        <v>8219</v>
      </c>
      <c r="E1721">
        <v>89</v>
      </c>
      <c r="F1721" s="15">
        <f t="shared" si="52"/>
        <v>89</v>
      </c>
      <c r="G1721" s="15">
        <f t="shared" si="53"/>
        <v>7921</v>
      </c>
      <c r="H1721" s="15"/>
      <c r="V1721">
        <v>168</v>
      </c>
    </row>
    <row r="1722" spans="1:22" x14ac:dyDescent="0.2">
      <c r="A1722">
        <v>8</v>
      </c>
      <c r="B1722" t="s">
        <v>8221</v>
      </c>
      <c r="D1722" t="s">
        <v>8219</v>
      </c>
      <c r="E1722">
        <v>125</v>
      </c>
      <c r="F1722" s="15">
        <f t="shared" si="52"/>
        <v>125</v>
      </c>
      <c r="G1722" s="15">
        <f t="shared" si="53"/>
        <v>15625</v>
      </c>
      <c r="H1722" s="15"/>
      <c r="V1722">
        <v>168</v>
      </c>
    </row>
    <row r="1723" spans="1:22" x14ac:dyDescent="0.2">
      <c r="A1723">
        <v>0</v>
      </c>
      <c r="B1723" t="s">
        <v>8221</v>
      </c>
      <c r="D1723" t="s">
        <v>8219</v>
      </c>
      <c r="E1723">
        <v>18</v>
      </c>
      <c r="F1723" s="15">
        <f t="shared" si="52"/>
        <v>18</v>
      </c>
      <c r="G1723" s="15">
        <f t="shared" si="53"/>
        <v>324</v>
      </c>
      <c r="H1723" s="15"/>
      <c r="V1723">
        <v>168</v>
      </c>
    </row>
    <row r="1724" spans="1:22" x14ac:dyDescent="0.2">
      <c r="A1724">
        <v>1</v>
      </c>
      <c r="B1724" t="s">
        <v>8221</v>
      </c>
      <c r="D1724" t="s">
        <v>8219</v>
      </c>
      <c r="E1724">
        <v>32</v>
      </c>
      <c r="F1724" s="15">
        <f t="shared" si="52"/>
        <v>32</v>
      </c>
      <c r="G1724" s="15">
        <f t="shared" si="53"/>
        <v>1024</v>
      </c>
      <c r="H1724" s="15"/>
      <c r="V1724">
        <v>168</v>
      </c>
    </row>
    <row r="1725" spans="1:22" x14ac:dyDescent="0.2">
      <c r="A1725">
        <v>3</v>
      </c>
      <c r="B1725" t="s">
        <v>8221</v>
      </c>
      <c r="D1725" t="s">
        <v>8219</v>
      </c>
      <c r="E1725">
        <v>16</v>
      </c>
      <c r="F1725" s="15">
        <f t="shared" si="52"/>
        <v>16</v>
      </c>
      <c r="G1725" s="15">
        <f t="shared" si="53"/>
        <v>256</v>
      </c>
      <c r="H1725" s="15"/>
      <c r="V1725">
        <v>169</v>
      </c>
    </row>
    <row r="1726" spans="1:22" x14ac:dyDescent="0.2">
      <c r="A1726">
        <v>4</v>
      </c>
      <c r="B1726" t="s">
        <v>8221</v>
      </c>
      <c r="D1726" t="s">
        <v>8219</v>
      </c>
      <c r="E1726">
        <v>38</v>
      </c>
      <c r="F1726" s="15">
        <f t="shared" si="52"/>
        <v>38</v>
      </c>
      <c r="G1726" s="15">
        <f t="shared" si="53"/>
        <v>1444</v>
      </c>
      <c r="H1726" s="15"/>
      <c r="V1726">
        <v>169</v>
      </c>
    </row>
    <row r="1727" spans="1:22" x14ac:dyDescent="0.2">
      <c r="A1727">
        <v>9</v>
      </c>
      <c r="B1727" t="s">
        <v>8221</v>
      </c>
      <c r="D1727" t="s">
        <v>8219</v>
      </c>
      <c r="E1727">
        <v>15</v>
      </c>
      <c r="F1727" s="15">
        <f t="shared" si="52"/>
        <v>15</v>
      </c>
      <c r="G1727" s="15">
        <f t="shared" si="53"/>
        <v>225</v>
      </c>
      <c r="H1727" s="15"/>
      <c r="V1727">
        <v>169</v>
      </c>
    </row>
    <row r="1728" spans="1:22" x14ac:dyDescent="0.2">
      <c r="A1728">
        <v>16</v>
      </c>
      <c r="B1728" t="s">
        <v>8221</v>
      </c>
      <c r="D1728" t="s">
        <v>8219</v>
      </c>
      <c r="E1728">
        <v>23</v>
      </c>
      <c r="F1728" s="15">
        <f t="shared" si="52"/>
        <v>23</v>
      </c>
      <c r="G1728" s="15">
        <f t="shared" si="53"/>
        <v>529</v>
      </c>
      <c r="H1728" s="15"/>
      <c r="V1728">
        <v>169</v>
      </c>
    </row>
    <row r="1729" spans="1:22" x14ac:dyDescent="0.2">
      <c r="A1729">
        <v>1</v>
      </c>
      <c r="B1729" t="s">
        <v>8221</v>
      </c>
      <c r="D1729" t="s">
        <v>8219</v>
      </c>
      <c r="E1729">
        <v>49</v>
      </c>
      <c r="F1729" s="15">
        <f t="shared" si="52"/>
        <v>49</v>
      </c>
      <c r="G1729" s="15">
        <f t="shared" si="53"/>
        <v>2401</v>
      </c>
      <c r="H1729" s="15"/>
      <c r="V1729">
        <v>169</v>
      </c>
    </row>
    <row r="1730" spans="1:22" x14ac:dyDescent="0.2">
      <c r="A1730">
        <v>7</v>
      </c>
      <c r="B1730" t="s">
        <v>8221</v>
      </c>
      <c r="D1730" t="s">
        <v>8219</v>
      </c>
      <c r="E1730">
        <v>10</v>
      </c>
      <c r="F1730" s="15">
        <f t="shared" si="52"/>
        <v>10</v>
      </c>
      <c r="G1730" s="15">
        <f t="shared" si="53"/>
        <v>100</v>
      </c>
      <c r="H1730" s="15"/>
      <c r="V1730">
        <v>170</v>
      </c>
    </row>
    <row r="1731" spans="1:22" x14ac:dyDescent="0.2">
      <c r="A1731">
        <v>0</v>
      </c>
      <c r="B1731" t="s">
        <v>8221</v>
      </c>
      <c r="D1731" t="s">
        <v>8219</v>
      </c>
      <c r="E1731">
        <v>15</v>
      </c>
      <c r="F1731" s="15">
        <f t="shared" ref="F1731:F1794" si="54">E1731-$N1731</f>
        <v>15</v>
      </c>
      <c r="G1731" s="15">
        <f t="shared" ref="G1731:G1794" si="55">F1731^2</f>
        <v>225</v>
      </c>
      <c r="H1731" s="15"/>
      <c r="V1731">
        <v>170</v>
      </c>
    </row>
    <row r="1732" spans="1:22" x14ac:dyDescent="0.2">
      <c r="A1732">
        <v>0</v>
      </c>
      <c r="B1732" t="s">
        <v>8221</v>
      </c>
      <c r="D1732" t="s">
        <v>8219</v>
      </c>
      <c r="E1732">
        <v>57</v>
      </c>
      <c r="F1732" s="15">
        <f t="shared" si="54"/>
        <v>57</v>
      </c>
      <c r="G1732" s="15">
        <f t="shared" si="55"/>
        <v>3249</v>
      </c>
      <c r="H1732" s="15"/>
      <c r="V1732">
        <v>170</v>
      </c>
    </row>
    <row r="1733" spans="1:22" x14ac:dyDescent="0.2">
      <c r="A1733">
        <v>0</v>
      </c>
      <c r="B1733" t="s">
        <v>8221</v>
      </c>
      <c r="D1733" t="s">
        <v>8219</v>
      </c>
      <c r="E1733">
        <v>33</v>
      </c>
      <c r="F1733" s="15">
        <f t="shared" si="54"/>
        <v>33</v>
      </c>
      <c r="G1733" s="15">
        <f t="shared" si="55"/>
        <v>1089</v>
      </c>
      <c r="H1733" s="15"/>
      <c r="V1733">
        <v>171</v>
      </c>
    </row>
    <row r="1734" spans="1:22" x14ac:dyDescent="0.2">
      <c r="A1734">
        <v>0</v>
      </c>
      <c r="B1734" t="s">
        <v>8221</v>
      </c>
      <c r="D1734" t="s">
        <v>8219</v>
      </c>
      <c r="E1734">
        <v>9</v>
      </c>
      <c r="F1734" s="15">
        <f t="shared" si="54"/>
        <v>9</v>
      </c>
      <c r="G1734" s="15">
        <f t="shared" si="55"/>
        <v>81</v>
      </c>
      <c r="H1734" s="15"/>
      <c r="V1734">
        <v>172</v>
      </c>
    </row>
    <row r="1735" spans="1:22" x14ac:dyDescent="0.2">
      <c r="A1735">
        <v>0</v>
      </c>
      <c r="B1735" t="s">
        <v>8221</v>
      </c>
      <c r="D1735" t="s">
        <v>8219</v>
      </c>
      <c r="E1735">
        <v>26</v>
      </c>
      <c r="F1735" s="15">
        <f t="shared" si="54"/>
        <v>26</v>
      </c>
      <c r="G1735" s="15">
        <f t="shared" si="55"/>
        <v>676</v>
      </c>
      <c r="H1735" s="15"/>
      <c r="V1735">
        <v>173</v>
      </c>
    </row>
    <row r="1736" spans="1:22" x14ac:dyDescent="0.2">
      <c r="A1736">
        <v>1</v>
      </c>
      <c r="B1736" t="s">
        <v>8221</v>
      </c>
      <c r="D1736" t="s">
        <v>8219</v>
      </c>
      <c r="E1736">
        <v>69</v>
      </c>
      <c r="F1736" s="15">
        <f t="shared" si="54"/>
        <v>69</v>
      </c>
      <c r="G1736" s="15">
        <f t="shared" si="55"/>
        <v>4761</v>
      </c>
      <c r="H1736" s="15"/>
      <c r="V1736">
        <v>173</v>
      </c>
    </row>
    <row r="1737" spans="1:22" x14ac:dyDescent="0.2">
      <c r="A1737">
        <v>2</v>
      </c>
      <c r="B1737" t="s">
        <v>8221</v>
      </c>
      <c r="D1737" t="s">
        <v>8219</v>
      </c>
      <c r="E1737">
        <v>65</v>
      </c>
      <c r="F1737" s="15">
        <f t="shared" si="54"/>
        <v>65</v>
      </c>
      <c r="G1737" s="15">
        <f t="shared" si="55"/>
        <v>4225</v>
      </c>
      <c r="H1737" s="15"/>
      <c r="V1737">
        <v>174</v>
      </c>
    </row>
    <row r="1738" spans="1:22" x14ac:dyDescent="0.2">
      <c r="A1738">
        <v>1</v>
      </c>
      <c r="B1738" t="s">
        <v>8221</v>
      </c>
      <c r="D1738" t="s">
        <v>8219</v>
      </c>
      <c r="E1738">
        <v>83</v>
      </c>
      <c r="F1738" s="15">
        <f t="shared" si="54"/>
        <v>83</v>
      </c>
      <c r="G1738" s="15">
        <f t="shared" si="55"/>
        <v>6889</v>
      </c>
      <c r="H1738" s="15"/>
      <c r="V1738">
        <v>174</v>
      </c>
    </row>
    <row r="1739" spans="1:22" x14ac:dyDescent="0.2">
      <c r="A1739">
        <v>15</v>
      </c>
      <c r="B1739" t="s">
        <v>8221</v>
      </c>
      <c r="D1739" t="s">
        <v>8219</v>
      </c>
      <c r="E1739">
        <v>111</v>
      </c>
      <c r="F1739" s="15">
        <f t="shared" si="54"/>
        <v>111</v>
      </c>
      <c r="G1739" s="15">
        <f t="shared" si="55"/>
        <v>12321</v>
      </c>
      <c r="H1739" s="15"/>
      <c r="V1739">
        <v>174</v>
      </c>
    </row>
    <row r="1740" spans="1:22" x14ac:dyDescent="0.2">
      <c r="A1740">
        <v>1</v>
      </c>
      <c r="B1740" t="s">
        <v>8221</v>
      </c>
      <c r="D1740" t="s">
        <v>8219</v>
      </c>
      <c r="E1740">
        <v>46</v>
      </c>
      <c r="F1740" s="15">
        <f t="shared" si="54"/>
        <v>46</v>
      </c>
      <c r="G1740" s="15">
        <f t="shared" si="55"/>
        <v>2116</v>
      </c>
      <c r="H1740" s="15"/>
      <c r="V1740">
        <v>175</v>
      </c>
    </row>
    <row r="1741" spans="1:22" x14ac:dyDescent="0.2">
      <c r="A1741">
        <v>1</v>
      </c>
      <c r="B1741" t="s">
        <v>8221</v>
      </c>
      <c r="D1741" t="s">
        <v>8219</v>
      </c>
      <c r="E1741">
        <v>63</v>
      </c>
      <c r="F1741" s="15">
        <f t="shared" si="54"/>
        <v>63</v>
      </c>
      <c r="G1741" s="15">
        <f t="shared" si="55"/>
        <v>3969</v>
      </c>
      <c r="H1741" s="15"/>
      <c r="V1741">
        <v>175</v>
      </c>
    </row>
    <row r="1742" spans="1:22" x14ac:dyDescent="0.2">
      <c r="A1742">
        <v>0</v>
      </c>
      <c r="B1742" t="s">
        <v>8221</v>
      </c>
      <c r="D1742" t="s">
        <v>8219</v>
      </c>
      <c r="E1742">
        <v>9</v>
      </c>
      <c r="F1742" s="15">
        <f t="shared" si="54"/>
        <v>9</v>
      </c>
      <c r="G1742" s="15">
        <f t="shared" si="55"/>
        <v>81</v>
      </c>
      <c r="H1742" s="15"/>
      <c r="V1742">
        <v>176</v>
      </c>
    </row>
    <row r="1743" spans="1:22" x14ac:dyDescent="0.2">
      <c r="A1743">
        <v>52</v>
      </c>
      <c r="B1743" t="s">
        <v>8219</v>
      </c>
      <c r="D1743" t="s">
        <v>8219</v>
      </c>
      <c r="E1743">
        <v>34</v>
      </c>
      <c r="F1743" s="15">
        <f t="shared" si="54"/>
        <v>34</v>
      </c>
      <c r="G1743" s="15">
        <f t="shared" si="55"/>
        <v>1156</v>
      </c>
      <c r="H1743" s="15"/>
      <c r="V1743">
        <v>176</v>
      </c>
    </row>
    <row r="1744" spans="1:22" x14ac:dyDescent="0.2">
      <c r="A1744">
        <v>34</v>
      </c>
      <c r="B1744" t="s">
        <v>8219</v>
      </c>
      <c r="D1744" t="s">
        <v>8219</v>
      </c>
      <c r="E1744">
        <v>112</v>
      </c>
      <c r="F1744" s="15">
        <f t="shared" si="54"/>
        <v>112</v>
      </c>
      <c r="G1744" s="15">
        <f t="shared" si="55"/>
        <v>12544</v>
      </c>
      <c r="H1744" s="15"/>
      <c r="V1744">
        <v>176</v>
      </c>
    </row>
    <row r="1745" spans="1:22" x14ac:dyDescent="0.2">
      <c r="A1745">
        <v>67</v>
      </c>
      <c r="B1745" t="s">
        <v>8219</v>
      </c>
      <c r="D1745" t="s">
        <v>8219</v>
      </c>
      <c r="E1745">
        <v>47</v>
      </c>
      <c r="F1745" s="15">
        <f t="shared" si="54"/>
        <v>47</v>
      </c>
      <c r="G1745" s="15">
        <f t="shared" si="55"/>
        <v>2209</v>
      </c>
      <c r="H1745" s="15"/>
      <c r="V1745">
        <v>176</v>
      </c>
    </row>
    <row r="1746" spans="1:22" x14ac:dyDescent="0.2">
      <c r="A1746">
        <v>70</v>
      </c>
      <c r="B1746" t="s">
        <v>8219</v>
      </c>
      <c r="D1746" t="s">
        <v>8219</v>
      </c>
      <c r="E1746">
        <v>38</v>
      </c>
      <c r="F1746" s="15">
        <f t="shared" si="54"/>
        <v>38</v>
      </c>
      <c r="G1746" s="15">
        <f t="shared" si="55"/>
        <v>1444</v>
      </c>
      <c r="H1746" s="15"/>
      <c r="V1746">
        <v>177</v>
      </c>
    </row>
    <row r="1747" spans="1:22" x14ac:dyDescent="0.2">
      <c r="A1747">
        <v>89</v>
      </c>
      <c r="B1747" t="s">
        <v>8219</v>
      </c>
      <c r="D1747" t="s">
        <v>8219</v>
      </c>
      <c r="E1747">
        <v>28</v>
      </c>
      <c r="F1747" s="15">
        <f t="shared" si="54"/>
        <v>28</v>
      </c>
      <c r="G1747" s="15">
        <f t="shared" si="55"/>
        <v>784</v>
      </c>
      <c r="H1747" s="15"/>
      <c r="V1747">
        <v>178</v>
      </c>
    </row>
    <row r="1748" spans="1:22" x14ac:dyDescent="0.2">
      <c r="A1748">
        <v>107</v>
      </c>
      <c r="B1748" t="s">
        <v>8219</v>
      </c>
      <c r="D1748" t="s">
        <v>8219</v>
      </c>
      <c r="E1748">
        <v>78</v>
      </c>
      <c r="F1748" s="15">
        <f t="shared" si="54"/>
        <v>78</v>
      </c>
      <c r="G1748" s="15">
        <f t="shared" si="55"/>
        <v>6084</v>
      </c>
      <c r="H1748" s="15"/>
      <c r="V1748">
        <v>179</v>
      </c>
    </row>
    <row r="1749" spans="1:22" x14ac:dyDescent="0.2">
      <c r="A1749">
        <v>159</v>
      </c>
      <c r="B1749" t="s">
        <v>8219</v>
      </c>
      <c r="D1749" t="s">
        <v>8219</v>
      </c>
      <c r="E1749">
        <v>23</v>
      </c>
      <c r="F1749" s="15">
        <f t="shared" si="54"/>
        <v>23</v>
      </c>
      <c r="G1749" s="15">
        <f t="shared" si="55"/>
        <v>529</v>
      </c>
      <c r="H1749" s="15"/>
      <c r="V1749">
        <v>179</v>
      </c>
    </row>
    <row r="1750" spans="1:22" x14ac:dyDescent="0.2">
      <c r="A1750">
        <v>181</v>
      </c>
      <c r="B1750" t="s">
        <v>8219</v>
      </c>
      <c r="D1750" t="s">
        <v>8219</v>
      </c>
      <c r="E1750">
        <v>40</v>
      </c>
      <c r="F1750" s="15">
        <f t="shared" si="54"/>
        <v>40</v>
      </c>
      <c r="G1750" s="15">
        <f t="shared" si="55"/>
        <v>1600</v>
      </c>
      <c r="H1750" s="15"/>
      <c r="V1750">
        <v>179</v>
      </c>
    </row>
    <row r="1751" spans="1:22" x14ac:dyDescent="0.2">
      <c r="A1751">
        <v>131</v>
      </c>
      <c r="B1751" t="s">
        <v>8219</v>
      </c>
      <c r="D1751" t="s">
        <v>8219</v>
      </c>
      <c r="E1751">
        <v>13</v>
      </c>
      <c r="F1751" s="15">
        <f t="shared" si="54"/>
        <v>13</v>
      </c>
      <c r="G1751" s="15">
        <f t="shared" si="55"/>
        <v>169</v>
      </c>
      <c r="H1751" s="15"/>
      <c r="V1751">
        <v>179</v>
      </c>
    </row>
    <row r="1752" spans="1:22" x14ac:dyDescent="0.2">
      <c r="A1752">
        <v>125</v>
      </c>
      <c r="B1752" t="s">
        <v>8219</v>
      </c>
      <c r="D1752" t="s">
        <v>8219</v>
      </c>
      <c r="E1752">
        <v>18</v>
      </c>
      <c r="F1752" s="15">
        <f t="shared" si="54"/>
        <v>18</v>
      </c>
      <c r="G1752" s="15">
        <f t="shared" si="55"/>
        <v>324</v>
      </c>
      <c r="H1752" s="15"/>
      <c r="V1752">
        <v>180</v>
      </c>
    </row>
    <row r="1753" spans="1:22" x14ac:dyDescent="0.2">
      <c r="A1753">
        <v>61</v>
      </c>
      <c r="B1753" t="s">
        <v>8219</v>
      </c>
      <c r="D1753" t="s">
        <v>8219</v>
      </c>
      <c r="E1753">
        <v>22</v>
      </c>
      <c r="F1753" s="15">
        <f t="shared" si="54"/>
        <v>22</v>
      </c>
      <c r="G1753" s="15">
        <f t="shared" si="55"/>
        <v>484</v>
      </c>
      <c r="H1753" s="15"/>
      <c r="V1753">
        <v>180</v>
      </c>
    </row>
    <row r="1754" spans="1:22" x14ac:dyDescent="0.2">
      <c r="A1754">
        <v>90</v>
      </c>
      <c r="B1754" t="s">
        <v>8219</v>
      </c>
      <c r="D1754" t="s">
        <v>8219</v>
      </c>
      <c r="E1754">
        <v>79</v>
      </c>
      <c r="F1754" s="15">
        <f t="shared" si="54"/>
        <v>79</v>
      </c>
      <c r="G1754" s="15">
        <f t="shared" si="55"/>
        <v>6241</v>
      </c>
      <c r="H1754" s="15"/>
      <c r="V1754">
        <v>181</v>
      </c>
    </row>
    <row r="1755" spans="1:22" x14ac:dyDescent="0.2">
      <c r="A1755">
        <v>35</v>
      </c>
      <c r="B1755" t="s">
        <v>8219</v>
      </c>
      <c r="D1755" t="s">
        <v>8219</v>
      </c>
      <c r="E1755">
        <v>14</v>
      </c>
      <c r="F1755" s="15">
        <f t="shared" si="54"/>
        <v>14</v>
      </c>
      <c r="G1755" s="15">
        <f t="shared" si="55"/>
        <v>196</v>
      </c>
      <c r="H1755" s="15"/>
      <c r="V1755">
        <v>181</v>
      </c>
    </row>
    <row r="1756" spans="1:22" x14ac:dyDescent="0.2">
      <c r="A1756">
        <v>90</v>
      </c>
      <c r="B1756" t="s">
        <v>8219</v>
      </c>
      <c r="D1756" t="s">
        <v>8219</v>
      </c>
      <c r="E1756">
        <v>51</v>
      </c>
      <c r="F1756" s="15">
        <f t="shared" si="54"/>
        <v>51</v>
      </c>
      <c r="G1756" s="15">
        <f t="shared" si="55"/>
        <v>2601</v>
      </c>
      <c r="H1756" s="15"/>
      <c r="V1756">
        <v>181</v>
      </c>
    </row>
    <row r="1757" spans="1:22" x14ac:dyDescent="0.2">
      <c r="A1757">
        <v>4</v>
      </c>
      <c r="B1757" t="s">
        <v>8219</v>
      </c>
      <c r="D1757" t="s">
        <v>8219</v>
      </c>
      <c r="E1757">
        <v>54</v>
      </c>
      <c r="F1757" s="15">
        <f t="shared" si="54"/>
        <v>54</v>
      </c>
      <c r="G1757" s="15">
        <f t="shared" si="55"/>
        <v>2916</v>
      </c>
      <c r="H1757" s="15"/>
      <c r="V1757">
        <v>182</v>
      </c>
    </row>
    <row r="1758" spans="1:22" x14ac:dyDescent="0.2">
      <c r="A1758">
        <v>120</v>
      </c>
      <c r="B1758" t="s">
        <v>8219</v>
      </c>
      <c r="D1758" t="s">
        <v>8219</v>
      </c>
      <c r="E1758">
        <v>70</v>
      </c>
      <c r="F1758" s="15">
        <f t="shared" si="54"/>
        <v>70</v>
      </c>
      <c r="G1758" s="15">
        <f t="shared" si="55"/>
        <v>4900</v>
      </c>
      <c r="H1758" s="15"/>
      <c r="V1758">
        <v>182</v>
      </c>
    </row>
    <row r="1759" spans="1:22" x14ac:dyDescent="0.2">
      <c r="A1759">
        <v>14</v>
      </c>
      <c r="B1759" t="s">
        <v>8219</v>
      </c>
      <c r="D1759" t="s">
        <v>8219</v>
      </c>
      <c r="E1759">
        <v>44</v>
      </c>
      <c r="F1759" s="15">
        <f t="shared" si="54"/>
        <v>44</v>
      </c>
      <c r="G1759" s="15">
        <f t="shared" si="55"/>
        <v>1936</v>
      </c>
      <c r="H1759" s="15"/>
      <c r="V1759">
        <v>182</v>
      </c>
    </row>
    <row r="1760" spans="1:22" x14ac:dyDescent="0.2">
      <c r="A1760">
        <v>27</v>
      </c>
      <c r="B1760" t="s">
        <v>8219</v>
      </c>
      <c r="D1760" t="s">
        <v>8219</v>
      </c>
      <c r="E1760">
        <v>55</v>
      </c>
      <c r="F1760" s="15">
        <f t="shared" si="54"/>
        <v>55</v>
      </c>
      <c r="G1760" s="15">
        <f t="shared" si="55"/>
        <v>3025</v>
      </c>
      <c r="H1760" s="15"/>
      <c r="V1760">
        <v>183</v>
      </c>
    </row>
    <row r="1761" spans="1:22" x14ac:dyDescent="0.2">
      <c r="A1761">
        <v>49</v>
      </c>
      <c r="B1761" t="s">
        <v>8219</v>
      </c>
      <c r="D1761" t="s">
        <v>8219</v>
      </c>
      <c r="E1761">
        <v>15</v>
      </c>
      <c r="F1761" s="15">
        <f t="shared" si="54"/>
        <v>15</v>
      </c>
      <c r="G1761" s="15">
        <f t="shared" si="55"/>
        <v>225</v>
      </c>
      <c r="H1761" s="15"/>
      <c r="V1761">
        <v>183</v>
      </c>
    </row>
    <row r="1762" spans="1:22" x14ac:dyDescent="0.2">
      <c r="A1762">
        <v>102</v>
      </c>
      <c r="B1762" t="s">
        <v>8219</v>
      </c>
      <c r="D1762" t="s">
        <v>8219</v>
      </c>
      <c r="E1762">
        <v>27</v>
      </c>
      <c r="F1762" s="15">
        <f t="shared" si="54"/>
        <v>27</v>
      </c>
      <c r="G1762" s="15">
        <f t="shared" si="55"/>
        <v>729</v>
      </c>
      <c r="H1762" s="15"/>
      <c r="V1762">
        <v>183</v>
      </c>
    </row>
    <row r="1763" spans="1:22" x14ac:dyDescent="0.2">
      <c r="A1763">
        <v>3</v>
      </c>
      <c r="B1763" t="s">
        <v>8219</v>
      </c>
      <c r="D1763" t="s">
        <v>8219</v>
      </c>
      <c r="E1763">
        <v>21</v>
      </c>
      <c r="F1763" s="15">
        <f t="shared" si="54"/>
        <v>21</v>
      </c>
      <c r="G1763" s="15">
        <f t="shared" si="55"/>
        <v>441</v>
      </c>
      <c r="H1763" s="15"/>
      <c r="V1763">
        <v>183</v>
      </c>
    </row>
    <row r="1764" spans="1:22" x14ac:dyDescent="0.2">
      <c r="A1764">
        <v>25</v>
      </c>
      <c r="B1764" t="s">
        <v>8219</v>
      </c>
      <c r="D1764" t="s">
        <v>8219</v>
      </c>
      <c r="E1764">
        <v>162</v>
      </c>
      <c r="F1764" s="15">
        <f t="shared" si="54"/>
        <v>162</v>
      </c>
      <c r="G1764" s="15">
        <f t="shared" si="55"/>
        <v>26244</v>
      </c>
      <c r="H1764" s="15"/>
      <c r="V1764">
        <v>184</v>
      </c>
    </row>
    <row r="1765" spans="1:22" x14ac:dyDescent="0.2">
      <c r="A1765">
        <v>118</v>
      </c>
      <c r="B1765" t="s">
        <v>8219</v>
      </c>
      <c r="D1765" t="s">
        <v>8219</v>
      </c>
      <c r="E1765">
        <v>23</v>
      </c>
      <c r="F1765" s="15">
        <f t="shared" si="54"/>
        <v>23</v>
      </c>
      <c r="G1765" s="15">
        <f t="shared" si="55"/>
        <v>529</v>
      </c>
      <c r="H1765" s="15"/>
      <c r="V1765">
        <v>184</v>
      </c>
    </row>
    <row r="1766" spans="1:22" x14ac:dyDescent="0.2">
      <c r="A1766">
        <v>39</v>
      </c>
      <c r="B1766" t="s">
        <v>8221</v>
      </c>
      <c r="D1766" t="s">
        <v>8219</v>
      </c>
      <c r="E1766">
        <v>72</v>
      </c>
      <c r="F1766" s="15">
        <f t="shared" si="54"/>
        <v>72</v>
      </c>
      <c r="G1766" s="15">
        <f t="shared" si="55"/>
        <v>5184</v>
      </c>
      <c r="H1766" s="15"/>
      <c r="V1766">
        <v>184</v>
      </c>
    </row>
    <row r="1767" spans="1:22" x14ac:dyDescent="0.2">
      <c r="A1767">
        <v>103</v>
      </c>
      <c r="B1767" t="s">
        <v>8221</v>
      </c>
      <c r="D1767" t="s">
        <v>8219</v>
      </c>
      <c r="E1767">
        <v>68</v>
      </c>
      <c r="F1767" s="15">
        <f t="shared" si="54"/>
        <v>68</v>
      </c>
      <c r="G1767" s="15">
        <f t="shared" si="55"/>
        <v>4624</v>
      </c>
      <c r="H1767" s="15"/>
      <c r="V1767">
        <v>184</v>
      </c>
    </row>
    <row r="1768" spans="1:22" x14ac:dyDescent="0.2">
      <c r="A1768">
        <v>0</v>
      </c>
      <c r="B1768" t="s">
        <v>8221</v>
      </c>
      <c r="D1768" t="s">
        <v>8219</v>
      </c>
      <c r="E1768">
        <v>20</v>
      </c>
      <c r="F1768" s="15">
        <f t="shared" si="54"/>
        <v>20</v>
      </c>
      <c r="G1768" s="15">
        <f t="shared" si="55"/>
        <v>400</v>
      </c>
      <c r="H1768" s="15"/>
      <c r="V1768">
        <v>185</v>
      </c>
    </row>
    <row r="1769" spans="1:22" x14ac:dyDescent="0.2">
      <c r="A1769">
        <v>39</v>
      </c>
      <c r="B1769" t="s">
        <v>8221</v>
      </c>
      <c r="D1769" t="s">
        <v>8219</v>
      </c>
      <c r="E1769">
        <v>26</v>
      </c>
      <c r="F1769" s="15">
        <f t="shared" si="54"/>
        <v>26</v>
      </c>
      <c r="G1769" s="15">
        <f t="shared" si="55"/>
        <v>676</v>
      </c>
      <c r="H1769" s="15"/>
      <c r="V1769">
        <v>185</v>
      </c>
    </row>
    <row r="1770" spans="1:22" x14ac:dyDescent="0.2">
      <c r="A1770">
        <v>15</v>
      </c>
      <c r="B1770" t="s">
        <v>8221</v>
      </c>
      <c r="D1770" t="s">
        <v>8219</v>
      </c>
      <c r="E1770">
        <v>72</v>
      </c>
      <c r="F1770" s="15">
        <f t="shared" si="54"/>
        <v>72</v>
      </c>
      <c r="G1770" s="15">
        <f t="shared" si="55"/>
        <v>5184</v>
      </c>
      <c r="H1770" s="15"/>
      <c r="V1770">
        <v>186</v>
      </c>
    </row>
    <row r="1771" spans="1:22" x14ac:dyDescent="0.2">
      <c r="A1771">
        <v>22</v>
      </c>
      <c r="B1771" t="s">
        <v>8221</v>
      </c>
      <c r="D1771" t="s">
        <v>8219</v>
      </c>
      <c r="E1771">
        <v>3</v>
      </c>
      <c r="F1771" s="15">
        <f t="shared" si="54"/>
        <v>3</v>
      </c>
      <c r="G1771" s="15">
        <f t="shared" si="55"/>
        <v>9</v>
      </c>
      <c r="H1771" s="15"/>
      <c r="V1771">
        <v>186</v>
      </c>
    </row>
    <row r="1772" spans="1:22" x14ac:dyDescent="0.2">
      <c r="A1772">
        <v>92</v>
      </c>
      <c r="B1772" t="s">
        <v>8221</v>
      </c>
      <c r="D1772" t="s">
        <v>8219</v>
      </c>
      <c r="E1772">
        <v>18</v>
      </c>
      <c r="F1772" s="15">
        <f t="shared" si="54"/>
        <v>18</v>
      </c>
      <c r="G1772" s="15">
        <f t="shared" si="55"/>
        <v>324</v>
      </c>
      <c r="H1772" s="15"/>
      <c r="V1772">
        <v>186</v>
      </c>
    </row>
    <row r="1773" spans="1:22" x14ac:dyDescent="0.2">
      <c r="A1773">
        <v>25</v>
      </c>
      <c r="B1773" t="s">
        <v>8221</v>
      </c>
      <c r="D1773" t="s">
        <v>8219</v>
      </c>
      <c r="E1773">
        <v>30</v>
      </c>
      <c r="F1773" s="15">
        <f t="shared" si="54"/>
        <v>30</v>
      </c>
      <c r="G1773" s="15">
        <f t="shared" si="55"/>
        <v>900</v>
      </c>
      <c r="H1773" s="15"/>
      <c r="V1773">
        <v>187</v>
      </c>
    </row>
    <row r="1774" spans="1:22" x14ac:dyDescent="0.2">
      <c r="A1774">
        <v>19</v>
      </c>
      <c r="B1774" t="s">
        <v>8221</v>
      </c>
      <c r="D1774" t="s">
        <v>8219</v>
      </c>
      <c r="E1774">
        <v>23</v>
      </c>
      <c r="F1774" s="15">
        <f t="shared" si="54"/>
        <v>23</v>
      </c>
      <c r="G1774" s="15">
        <f t="shared" si="55"/>
        <v>529</v>
      </c>
      <c r="H1774" s="15"/>
      <c r="V1774">
        <v>188</v>
      </c>
    </row>
    <row r="1775" spans="1:22" x14ac:dyDescent="0.2">
      <c r="A1775">
        <v>19</v>
      </c>
      <c r="B1775" t="s">
        <v>8221</v>
      </c>
      <c r="D1775" t="s">
        <v>8219</v>
      </c>
      <c r="E1775">
        <v>54</v>
      </c>
      <c r="F1775" s="15">
        <f t="shared" si="54"/>
        <v>54</v>
      </c>
      <c r="G1775" s="15">
        <f t="shared" si="55"/>
        <v>2916</v>
      </c>
      <c r="H1775" s="15"/>
      <c r="V1775">
        <v>188</v>
      </c>
    </row>
    <row r="1776" spans="1:22" x14ac:dyDescent="0.2">
      <c r="A1776">
        <v>13</v>
      </c>
      <c r="B1776" t="s">
        <v>8221</v>
      </c>
      <c r="D1776" t="s">
        <v>8219</v>
      </c>
      <c r="E1776">
        <v>26</v>
      </c>
      <c r="F1776" s="15">
        <f t="shared" si="54"/>
        <v>26</v>
      </c>
      <c r="G1776" s="15">
        <f t="shared" si="55"/>
        <v>676</v>
      </c>
      <c r="H1776" s="15"/>
      <c r="V1776">
        <v>188</v>
      </c>
    </row>
    <row r="1777" spans="1:22" x14ac:dyDescent="0.2">
      <c r="A1777">
        <v>124</v>
      </c>
      <c r="B1777" t="s">
        <v>8221</v>
      </c>
      <c r="D1777" t="s">
        <v>8219</v>
      </c>
      <c r="E1777">
        <v>9</v>
      </c>
      <c r="F1777" s="15">
        <f t="shared" si="54"/>
        <v>9</v>
      </c>
      <c r="G1777" s="15">
        <f t="shared" si="55"/>
        <v>81</v>
      </c>
      <c r="H1777" s="15"/>
      <c r="V1777">
        <v>189</v>
      </c>
    </row>
    <row r="1778" spans="1:22" x14ac:dyDescent="0.2">
      <c r="A1778">
        <v>4</v>
      </c>
      <c r="B1778" t="s">
        <v>8221</v>
      </c>
      <c r="D1778" t="s">
        <v>8219</v>
      </c>
      <c r="E1778">
        <v>27</v>
      </c>
      <c r="F1778" s="15">
        <f t="shared" si="54"/>
        <v>27</v>
      </c>
      <c r="G1778" s="15">
        <f t="shared" si="55"/>
        <v>729</v>
      </c>
      <c r="H1778" s="15"/>
      <c r="V1778">
        <v>189</v>
      </c>
    </row>
    <row r="1779" spans="1:22" x14ac:dyDescent="0.2">
      <c r="A1779">
        <v>10</v>
      </c>
      <c r="B1779" t="s">
        <v>8221</v>
      </c>
      <c r="D1779" t="s">
        <v>8219</v>
      </c>
      <c r="E1779">
        <v>30</v>
      </c>
      <c r="F1779" s="15">
        <f t="shared" si="54"/>
        <v>30</v>
      </c>
      <c r="G1779" s="15">
        <f t="shared" si="55"/>
        <v>900</v>
      </c>
      <c r="H1779" s="15"/>
      <c r="V1779">
        <v>190</v>
      </c>
    </row>
    <row r="1780" spans="1:22" x14ac:dyDescent="0.2">
      <c r="A1780">
        <v>15</v>
      </c>
      <c r="B1780" t="s">
        <v>8221</v>
      </c>
      <c r="D1780" t="s">
        <v>8219</v>
      </c>
      <c r="E1780">
        <v>52</v>
      </c>
      <c r="F1780" s="15">
        <f t="shared" si="54"/>
        <v>52</v>
      </c>
      <c r="G1780" s="15">
        <f t="shared" si="55"/>
        <v>2704</v>
      </c>
      <c r="H1780" s="15"/>
      <c r="V1780">
        <v>190</v>
      </c>
    </row>
    <row r="1781" spans="1:22" x14ac:dyDescent="0.2">
      <c r="A1781">
        <v>38</v>
      </c>
      <c r="B1781" t="s">
        <v>8221</v>
      </c>
      <c r="D1781" t="s">
        <v>8219</v>
      </c>
      <c r="E1781">
        <v>17</v>
      </c>
      <c r="F1781" s="15">
        <f t="shared" si="54"/>
        <v>17</v>
      </c>
      <c r="G1781" s="15">
        <f t="shared" si="55"/>
        <v>289</v>
      </c>
      <c r="H1781" s="15"/>
      <c r="V1781">
        <v>191</v>
      </c>
    </row>
    <row r="1782" spans="1:22" x14ac:dyDescent="0.2">
      <c r="A1782">
        <v>152</v>
      </c>
      <c r="B1782" t="s">
        <v>8221</v>
      </c>
      <c r="D1782" t="s">
        <v>8219</v>
      </c>
      <c r="E1782">
        <v>19</v>
      </c>
      <c r="F1782" s="15">
        <f t="shared" si="54"/>
        <v>19</v>
      </c>
      <c r="G1782" s="15">
        <f t="shared" si="55"/>
        <v>361</v>
      </c>
      <c r="H1782" s="15"/>
      <c r="V1782">
        <v>191</v>
      </c>
    </row>
    <row r="1783" spans="1:22" x14ac:dyDescent="0.2">
      <c r="A1783">
        <v>24</v>
      </c>
      <c r="B1783" t="s">
        <v>8221</v>
      </c>
      <c r="D1783" t="s">
        <v>8219</v>
      </c>
      <c r="E1783">
        <v>77</v>
      </c>
      <c r="F1783" s="15">
        <f t="shared" si="54"/>
        <v>77</v>
      </c>
      <c r="G1783" s="15">
        <f t="shared" si="55"/>
        <v>5929</v>
      </c>
      <c r="H1783" s="15"/>
      <c r="V1783">
        <v>191</v>
      </c>
    </row>
    <row r="1784" spans="1:22" x14ac:dyDescent="0.2">
      <c r="A1784">
        <v>76</v>
      </c>
      <c r="B1784" t="s">
        <v>8221</v>
      </c>
      <c r="D1784" t="s">
        <v>8219</v>
      </c>
      <c r="E1784">
        <v>21</v>
      </c>
      <c r="F1784" s="15">
        <f t="shared" si="54"/>
        <v>21</v>
      </c>
      <c r="G1784" s="15">
        <f t="shared" si="55"/>
        <v>441</v>
      </c>
      <c r="H1784" s="15"/>
      <c r="V1784">
        <v>191</v>
      </c>
    </row>
    <row r="1785" spans="1:22" x14ac:dyDescent="0.2">
      <c r="A1785">
        <v>185</v>
      </c>
      <c r="B1785" t="s">
        <v>8221</v>
      </c>
      <c r="D1785" t="s">
        <v>8219</v>
      </c>
      <c r="E1785">
        <v>38</v>
      </c>
      <c r="F1785" s="15">
        <f t="shared" si="54"/>
        <v>38</v>
      </c>
      <c r="G1785" s="15">
        <f t="shared" si="55"/>
        <v>1444</v>
      </c>
      <c r="H1785" s="15"/>
      <c r="V1785">
        <v>191</v>
      </c>
    </row>
    <row r="1786" spans="1:22" x14ac:dyDescent="0.2">
      <c r="A1786">
        <v>33</v>
      </c>
      <c r="B1786" t="s">
        <v>8221</v>
      </c>
      <c r="D1786" t="s">
        <v>8219</v>
      </c>
      <c r="E1786">
        <v>28</v>
      </c>
      <c r="F1786" s="15">
        <f t="shared" si="54"/>
        <v>28</v>
      </c>
      <c r="G1786" s="15">
        <f t="shared" si="55"/>
        <v>784</v>
      </c>
      <c r="H1786" s="15"/>
      <c r="V1786">
        <v>193</v>
      </c>
    </row>
    <row r="1787" spans="1:22" x14ac:dyDescent="0.2">
      <c r="A1787">
        <v>108</v>
      </c>
      <c r="B1787" t="s">
        <v>8221</v>
      </c>
      <c r="D1787" t="s">
        <v>8219</v>
      </c>
      <c r="E1787">
        <v>48</v>
      </c>
      <c r="F1787" s="15">
        <f t="shared" si="54"/>
        <v>48</v>
      </c>
      <c r="G1787" s="15">
        <f t="shared" si="55"/>
        <v>2304</v>
      </c>
      <c r="H1787" s="15"/>
      <c r="V1787">
        <v>193</v>
      </c>
    </row>
    <row r="1788" spans="1:22" x14ac:dyDescent="0.2">
      <c r="A1788">
        <v>29</v>
      </c>
      <c r="B1788" t="s">
        <v>8221</v>
      </c>
      <c r="D1788" t="s">
        <v>8219</v>
      </c>
      <c r="E1788">
        <v>46</v>
      </c>
      <c r="F1788" s="15">
        <f t="shared" si="54"/>
        <v>46</v>
      </c>
      <c r="G1788" s="15">
        <f t="shared" si="55"/>
        <v>2116</v>
      </c>
      <c r="H1788" s="15"/>
      <c r="V1788">
        <v>193</v>
      </c>
    </row>
    <row r="1789" spans="1:22" x14ac:dyDescent="0.2">
      <c r="A1789">
        <v>24</v>
      </c>
      <c r="B1789" t="s">
        <v>8221</v>
      </c>
      <c r="D1789" t="s">
        <v>8219</v>
      </c>
      <c r="E1789">
        <v>30</v>
      </c>
      <c r="F1789" s="15">
        <f t="shared" si="54"/>
        <v>30</v>
      </c>
      <c r="G1789" s="15">
        <f t="shared" si="55"/>
        <v>900</v>
      </c>
      <c r="H1789" s="15"/>
      <c r="V1789">
        <v>194</v>
      </c>
    </row>
    <row r="1790" spans="1:22" x14ac:dyDescent="0.2">
      <c r="A1790">
        <v>4</v>
      </c>
      <c r="B1790" t="s">
        <v>8221</v>
      </c>
      <c r="D1790" t="s">
        <v>8219</v>
      </c>
      <c r="E1790">
        <v>64</v>
      </c>
      <c r="F1790" s="15">
        <f t="shared" si="54"/>
        <v>64</v>
      </c>
      <c r="G1790" s="15">
        <f t="shared" si="55"/>
        <v>4096</v>
      </c>
      <c r="H1790" s="15"/>
      <c r="V1790">
        <v>194</v>
      </c>
    </row>
    <row r="1791" spans="1:22" x14ac:dyDescent="0.2">
      <c r="A1791">
        <v>4</v>
      </c>
      <c r="B1791" t="s">
        <v>8221</v>
      </c>
      <c r="D1791" t="s">
        <v>8219</v>
      </c>
      <c r="E1791">
        <v>15</v>
      </c>
      <c r="F1791" s="15">
        <f t="shared" si="54"/>
        <v>15</v>
      </c>
      <c r="G1791" s="15">
        <f t="shared" si="55"/>
        <v>225</v>
      </c>
      <c r="H1791" s="15"/>
      <c r="V1791">
        <f>SUM(V1:V1790)/COUNT(V1:V1790)</f>
        <v>60.836221352711014</v>
      </c>
    </row>
    <row r="1792" spans="1:22" x14ac:dyDescent="0.2">
      <c r="A1792">
        <v>15</v>
      </c>
      <c r="B1792" t="s">
        <v>8221</v>
      </c>
      <c r="D1792" t="s">
        <v>8219</v>
      </c>
      <c r="E1792">
        <v>41</v>
      </c>
      <c r="F1792" s="15">
        <f t="shared" si="54"/>
        <v>41</v>
      </c>
      <c r="G1792" s="15">
        <f t="shared" si="55"/>
        <v>1681</v>
      </c>
      <c r="H1792" s="15"/>
      <c r="V1792">
        <v>196</v>
      </c>
    </row>
    <row r="1793" spans="1:22" x14ac:dyDescent="0.2">
      <c r="A1793">
        <v>4</v>
      </c>
      <c r="B1793" t="s">
        <v>8221</v>
      </c>
      <c r="D1793" t="s">
        <v>8219</v>
      </c>
      <c r="E1793">
        <v>35</v>
      </c>
      <c r="F1793" s="15">
        <f t="shared" si="54"/>
        <v>35</v>
      </c>
      <c r="G1793" s="15">
        <f t="shared" si="55"/>
        <v>1225</v>
      </c>
      <c r="H1793" s="15"/>
      <c r="V1793">
        <v>196</v>
      </c>
    </row>
    <row r="1794" spans="1:22" x14ac:dyDescent="0.2">
      <c r="A1794">
        <v>139</v>
      </c>
      <c r="B1794" t="s">
        <v>8221</v>
      </c>
      <c r="D1794" t="s">
        <v>8219</v>
      </c>
      <c r="E1794">
        <v>45</v>
      </c>
      <c r="F1794" s="15">
        <f t="shared" si="54"/>
        <v>45</v>
      </c>
      <c r="G1794" s="15">
        <f t="shared" si="55"/>
        <v>2025</v>
      </c>
      <c r="H1794" s="15"/>
      <c r="V1794">
        <v>196</v>
      </c>
    </row>
    <row r="1795" spans="1:22" x14ac:dyDescent="0.2">
      <c r="A1795">
        <v>2</v>
      </c>
      <c r="B1795" t="s">
        <v>8221</v>
      </c>
      <c r="D1795" t="s">
        <v>8219</v>
      </c>
      <c r="E1795">
        <v>62</v>
      </c>
      <c r="F1795" s="15">
        <f t="shared" ref="F1795:F1858" si="56">E1795-$N1795</f>
        <v>62</v>
      </c>
      <c r="G1795" s="15">
        <f t="shared" ref="G1795:G1858" si="57">F1795^2</f>
        <v>3844</v>
      </c>
      <c r="H1795" s="15"/>
      <c r="V1795">
        <v>197</v>
      </c>
    </row>
    <row r="1796" spans="1:22" x14ac:dyDescent="0.2">
      <c r="A1796">
        <v>18</v>
      </c>
      <c r="B1796" t="s">
        <v>8221</v>
      </c>
      <c r="D1796" t="s">
        <v>8219</v>
      </c>
      <c r="E1796">
        <v>22</v>
      </c>
      <c r="F1796" s="15">
        <f t="shared" si="56"/>
        <v>22</v>
      </c>
      <c r="G1796" s="15">
        <f t="shared" si="57"/>
        <v>484</v>
      </c>
      <c r="H1796" s="15"/>
      <c r="V1796">
        <v>197</v>
      </c>
    </row>
    <row r="1797" spans="1:22" x14ac:dyDescent="0.2">
      <c r="A1797">
        <v>81</v>
      </c>
      <c r="B1797" t="s">
        <v>8221</v>
      </c>
      <c r="D1797" t="s">
        <v>8219</v>
      </c>
      <c r="E1797">
        <v>18</v>
      </c>
      <c r="F1797" s="15">
        <f t="shared" si="56"/>
        <v>18</v>
      </c>
      <c r="G1797" s="15">
        <f t="shared" si="57"/>
        <v>324</v>
      </c>
      <c r="H1797" s="15"/>
      <c r="V1797">
        <v>199</v>
      </c>
    </row>
    <row r="1798" spans="1:22" x14ac:dyDescent="0.2">
      <c r="A1798">
        <v>86</v>
      </c>
      <c r="B1798" t="s">
        <v>8221</v>
      </c>
      <c r="D1798" t="s">
        <v>8219</v>
      </c>
      <c r="E1798">
        <v>12</v>
      </c>
      <c r="F1798" s="15">
        <f t="shared" si="56"/>
        <v>12</v>
      </c>
      <c r="G1798" s="15">
        <f t="shared" si="57"/>
        <v>144</v>
      </c>
      <c r="H1798" s="15"/>
      <c r="V1798">
        <v>199</v>
      </c>
    </row>
    <row r="1799" spans="1:22" x14ac:dyDescent="0.2">
      <c r="A1799">
        <v>140</v>
      </c>
      <c r="B1799" t="s">
        <v>8221</v>
      </c>
      <c r="D1799" t="s">
        <v>8219</v>
      </c>
      <c r="E1799">
        <v>44</v>
      </c>
      <c r="F1799" s="15">
        <f t="shared" si="56"/>
        <v>44</v>
      </c>
      <c r="G1799" s="15">
        <f t="shared" si="57"/>
        <v>1936</v>
      </c>
      <c r="H1799" s="15"/>
      <c r="V1799">
        <v>199</v>
      </c>
    </row>
    <row r="1800" spans="1:22" x14ac:dyDescent="0.2">
      <c r="A1800">
        <v>37</v>
      </c>
      <c r="B1800" t="s">
        <v>8221</v>
      </c>
      <c r="D1800" t="s">
        <v>8219</v>
      </c>
      <c r="E1800">
        <v>27</v>
      </c>
      <c r="F1800" s="15">
        <f t="shared" si="56"/>
        <v>27</v>
      </c>
      <c r="G1800" s="15">
        <f t="shared" si="57"/>
        <v>729</v>
      </c>
      <c r="H1800" s="15"/>
      <c r="V1800">
        <v>200</v>
      </c>
    </row>
    <row r="1801" spans="1:22" x14ac:dyDescent="0.2">
      <c r="A1801">
        <v>6</v>
      </c>
      <c r="B1801" t="s">
        <v>8221</v>
      </c>
      <c r="D1801" t="s">
        <v>8219</v>
      </c>
      <c r="E1801">
        <v>38</v>
      </c>
      <c r="F1801" s="15">
        <f t="shared" si="56"/>
        <v>38</v>
      </c>
      <c r="G1801" s="15">
        <f t="shared" si="57"/>
        <v>1444</v>
      </c>
      <c r="H1801" s="15"/>
      <c r="V1801">
        <v>200</v>
      </c>
    </row>
    <row r="1802" spans="1:22" x14ac:dyDescent="0.2">
      <c r="A1802">
        <v>113</v>
      </c>
      <c r="B1802" t="s">
        <v>8221</v>
      </c>
      <c r="D1802" t="s">
        <v>8219</v>
      </c>
      <c r="E1802">
        <v>28</v>
      </c>
      <c r="F1802" s="15">
        <f t="shared" si="56"/>
        <v>28</v>
      </c>
      <c r="G1802" s="15">
        <f t="shared" si="57"/>
        <v>784</v>
      </c>
      <c r="H1802" s="15"/>
      <c r="V1802">
        <v>202</v>
      </c>
    </row>
    <row r="1803" spans="1:22" x14ac:dyDescent="0.2">
      <c r="A1803">
        <v>37</v>
      </c>
      <c r="B1803" t="s">
        <v>8221</v>
      </c>
      <c r="D1803" t="s">
        <v>8219</v>
      </c>
      <c r="E1803">
        <v>24</v>
      </c>
      <c r="F1803" s="15">
        <f t="shared" si="56"/>
        <v>24</v>
      </c>
      <c r="G1803" s="15">
        <f t="shared" si="57"/>
        <v>576</v>
      </c>
      <c r="H1803" s="15"/>
      <c r="V1803">
        <v>202</v>
      </c>
    </row>
    <row r="1804" spans="1:22" x14ac:dyDescent="0.2">
      <c r="A1804">
        <v>18</v>
      </c>
      <c r="B1804" t="s">
        <v>8221</v>
      </c>
      <c r="D1804" t="s">
        <v>8219</v>
      </c>
      <c r="E1804">
        <v>65</v>
      </c>
      <c r="F1804" s="15">
        <f t="shared" si="56"/>
        <v>65</v>
      </c>
      <c r="G1804" s="15">
        <f t="shared" si="57"/>
        <v>4225</v>
      </c>
      <c r="H1804" s="15"/>
      <c r="V1804">
        <v>202</v>
      </c>
    </row>
    <row r="1805" spans="1:22" x14ac:dyDescent="0.2">
      <c r="A1805">
        <v>75</v>
      </c>
      <c r="B1805" t="s">
        <v>8221</v>
      </c>
      <c r="D1805" t="s">
        <v>8219</v>
      </c>
      <c r="E1805">
        <v>46</v>
      </c>
      <c r="F1805" s="15">
        <f t="shared" si="56"/>
        <v>46</v>
      </c>
      <c r="G1805" s="15">
        <f t="shared" si="57"/>
        <v>2116</v>
      </c>
      <c r="H1805" s="15"/>
      <c r="V1805">
        <v>202</v>
      </c>
    </row>
    <row r="1806" spans="1:22" x14ac:dyDescent="0.2">
      <c r="A1806">
        <v>52</v>
      </c>
      <c r="B1806" t="s">
        <v>8221</v>
      </c>
      <c r="D1806" t="s">
        <v>8219</v>
      </c>
      <c r="E1806">
        <v>85</v>
      </c>
      <c r="F1806" s="15">
        <f t="shared" si="56"/>
        <v>85</v>
      </c>
      <c r="G1806" s="15">
        <f t="shared" si="57"/>
        <v>7225</v>
      </c>
      <c r="H1806" s="15"/>
      <c r="V1806">
        <v>203</v>
      </c>
    </row>
    <row r="1807" spans="1:22" x14ac:dyDescent="0.2">
      <c r="A1807">
        <v>122</v>
      </c>
      <c r="B1807" t="s">
        <v>8221</v>
      </c>
      <c r="D1807" t="s">
        <v>8219</v>
      </c>
      <c r="E1807">
        <v>66</v>
      </c>
      <c r="F1807" s="15">
        <f t="shared" si="56"/>
        <v>66</v>
      </c>
      <c r="G1807" s="15">
        <f t="shared" si="57"/>
        <v>4356</v>
      </c>
      <c r="H1807" s="15"/>
      <c r="V1807">
        <v>204</v>
      </c>
    </row>
    <row r="1808" spans="1:22" x14ac:dyDescent="0.2">
      <c r="A1808">
        <v>8</v>
      </c>
      <c r="B1808" t="s">
        <v>8221</v>
      </c>
      <c r="D1808" t="s">
        <v>8219</v>
      </c>
      <c r="E1808">
        <v>165</v>
      </c>
      <c r="F1808" s="15">
        <f t="shared" si="56"/>
        <v>165</v>
      </c>
      <c r="G1808" s="15">
        <f t="shared" si="57"/>
        <v>27225</v>
      </c>
      <c r="H1808" s="15"/>
      <c r="V1808">
        <v>204</v>
      </c>
    </row>
    <row r="1809" spans="1:22" x14ac:dyDescent="0.2">
      <c r="A1809">
        <v>8</v>
      </c>
      <c r="B1809" t="s">
        <v>8221</v>
      </c>
      <c r="D1809" t="s">
        <v>8219</v>
      </c>
      <c r="E1809">
        <v>17</v>
      </c>
      <c r="F1809" s="15">
        <f t="shared" si="56"/>
        <v>17</v>
      </c>
      <c r="G1809" s="15">
        <f t="shared" si="57"/>
        <v>289</v>
      </c>
      <c r="H1809" s="15"/>
      <c r="V1809">
        <v>205</v>
      </c>
    </row>
    <row r="1810" spans="1:22" x14ac:dyDescent="0.2">
      <c r="A1810">
        <v>96</v>
      </c>
      <c r="B1810" t="s">
        <v>8221</v>
      </c>
      <c r="D1810" t="s">
        <v>8219</v>
      </c>
      <c r="E1810">
        <v>3</v>
      </c>
      <c r="F1810" s="15">
        <f t="shared" si="56"/>
        <v>3</v>
      </c>
      <c r="G1810" s="15">
        <f t="shared" si="57"/>
        <v>9</v>
      </c>
      <c r="H1810" s="15"/>
      <c r="V1810">
        <v>205</v>
      </c>
    </row>
    <row r="1811" spans="1:22" x14ac:dyDescent="0.2">
      <c r="A1811">
        <v>9</v>
      </c>
      <c r="B1811" t="s">
        <v>8221</v>
      </c>
      <c r="D1811" t="s">
        <v>8219</v>
      </c>
      <c r="E1811">
        <v>17</v>
      </c>
      <c r="F1811" s="15">
        <f t="shared" si="56"/>
        <v>17</v>
      </c>
      <c r="G1811" s="15">
        <f t="shared" si="57"/>
        <v>289</v>
      </c>
      <c r="H1811" s="15"/>
      <c r="V1811">
        <v>205</v>
      </c>
    </row>
    <row r="1812" spans="1:22" x14ac:dyDescent="0.2">
      <c r="A1812">
        <v>2</v>
      </c>
      <c r="B1812" t="s">
        <v>8221</v>
      </c>
      <c r="D1812" t="s">
        <v>8219</v>
      </c>
      <c r="E1812">
        <v>91</v>
      </c>
      <c r="F1812" s="15">
        <f t="shared" si="56"/>
        <v>91</v>
      </c>
      <c r="G1812" s="15">
        <f t="shared" si="57"/>
        <v>8281</v>
      </c>
      <c r="H1812" s="15"/>
      <c r="V1812">
        <v>205</v>
      </c>
    </row>
    <row r="1813" spans="1:22" x14ac:dyDescent="0.2">
      <c r="A1813">
        <v>26</v>
      </c>
      <c r="B1813" t="s">
        <v>8221</v>
      </c>
      <c r="D1813" t="s">
        <v>8219</v>
      </c>
      <c r="E1813">
        <v>67</v>
      </c>
      <c r="F1813" s="15">
        <f t="shared" si="56"/>
        <v>67</v>
      </c>
      <c r="G1813" s="15">
        <f t="shared" si="57"/>
        <v>4489</v>
      </c>
      <c r="H1813" s="15"/>
      <c r="V1813">
        <v>206</v>
      </c>
    </row>
    <row r="1814" spans="1:22" x14ac:dyDescent="0.2">
      <c r="A1814">
        <v>23</v>
      </c>
      <c r="B1814" t="s">
        <v>8221</v>
      </c>
      <c r="D1814" t="s">
        <v>8219</v>
      </c>
      <c r="E1814">
        <v>18</v>
      </c>
      <c r="F1814" s="15">
        <f t="shared" si="56"/>
        <v>18</v>
      </c>
      <c r="G1814" s="15">
        <f t="shared" si="57"/>
        <v>324</v>
      </c>
      <c r="H1814" s="15"/>
      <c r="V1814">
        <v>206</v>
      </c>
    </row>
    <row r="1815" spans="1:22" x14ac:dyDescent="0.2">
      <c r="A1815">
        <v>0</v>
      </c>
      <c r="B1815" t="s">
        <v>8221</v>
      </c>
      <c r="D1815" t="s">
        <v>8219</v>
      </c>
      <c r="E1815">
        <v>21</v>
      </c>
      <c r="F1815" s="15">
        <f t="shared" si="56"/>
        <v>21</v>
      </c>
      <c r="G1815" s="15">
        <f t="shared" si="57"/>
        <v>441</v>
      </c>
      <c r="H1815" s="15"/>
      <c r="V1815">
        <v>206</v>
      </c>
    </row>
    <row r="1816" spans="1:22" x14ac:dyDescent="0.2">
      <c r="A1816">
        <v>140</v>
      </c>
      <c r="B1816" t="s">
        <v>8221</v>
      </c>
      <c r="D1816" t="s">
        <v>8219</v>
      </c>
      <c r="E1816">
        <v>40</v>
      </c>
      <c r="F1816" s="15">
        <f t="shared" si="56"/>
        <v>40</v>
      </c>
      <c r="G1816" s="15">
        <f t="shared" si="57"/>
        <v>1600</v>
      </c>
      <c r="H1816" s="15"/>
      <c r="V1816">
        <v>206</v>
      </c>
    </row>
    <row r="1817" spans="1:22" x14ac:dyDescent="0.2">
      <c r="A1817">
        <v>0</v>
      </c>
      <c r="B1817" t="s">
        <v>8221</v>
      </c>
      <c r="D1817" t="s">
        <v>8219</v>
      </c>
      <c r="E1817">
        <v>78</v>
      </c>
      <c r="F1817" s="15">
        <f t="shared" si="56"/>
        <v>78</v>
      </c>
      <c r="G1817" s="15">
        <f t="shared" si="57"/>
        <v>6084</v>
      </c>
      <c r="H1817" s="15"/>
      <c r="V1817">
        <v>206</v>
      </c>
    </row>
    <row r="1818" spans="1:22" x14ac:dyDescent="0.2">
      <c r="A1818">
        <v>6</v>
      </c>
      <c r="B1818" t="s">
        <v>8221</v>
      </c>
      <c r="D1818" t="s">
        <v>8219</v>
      </c>
      <c r="E1818">
        <v>26</v>
      </c>
      <c r="F1818" s="15">
        <f t="shared" si="56"/>
        <v>26</v>
      </c>
      <c r="G1818" s="15">
        <f t="shared" si="57"/>
        <v>676</v>
      </c>
      <c r="H1818" s="15"/>
      <c r="V1818">
        <v>207</v>
      </c>
    </row>
    <row r="1819" spans="1:22" x14ac:dyDescent="0.2">
      <c r="A1819">
        <v>100</v>
      </c>
      <c r="B1819" t="s">
        <v>8221</v>
      </c>
      <c r="D1819" t="s">
        <v>8219</v>
      </c>
      <c r="E1819">
        <v>14</v>
      </c>
      <c r="F1819" s="15">
        <f t="shared" si="56"/>
        <v>14</v>
      </c>
      <c r="G1819" s="15">
        <f t="shared" si="57"/>
        <v>196</v>
      </c>
      <c r="H1819" s="15"/>
      <c r="V1819">
        <v>207</v>
      </c>
    </row>
    <row r="1820" spans="1:22" x14ac:dyDescent="0.2">
      <c r="A1820">
        <v>0</v>
      </c>
      <c r="B1820" t="s">
        <v>8221</v>
      </c>
      <c r="D1820" t="s">
        <v>8219</v>
      </c>
      <c r="E1820">
        <v>44</v>
      </c>
      <c r="F1820" s="15">
        <f t="shared" si="56"/>
        <v>44</v>
      </c>
      <c r="G1820" s="15">
        <f t="shared" si="57"/>
        <v>1936</v>
      </c>
      <c r="H1820" s="15"/>
      <c r="V1820">
        <v>208</v>
      </c>
    </row>
    <row r="1821" spans="1:22" x14ac:dyDescent="0.2">
      <c r="A1821">
        <v>4</v>
      </c>
      <c r="B1821" t="s">
        <v>8221</v>
      </c>
      <c r="D1821" t="s">
        <v>8219</v>
      </c>
      <c r="E1821">
        <v>9</v>
      </c>
      <c r="F1821" s="15">
        <f t="shared" si="56"/>
        <v>9</v>
      </c>
      <c r="G1821" s="15">
        <f t="shared" si="57"/>
        <v>81</v>
      </c>
      <c r="H1821" s="15"/>
      <c r="V1821">
        <v>209</v>
      </c>
    </row>
    <row r="1822" spans="1:22" x14ac:dyDescent="0.2">
      <c r="A1822">
        <v>8</v>
      </c>
      <c r="B1822" t="s">
        <v>8221</v>
      </c>
      <c r="D1822" t="s">
        <v>8219</v>
      </c>
      <c r="E1822">
        <v>30</v>
      </c>
      <c r="F1822" s="15">
        <f t="shared" si="56"/>
        <v>30</v>
      </c>
      <c r="G1822" s="15">
        <f t="shared" si="57"/>
        <v>900</v>
      </c>
      <c r="H1822" s="15"/>
      <c r="V1822">
        <v>210</v>
      </c>
    </row>
    <row r="1823" spans="1:22" x14ac:dyDescent="0.2">
      <c r="A1823">
        <v>57</v>
      </c>
      <c r="B1823" t="s">
        <v>8219</v>
      </c>
      <c r="D1823" t="s">
        <v>8219</v>
      </c>
      <c r="E1823">
        <v>45</v>
      </c>
      <c r="F1823" s="15">
        <f t="shared" si="56"/>
        <v>45</v>
      </c>
      <c r="G1823" s="15">
        <f t="shared" si="57"/>
        <v>2025</v>
      </c>
      <c r="H1823" s="15"/>
      <c r="V1823">
        <v>211</v>
      </c>
    </row>
    <row r="1824" spans="1:22" x14ac:dyDescent="0.2">
      <c r="A1824">
        <v>11</v>
      </c>
      <c r="B1824" t="s">
        <v>8219</v>
      </c>
      <c r="D1824" t="s">
        <v>8219</v>
      </c>
      <c r="E1824">
        <v>56</v>
      </c>
      <c r="F1824" s="15">
        <f t="shared" si="56"/>
        <v>56</v>
      </c>
      <c r="G1824" s="15">
        <f t="shared" si="57"/>
        <v>3136</v>
      </c>
      <c r="H1824" s="15"/>
      <c r="V1824">
        <v>211</v>
      </c>
    </row>
    <row r="1825" spans="1:22" x14ac:dyDescent="0.2">
      <c r="A1825">
        <v>33</v>
      </c>
      <c r="B1825" t="s">
        <v>8219</v>
      </c>
      <c r="D1825" t="s">
        <v>8219</v>
      </c>
      <c r="E1825">
        <v>46</v>
      </c>
      <c r="F1825" s="15">
        <f t="shared" si="56"/>
        <v>46</v>
      </c>
      <c r="G1825" s="15">
        <f t="shared" si="57"/>
        <v>2116</v>
      </c>
      <c r="H1825" s="15"/>
      <c r="V1825">
        <v>211</v>
      </c>
    </row>
    <row r="1826" spans="1:22" x14ac:dyDescent="0.2">
      <c r="A1826">
        <v>40</v>
      </c>
      <c r="B1826" t="s">
        <v>8219</v>
      </c>
      <c r="D1826" t="s">
        <v>8219</v>
      </c>
      <c r="E1826">
        <v>34</v>
      </c>
      <c r="F1826" s="15">
        <f t="shared" si="56"/>
        <v>34</v>
      </c>
      <c r="G1826" s="15">
        <f t="shared" si="57"/>
        <v>1156</v>
      </c>
      <c r="H1826" s="15"/>
      <c r="V1826">
        <v>213</v>
      </c>
    </row>
    <row r="1827" spans="1:22" x14ac:dyDescent="0.2">
      <c r="A1827">
        <v>50</v>
      </c>
      <c r="B1827" t="s">
        <v>8219</v>
      </c>
      <c r="D1827" t="s">
        <v>8219</v>
      </c>
      <c r="E1827">
        <v>98</v>
      </c>
      <c r="F1827" s="15">
        <f t="shared" si="56"/>
        <v>98</v>
      </c>
      <c r="G1827" s="15">
        <f t="shared" si="57"/>
        <v>9604</v>
      </c>
      <c r="H1827" s="15"/>
      <c r="V1827">
        <v>213</v>
      </c>
    </row>
    <row r="1828" spans="1:22" x14ac:dyDescent="0.2">
      <c r="A1828">
        <v>38</v>
      </c>
      <c r="B1828" t="s">
        <v>8219</v>
      </c>
      <c r="D1828" t="s">
        <v>8219</v>
      </c>
      <c r="E1828">
        <v>46</v>
      </c>
      <c r="F1828" s="15">
        <f t="shared" si="56"/>
        <v>46</v>
      </c>
      <c r="G1828" s="15">
        <f t="shared" si="57"/>
        <v>2116</v>
      </c>
      <c r="H1828" s="15"/>
      <c r="V1828">
        <v>215</v>
      </c>
    </row>
    <row r="1829" spans="1:22" x14ac:dyDescent="0.2">
      <c r="A1829">
        <v>96</v>
      </c>
      <c r="B1829" t="s">
        <v>8219</v>
      </c>
      <c r="D1829" t="s">
        <v>8219</v>
      </c>
      <c r="E1829">
        <v>10</v>
      </c>
      <c r="F1829" s="15">
        <f t="shared" si="56"/>
        <v>10</v>
      </c>
      <c r="G1829" s="15">
        <f t="shared" si="57"/>
        <v>100</v>
      </c>
      <c r="H1829" s="15"/>
      <c r="V1829">
        <v>216</v>
      </c>
    </row>
    <row r="1830" spans="1:22" x14ac:dyDescent="0.2">
      <c r="A1830">
        <v>48</v>
      </c>
      <c r="B1830" t="s">
        <v>8219</v>
      </c>
      <c r="D1830" t="s">
        <v>8219</v>
      </c>
      <c r="E1830">
        <v>76</v>
      </c>
      <c r="F1830" s="15">
        <f t="shared" si="56"/>
        <v>76</v>
      </c>
      <c r="G1830" s="15">
        <f t="shared" si="57"/>
        <v>5776</v>
      </c>
      <c r="H1830" s="15"/>
      <c r="V1830">
        <v>217</v>
      </c>
    </row>
    <row r="1831" spans="1:22" x14ac:dyDescent="0.2">
      <c r="A1831">
        <v>33</v>
      </c>
      <c r="B1831" t="s">
        <v>8219</v>
      </c>
      <c r="D1831" t="s">
        <v>8219</v>
      </c>
      <c r="E1831">
        <v>104</v>
      </c>
      <c r="F1831" s="15">
        <f t="shared" si="56"/>
        <v>104</v>
      </c>
      <c r="G1831" s="15">
        <f t="shared" si="57"/>
        <v>10816</v>
      </c>
      <c r="H1831" s="15"/>
      <c r="V1831">
        <v>217</v>
      </c>
    </row>
    <row r="1832" spans="1:22" x14ac:dyDescent="0.2">
      <c r="A1832">
        <v>226</v>
      </c>
      <c r="B1832" t="s">
        <v>8219</v>
      </c>
      <c r="D1832" t="s">
        <v>8219</v>
      </c>
      <c r="E1832">
        <v>87</v>
      </c>
      <c r="F1832" s="15">
        <f t="shared" si="56"/>
        <v>87</v>
      </c>
      <c r="G1832" s="15">
        <f t="shared" si="57"/>
        <v>7569</v>
      </c>
      <c r="H1832" s="15"/>
      <c r="V1832">
        <v>218</v>
      </c>
    </row>
    <row r="1833" spans="1:22" x14ac:dyDescent="0.2">
      <c r="A1833">
        <v>14</v>
      </c>
      <c r="B1833" t="s">
        <v>8219</v>
      </c>
      <c r="D1833" t="s">
        <v>8219</v>
      </c>
      <c r="E1833">
        <v>29</v>
      </c>
      <c r="F1833" s="15">
        <f t="shared" si="56"/>
        <v>29</v>
      </c>
      <c r="G1833" s="15">
        <f t="shared" si="57"/>
        <v>841</v>
      </c>
      <c r="H1833" s="15"/>
      <c r="V1833">
        <v>218</v>
      </c>
    </row>
    <row r="1834" spans="1:22" x14ac:dyDescent="0.2">
      <c r="A1834">
        <v>20</v>
      </c>
      <c r="B1834" t="s">
        <v>8219</v>
      </c>
      <c r="D1834" t="s">
        <v>8219</v>
      </c>
      <c r="E1834">
        <v>51</v>
      </c>
      <c r="F1834" s="15">
        <f t="shared" si="56"/>
        <v>51</v>
      </c>
      <c r="G1834" s="15">
        <f t="shared" si="57"/>
        <v>2601</v>
      </c>
      <c r="H1834" s="15"/>
      <c r="V1834">
        <v>220</v>
      </c>
    </row>
    <row r="1835" spans="1:22" x14ac:dyDescent="0.2">
      <c r="A1835">
        <v>25</v>
      </c>
      <c r="B1835" t="s">
        <v>8219</v>
      </c>
      <c r="D1835" t="s">
        <v>8219</v>
      </c>
      <c r="E1835">
        <v>12</v>
      </c>
      <c r="F1835" s="15">
        <f t="shared" si="56"/>
        <v>12</v>
      </c>
      <c r="G1835" s="15">
        <f t="shared" si="57"/>
        <v>144</v>
      </c>
      <c r="H1835" s="15"/>
      <c r="V1835">
        <v>221</v>
      </c>
    </row>
    <row r="1836" spans="1:22" x14ac:dyDescent="0.2">
      <c r="A1836">
        <v>90</v>
      </c>
      <c r="B1836" t="s">
        <v>8219</v>
      </c>
      <c r="D1836" t="s">
        <v>8219</v>
      </c>
      <c r="E1836">
        <v>72</v>
      </c>
      <c r="F1836" s="15">
        <f t="shared" si="56"/>
        <v>72</v>
      </c>
      <c r="G1836" s="15">
        <f t="shared" si="57"/>
        <v>5184</v>
      </c>
      <c r="H1836" s="15"/>
      <c r="V1836">
        <v>221</v>
      </c>
    </row>
    <row r="1837" spans="1:22" x14ac:dyDescent="0.2">
      <c r="A1837">
        <v>11</v>
      </c>
      <c r="B1837" t="s">
        <v>8219</v>
      </c>
      <c r="D1837" t="s">
        <v>8219</v>
      </c>
      <c r="E1837">
        <v>21</v>
      </c>
      <c r="F1837" s="15">
        <f t="shared" si="56"/>
        <v>21</v>
      </c>
      <c r="G1837" s="15">
        <f t="shared" si="57"/>
        <v>441</v>
      </c>
      <c r="H1837" s="15"/>
      <c r="V1837">
        <v>221</v>
      </c>
    </row>
    <row r="1838" spans="1:22" x14ac:dyDescent="0.2">
      <c r="A1838">
        <v>55</v>
      </c>
      <c r="B1838" t="s">
        <v>8219</v>
      </c>
      <c r="D1838" t="s">
        <v>8219</v>
      </c>
      <c r="E1838">
        <v>42</v>
      </c>
      <c r="F1838" s="15">
        <f t="shared" si="56"/>
        <v>42</v>
      </c>
      <c r="G1838" s="15">
        <f t="shared" si="57"/>
        <v>1764</v>
      </c>
      <c r="H1838" s="15"/>
      <c r="V1838">
        <v>222</v>
      </c>
    </row>
    <row r="1839" spans="1:22" x14ac:dyDescent="0.2">
      <c r="A1839">
        <v>30</v>
      </c>
      <c r="B1839" t="s">
        <v>8219</v>
      </c>
      <c r="D1839" t="s">
        <v>8219</v>
      </c>
      <c r="E1839">
        <v>71</v>
      </c>
      <c r="F1839" s="15">
        <f t="shared" si="56"/>
        <v>71</v>
      </c>
      <c r="G1839" s="15">
        <f t="shared" si="57"/>
        <v>5041</v>
      </c>
      <c r="H1839" s="15"/>
      <c r="V1839">
        <v>222</v>
      </c>
    </row>
    <row r="1840" spans="1:22" x14ac:dyDescent="0.2">
      <c r="A1840">
        <v>28</v>
      </c>
      <c r="B1840" t="s">
        <v>8219</v>
      </c>
      <c r="D1840" t="s">
        <v>8219</v>
      </c>
      <c r="E1840">
        <v>168</v>
      </c>
      <c r="F1840" s="15">
        <f t="shared" si="56"/>
        <v>168</v>
      </c>
      <c r="G1840" s="15">
        <f t="shared" si="57"/>
        <v>28224</v>
      </c>
      <c r="H1840" s="15"/>
      <c r="V1840">
        <v>223</v>
      </c>
    </row>
    <row r="1841" spans="1:22" x14ac:dyDescent="0.2">
      <c r="A1841">
        <v>45</v>
      </c>
      <c r="B1841" t="s">
        <v>8219</v>
      </c>
      <c r="D1841" t="s">
        <v>8219</v>
      </c>
      <c r="E1841">
        <v>19</v>
      </c>
      <c r="F1841" s="15">
        <f t="shared" si="56"/>
        <v>19</v>
      </c>
      <c r="G1841" s="15">
        <f t="shared" si="57"/>
        <v>361</v>
      </c>
      <c r="H1841" s="15"/>
      <c r="V1841">
        <v>224</v>
      </c>
    </row>
    <row r="1842" spans="1:22" x14ac:dyDescent="0.2">
      <c r="A1842">
        <v>13</v>
      </c>
      <c r="B1842" t="s">
        <v>8219</v>
      </c>
      <c r="D1842" t="s">
        <v>8219</v>
      </c>
      <c r="E1842">
        <v>37</v>
      </c>
      <c r="F1842" s="15">
        <f t="shared" si="56"/>
        <v>37</v>
      </c>
      <c r="G1842" s="15">
        <f t="shared" si="57"/>
        <v>1369</v>
      </c>
      <c r="H1842" s="15"/>
      <c r="V1842">
        <v>226</v>
      </c>
    </row>
    <row r="1843" spans="1:22" x14ac:dyDescent="0.2">
      <c r="A1843">
        <v>40</v>
      </c>
      <c r="B1843" t="s">
        <v>8219</v>
      </c>
      <c r="D1843" t="s">
        <v>8219</v>
      </c>
      <c r="E1843">
        <v>36</v>
      </c>
      <c r="F1843" s="15">
        <f t="shared" si="56"/>
        <v>36</v>
      </c>
      <c r="G1843" s="15">
        <f t="shared" si="57"/>
        <v>1296</v>
      </c>
      <c r="H1843" s="15"/>
      <c r="V1843">
        <v>226</v>
      </c>
    </row>
    <row r="1844" spans="1:22" x14ac:dyDescent="0.2">
      <c r="A1844">
        <v>21</v>
      </c>
      <c r="B1844" t="s">
        <v>8219</v>
      </c>
      <c r="D1844" t="s">
        <v>8219</v>
      </c>
      <c r="E1844">
        <v>14</v>
      </c>
      <c r="F1844" s="15">
        <f t="shared" si="56"/>
        <v>14</v>
      </c>
      <c r="G1844" s="15">
        <f t="shared" si="57"/>
        <v>196</v>
      </c>
      <c r="H1844" s="15"/>
      <c r="V1844">
        <v>226</v>
      </c>
    </row>
    <row r="1845" spans="1:22" x14ac:dyDescent="0.2">
      <c r="A1845">
        <v>134</v>
      </c>
      <c r="B1845" t="s">
        <v>8219</v>
      </c>
      <c r="D1845" t="s">
        <v>8219</v>
      </c>
      <c r="E1845">
        <v>18</v>
      </c>
      <c r="F1845" s="15">
        <f t="shared" si="56"/>
        <v>18</v>
      </c>
      <c r="G1845" s="15">
        <f t="shared" si="57"/>
        <v>324</v>
      </c>
      <c r="H1845" s="15"/>
      <c r="V1845">
        <v>227</v>
      </c>
    </row>
    <row r="1846" spans="1:22" x14ac:dyDescent="0.2">
      <c r="A1846">
        <v>20</v>
      </c>
      <c r="B1846" t="s">
        <v>8219</v>
      </c>
      <c r="D1846" t="s">
        <v>8219</v>
      </c>
      <c r="E1846">
        <v>82</v>
      </c>
      <c r="F1846" s="15">
        <f t="shared" si="56"/>
        <v>82</v>
      </c>
      <c r="G1846" s="15">
        <f t="shared" si="57"/>
        <v>6724</v>
      </c>
      <c r="H1846" s="15"/>
      <c r="V1846">
        <v>229</v>
      </c>
    </row>
    <row r="1847" spans="1:22" x14ac:dyDescent="0.2">
      <c r="A1847">
        <v>19</v>
      </c>
      <c r="B1847" t="s">
        <v>8219</v>
      </c>
      <c r="D1847" t="s">
        <v>8219</v>
      </c>
      <c r="E1847">
        <v>43</v>
      </c>
      <c r="F1847" s="15">
        <f t="shared" si="56"/>
        <v>43</v>
      </c>
      <c r="G1847" s="15">
        <f t="shared" si="57"/>
        <v>1849</v>
      </c>
      <c r="H1847" s="15"/>
      <c r="V1847">
        <v>229</v>
      </c>
    </row>
    <row r="1848" spans="1:22" x14ac:dyDescent="0.2">
      <c r="A1848">
        <v>209</v>
      </c>
      <c r="B1848" t="s">
        <v>8219</v>
      </c>
      <c r="D1848" t="s">
        <v>8219</v>
      </c>
      <c r="E1848">
        <v>8</v>
      </c>
      <c r="F1848" s="15">
        <f t="shared" si="56"/>
        <v>8</v>
      </c>
      <c r="G1848" s="15">
        <f t="shared" si="57"/>
        <v>64</v>
      </c>
      <c r="H1848" s="15"/>
      <c r="V1848">
        <v>232</v>
      </c>
    </row>
    <row r="1849" spans="1:22" x14ac:dyDescent="0.2">
      <c r="A1849">
        <v>38</v>
      </c>
      <c r="B1849" t="s">
        <v>8219</v>
      </c>
      <c r="D1849" t="s">
        <v>8219</v>
      </c>
      <c r="E1849">
        <v>45</v>
      </c>
      <c r="F1849" s="15">
        <f t="shared" si="56"/>
        <v>45</v>
      </c>
      <c r="G1849" s="15">
        <f t="shared" si="57"/>
        <v>2025</v>
      </c>
      <c r="H1849" s="15"/>
      <c r="V1849">
        <v>234</v>
      </c>
    </row>
    <row r="1850" spans="1:22" x14ac:dyDescent="0.2">
      <c r="A1850">
        <v>24</v>
      </c>
      <c r="B1850" t="s">
        <v>8219</v>
      </c>
      <c r="D1850" t="s">
        <v>8219</v>
      </c>
      <c r="E1850">
        <v>20</v>
      </c>
      <c r="F1850" s="15">
        <f t="shared" si="56"/>
        <v>20</v>
      </c>
      <c r="G1850" s="15">
        <f t="shared" si="57"/>
        <v>400</v>
      </c>
      <c r="H1850" s="15"/>
      <c r="V1850">
        <v>234</v>
      </c>
    </row>
    <row r="1851" spans="1:22" x14ac:dyDescent="0.2">
      <c r="A1851">
        <v>8</v>
      </c>
      <c r="B1851" t="s">
        <v>8219</v>
      </c>
      <c r="D1851" t="s">
        <v>8219</v>
      </c>
      <c r="E1851">
        <v>31</v>
      </c>
      <c r="F1851" s="15">
        <f t="shared" si="56"/>
        <v>31</v>
      </c>
      <c r="G1851" s="15">
        <f t="shared" si="57"/>
        <v>961</v>
      </c>
      <c r="H1851" s="15"/>
      <c r="V1851">
        <v>235</v>
      </c>
    </row>
    <row r="1852" spans="1:22" x14ac:dyDescent="0.2">
      <c r="A1852">
        <v>179</v>
      </c>
      <c r="B1852" t="s">
        <v>8219</v>
      </c>
      <c r="D1852" t="s">
        <v>8219</v>
      </c>
      <c r="E1852">
        <v>25</v>
      </c>
      <c r="F1852" s="15">
        <f t="shared" si="56"/>
        <v>25</v>
      </c>
      <c r="G1852" s="15">
        <f t="shared" si="57"/>
        <v>625</v>
      </c>
      <c r="H1852" s="15"/>
      <c r="V1852">
        <v>235</v>
      </c>
    </row>
    <row r="1853" spans="1:22" x14ac:dyDescent="0.2">
      <c r="A1853">
        <v>26</v>
      </c>
      <c r="B1853" t="s">
        <v>8219</v>
      </c>
      <c r="D1853" t="s">
        <v>8219</v>
      </c>
      <c r="E1853">
        <v>14</v>
      </c>
      <c r="F1853" s="15">
        <f t="shared" si="56"/>
        <v>14</v>
      </c>
      <c r="G1853" s="15">
        <f t="shared" si="57"/>
        <v>196</v>
      </c>
      <c r="H1853" s="15"/>
      <c r="V1853">
        <v>236</v>
      </c>
    </row>
    <row r="1854" spans="1:22" x14ac:dyDescent="0.2">
      <c r="A1854">
        <v>131</v>
      </c>
      <c r="B1854" t="s">
        <v>8219</v>
      </c>
      <c r="D1854" t="s">
        <v>8219</v>
      </c>
      <c r="E1854">
        <v>45</v>
      </c>
      <c r="F1854" s="15">
        <f t="shared" si="56"/>
        <v>45</v>
      </c>
      <c r="G1854" s="15">
        <f t="shared" si="57"/>
        <v>2025</v>
      </c>
      <c r="H1854" s="15"/>
      <c r="V1854">
        <v>236</v>
      </c>
    </row>
    <row r="1855" spans="1:22" x14ac:dyDescent="0.2">
      <c r="A1855">
        <v>14</v>
      </c>
      <c r="B1855" t="s">
        <v>8219</v>
      </c>
      <c r="D1855" t="s">
        <v>8219</v>
      </c>
      <c r="E1855">
        <v>20</v>
      </c>
      <c r="F1855" s="15">
        <f t="shared" si="56"/>
        <v>20</v>
      </c>
      <c r="G1855" s="15">
        <f t="shared" si="57"/>
        <v>400</v>
      </c>
      <c r="H1855" s="15"/>
      <c r="V1855">
        <v>236</v>
      </c>
    </row>
    <row r="1856" spans="1:22" x14ac:dyDescent="0.2">
      <c r="A1856">
        <v>174</v>
      </c>
      <c r="B1856" t="s">
        <v>8219</v>
      </c>
      <c r="D1856" t="s">
        <v>8219</v>
      </c>
      <c r="E1856">
        <v>39</v>
      </c>
      <c r="F1856" s="15">
        <f t="shared" si="56"/>
        <v>39</v>
      </c>
      <c r="G1856" s="15">
        <f t="shared" si="57"/>
        <v>1521</v>
      </c>
      <c r="H1856" s="15"/>
      <c r="V1856">
        <v>237</v>
      </c>
    </row>
    <row r="1857" spans="1:22" x14ac:dyDescent="0.2">
      <c r="A1857">
        <v>191</v>
      </c>
      <c r="B1857" t="s">
        <v>8219</v>
      </c>
      <c r="D1857" t="s">
        <v>8219</v>
      </c>
      <c r="E1857">
        <v>16</v>
      </c>
      <c r="F1857" s="15">
        <f t="shared" si="56"/>
        <v>16</v>
      </c>
      <c r="G1857" s="15">
        <f t="shared" si="57"/>
        <v>256</v>
      </c>
      <c r="H1857" s="15"/>
      <c r="V1857">
        <v>237</v>
      </c>
    </row>
    <row r="1858" spans="1:22" x14ac:dyDescent="0.2">
      <c r="A1858">
        <v>38</v>
      </c>
      <c r="B1858" t="s">
        <v>8219</v>
      </c>
      <c r="D1858" t="s">
        <v>8219</v>
      </c>
      <c r="E1858">
        <v>37</v>
      </c>
      <c r="F1858" s="15">
        <f t="shared" si="56"/>
        <v>37</v>
      </c>
      <c r="G1858" s="15">
        <f t="shared" si="57"/>
        <v>1369</v>
      </c>
      <c r="H1858" s="15"/>
      <c r="V1858">
        <v>237</v>
      </c>
    </row>
    <row r="1859" spans="1:22" x14ac:dyDescent="0.2">
      <c r="A1859">
        <v>22</v>
      </c>
      <c r="B1859" t="s">
        <v>8219</v>
      </c>
      <c r="D1859" t="s">
        <v>8219</v>
      </c>
      <c r="E1859">
        <v>14</v>
      </c>
      <c r="F1859" s="15">
        <f t="shared" ref="F1859:F1922" si="58">E1859-$N1859</f>
        <v>14</v>
      </c>
      <c r="G1859" s="15">
        <f t="shared" ref="G1859:G1922" si="59">F1859^2</f>
        <v>196</v>
      </c>
      <c r="H1859" s="15"/>
      <c r="V1859">
        <v>238</v>
      </c>
    </row>
    <row r="1860" spans="1:22" x14ac:dyDescent="0.2">
      <c r="A1860">
        <v>149</v>
      </c>
      <c r="B1860" t="s">
        <v>8219</v>
      </c>
      <c r="D1860" t="s">
        <v>8219</v>
      </c>
      <c r="E1860">
        <v>21</v>
      </c>
      <c r="F1860" s="15">
        <f t="shared" si="58"/>
        <v>21</v>
      </c>
      <c r="G1860" s="15">
        <f t="shared" si="59"/>
        <v>441</v>
      </c>
      <c r="H1860" s="15"/>
      <c r="V1860">
        <v>238</v>
      </c>
    </row>
    <row r="1861" spans="1:22" x14ac:dyDescent="0.2">
      <c r="A1861">
        <v>56</v>
      </c>
      <c r="B1861" t="s">
        <v>8219</v>
      </c>
      <c r="D1861" t="s">
        <v>8219</v>
      </c>
      <c r="E1861">
        <v>69</v>
      </c>
      <c r="F1861" s="15">
        <f t="shared" si="58"/>
        <v>69</v>
      </c>
      <c r="G1861" s="15">
        <f t="shared" si="59"/>
        <v>4761</v>
      </c>
      <c r="H1861" s="15"/>
      <c r="V1861">
        <v>238</v>
      </c>
    </row>
    <row r="1862" spans="1:22" x14ac:dyDescent="0.2">
      <c r="A1862">
        <v>19</v>
      </c>
      <c r="B1862" t="s">
        <v>8219</v>
      </c>
      <c r="D1862" t="s">
        <v>8219</v>
      </c>
      <c r="E1862">
        <v>16</v>
      </c>
      <c r="F1862" s="15">
        <f t="shared" si="58"/>
        <v>16</v>
      </c>
      <c r="G1862" s="15">
        <f t="shared" si="59"/>
        <v>256</v>
      </c>
      <c r="H1862" s="15"/>
      <c r="V1862">
        <v>238</v>
      </c>
    </row>
    <row r="1863" spans="1:22" x14ac:dyDescent="0.2">
      <c r="A1863">
        <v>0</v>
      </c>
      <c r="B1863" t="s">
        <v>8221</v>
      </c>
      <c r="D1863" t="s">
        <v>8219</v>
      </c>
      <c r="E1863">
        <v>55</v>
      </c>
      <c r="F1863" s="15">
        <f t="shared" si="58"/>
        <v>55</v>
      </c>
      <c r="G1863" s="15">
        <f t="shared" si="59"/>
        <v>3025</v>
      </c>
      <c r="H1863" s="15"/>
      <c r="V1863">
        <v>240</v>
      </c>
    </row>
    <row r="1864" spans="1:22" x14ac:dyDescent="0.2">
      <c r="A1864">
        <v>16</v>
      </c>
      <c r="B1864" t="s">
        <v>8221</v>
      </c>
      <c r="D1864" t="s">
        <v>8219</v>
      </c>
      <c r="E1864">
        <v>27</v>
      </c>
      <c r="F1864" s="15">
        <f t="shared" si="58"/>
        <v>27</v>
      </c>
      <c r="G1864" s="15">
        <f t="shared" si="59"/>
        <v>729</v>
      </c>
      <c r="H1864" s="15"/>
      <c r="V1864">
        <v>241</v>
      </c>
    </row>
    <row r="1865" spans="1:22" x14ac:dyDescent="0.2">
      <c r="A1865">
        <v>2</v>
      </c>
      <c r="B1865" t="s">
        <v>8221</v>
      </c>
      <c r="D1865" t="s">
        <v>8219</v>
      </c>
      <c r="E1865">
        <v>36</v>
      </c>
      <c r="F1865" s="15">
        <f t="shared" si="58"/>
        <v>36</v>
      </c>
      <c r="G1865" s="15">
        <f t="shared" si="59"/>
        <v>1296</v>
      </c>
      <c r="H1865" s="15"/>
      <c r="V1865">
        <v>241</v>
      </c>
    </row>
    <row r="1866" spans="1:22" x14ac:dyDescent="0.2">
      <c r="A1866">
        <v>48</v>
      </c>
      <c r="B1866" t="s">
        <v>8221</v>
      </c>
      <c r="D1866" t="s">
        <v>8219</v>
      </c>
      <c r="E1866">
        <v>19</v>
      </c>
      <c r="F1866" s="15">
        <f t="shared" si="58"/>
        <v>19</v>
      </c>
      <c r="G1866" s="15">
        <f t="shared" si="59"/>
        <v>361</v>
      </c>
      <c r="H1866" s="15"/>
      <c r="V1866">
        <v>241</v>
      </c>
    </row>
    <row r="1867" spans="1:22" x14ac:dyDescent="0.2">
      <c r="A1867">
        <v>2</v>
      </c>
      <c r="B1867" t="s">
        <v>8221</v>
      </c>
      <c r="D1867" t="s">
        <v>8219</v>
      </c>
      <c r="E1867">
        <v>12</v>
      </c>
      <c r="F1867" s="15">
        <f t="shared" si="58"/>
        <v>12</v>
      </c>
      <c r="G1867" s="15">
        <f t="shared" si="59"/>
        <v>144</v>
      </c>
      <c r="H1867" s="15"/>
      <c r="V1867">
        <v>242</v>
      </c>
    </row>
    <row r="1868" spans="1:22" x14ac:dyDescent="0.2">
      <c r="A1868">
        <v>2</v>
      </c>
      <c r="B1868" t="s">
        <v>8221</v>
      </c>
      <c r="D1868" t="s">
        <v>8219</v>
      </c>
      <c r="E1868">
        <v>17</v>
      </c>
      <c r="F1868" s="15">
        <f t="shared" si="58"/>
        <v>17</v>
      </c>
      <c r="G1868" s="15">
        <f t="shared" si="59"/>
        <v>289</v>
      </c>
      <c r="H1868" s="15"/>
      <c r="V1868">
        <v>244</v>
      </c>
    </row>
    <row r="1869" spans="1:22" x14ac:dyDescent="0.2">
      <c r="A1869">
        <v>1</v>
      </c>
      <c r="B1869" t="s">
        <v>8221</v>
      </c>
      <c r="D1869" t="s">
        <v>8219</v>
      </c>
      <c r="E1869">
        <v>114</v>
      </c>
      <c r="F1869" s="15">
        <f t="shared" si="58"/>
        <v>114</v>
      </c>
      <c r="G1869" s="15">
        <f t="shared" si="59"/>
        <v>12996</v>
      </c>
      <c r="H1869" s="15"/>
      <c r="V1869">
        <v>244</v>
      </c>
    </row>
    <row r="1870" spans="1:22" x14ac:dyDescent="0.2">
      <c r="A1870">
        <v>17</v>
      </c>
      <c r="B1870" t="s">
        <v>8221</v>
      </c>
      <c r="D1870" t="s">
        <v>8219</v>
      </c>
      <c r="E1870">
        <v>93</v>
      </c>
      <c r="F1870" s="15">
        <f t="shared" si="58"/>
        <v>93</v>
      </c>
      <c r="G1870" s="15">
        <f t="shared" si="59"/>
        <v>8649</v>
      </c>
      <c r="H1870" s="15"/>
      <c r="V1870">
        <v>246</v>
      </c>
    </row>
    <row r="1871" spans="1:22" x14ac:dyDescent="0.2">
      <c r="A1871">
        <v>0</v>
      </c>
      <c r="B1871" t="s">
        <v>8221</v>
      </c>
      <c r="D1871" t="s">
        <v>8219</v>
      </c>
      <c r="E1871">
        <v>36</v>
      </c>
      <c r="F1871" s="15">
        <f t="shared" si="58"/>
        <v>36</v>
      </c>
      <c r="G1871" s="15">
        <f t="shared" si="59"/>
        <v>1296</v>
      </c>
      <c r="H1871" s="15"/>
      <c r="V1871">
        <v>246</v>
      </c>
    </row>
    <row r="1872" spans="1:22" x14ac:dyDescent="0.2">
      <c r="A1872">
        <v>11</v>
      </c>
      <c r="B1872" t="s">
        <v>8221</v>
      </c>
      <c r="D1872" t="s">
        <v>8219</v>
      </c>
      <c r="E1872">
        <v>61</v>
      </c>
      <c r="F1872" s="15">
        <f t="shared" si="58"/>
        <v>61</v>
      </c>
      <c r="G1872" s="15">
        <f t="shared" si="59"/>
        <v>3721</v>
      </c>
      <c r="H1872" s="15"/>
      <c r="V1872">
        <v>248</v>
      </c>
    </row>
    <row r="1873" spans="1:22" x14ac:dyDescent="0.2">
      <c r="A1873">
        <v>95</v>
      </c>
      <c r="B1873" t="s">
        <v>8221</v>
      </c>
      <c r="D1873" t="s">
        <v>8219</v>
      </c>
      <c r="E1873">
        <v>47</v>
      </c>
      <c r="F1873" s="15">
        <f t="shared" si="58"/>
        <v>47</v>
      </c>
      <c r="G1873" s="15">
        <f t="shared" si="59"/>
        <v>2209</v>
      </c>
      <c r="H1873" s="15"/>
      <c r="V1873">
        <v>249</v>
      </c>
    </row>
    <row r="1874" spans="1:22" x14ac:dyDescent="0.2">
      <c r="A1874">
        <v>13</v>
      </c>
      <c r="B1874" t="s">
        <v>8221</v>
      </c>
      <c r="D1874" t="s">
        <v>8219</v>
      </c>
      <c r="E1874">
        <v>17</v>
      </c>
      <c r="F1874" s="15">
        <f t="shared" si="58"/>
        <v>17</v>
      </c>
      <c r="G1874" s="15">
        <f t="shared" si="59"/>
        <v>289</v>
      </c>
      <c r="H1874" s="15"/>
      <c r="V1874">
        <v>249</v>
      </c>
    </row>
    <row r="1875" spans="1:22" x14ac:dyDescent="0.2">
      <c r="A1875">
        <v>2</v>
      </c>
      <c r="B1875" t="s">
        <v>8221</v>
      </c>
      <c r="D1875" t="s">
        <v>8219</v>
      </c>
      <c r="E1875">
        <v>63</v>
      </c>
      <c r="F1875" s="15">
        <f t="shared" si="58"/>
        <v>63</v>
      </c>
      <c r="G1875" s="15">
        <f t="shared" si="59"/>
        <v>3969</v>
      </c>
      <c r="H1875" s="15"/>
      <c r="V1875">
        <v>251</v>
      </c>
    </row>
    <row r="1876" spans="1:22" x14ac:dyDescent="0.2">
      <c r="A1876">
        <v>2</v>
      </c>
      <c r="B1876" t="s">
        <v>8221</v>
      </c>
      <c r="D1876" t="s">
        <v>8219</v>
      </c>
      <c r="E1876">
        <v>9</v>
      </c>
      <c r="F1876" s="15">
        <f t="shared" si="58"/>
        <v>9</v>
      </c>
      <c r="G1876" s="15">
        <f t="shared" si="59"/>
        <v>81</v>
      </c>
      <c r="H1876" s="15"/>
      <c r="V1876">
        <v>251</v>
      </c>
    </row>
    <row r="1877" spans="1:22" x14ac:dyDescent="0.2">
      <c r="A1877">
        <v>3</v>
      </c>
      <c r="B1877" t="s">
        <v>8221</v>
      </c>
      <c r="D1877" t="s">
        <v>8219</v>
      </c>
      <c r="E1877">
        <v>30</v>
      </c>
      <c r="F1877" s="15">
        <f t="shared" si="58"/>
        <v>30</v>
      </c>
      <c r="G1877" s="15">
        <f t="shared" si="59"/>
        <v>900</v>
      </c>
      <c r="H1877" s="15"/>
      <c r="V1877">
        <v>251</v>
      </c>
    </row>
    <row r="1878" spans="1:22" x14ac:dyDescent="0.2">
      <c r="A1878">
        <v>0</v>
      </c>
      <c r="B1878" t="s">
        <v>8221</v>
      </c>
      <c r="D1878" t="s">
        <v>8219</v>
      </c>
      <c r="E1878">
        <v>23</v>
      </c>
      <c r="F1878" s="15">
        <f t="shared" si="58"/>
        <v>23</v>
      </c>
      <c r="G1878" s="15">
        <f t="shared" si="59"/>
        <v>529</v>
      </c>
      <c r="H1878" s="15"/>
      <c r="V1878">
        <v>253</v>
      </c>
    </row>
    <row r="1879" spans="1:22" x14ac:dyDescent="0.2">
      <c r="A1879">
        <v>0</v>
      </c>
      <c r="B1879" t="s">
        <v>8221</v>
      </c>
      <c r="D1879" t="s">
        <v>8219</v>
      </c>
      <c r="E1879">
        <v>33</v>
      </c>
      <c r="F1879" s="15">
        <f t="shared" si="58"/>
        <v>33</v>
      </c>
      <c r="G1879" s="15">
        <f t="shared" si="59"/>
        <v>1089</v>
      </c>
      <c r="H1879" s="15"/>
      <c r="V1879">
        <v>253</v>
      </c>
    </row>
    <row r="1880" spans="1:22" x14ac:dyDescent="0.2">
      <c r="A1880">
        <v>0</v>
      </c>
      <c r="B1880" t="s">
        <v>8221</v>
      </c>
      <c r="D1880" t="s">
        <v>8219</v>
      </c>
      <c r="E1880">
        <v>39</v>
      </c>
      <c r="F1880" s="15">
        <f t="shared" si="58"/>
        <v>39</v>
      </c>
      <c r="G1880" s="15">
        <f t="shared" si="59"/>
        <v>1521</v>
      </c>
      <c r="H1880" s="15"/>
      <c r="V1880">
        <v>253</v>
      </c>
    </row>
    <row r="1881" spans="1:22" x14ac:dyDescent="0.2">
      <c r="A1881">
        <v>2</v>
      </c>
      <c r="B1881" t="s">
        <v>8221</v>
      </c>
      <c r="D1881" t="s">
        <v>8219</v>
      </c>
      <c r="E1881">
        <v>17</v>
      </c>
      <c r="F1881" s="15">
        <f t="shared" si="58"/>
        <v>17</v>
      </c>
      <c r="G1881" s="15">
        <f t="shared" si="59"/>
        <v>289</v>
      </c>
      <c r="H1881" s="15"/>
      <c r="V1881">
        <v>255</v>
      </c>
    </row>
    <row r="1882" spans="1:22" x14ac:dyDescent="0.2">
      <c r="A1882">
        <v>24</v>
      </c>
      <c r="B1882" t="s">
        <v>8221</v>
      </c>
      <c r="D1882" t="s">
        <v>8219</v>
      </c>
      <c r="E1882">
        <v>6</v>
      </c>
      <c r="F1882" s="15">
        <f t="shared" si="58"/>
        <v>6</v>
      </c>
      <c r="G1882" s="15">
        <f t="shared" si="59"/>
        <v>36</v>
      </c>
      <c r="H1882" s="15"/>
      <c r="V1882">
        <v>259</v>
      </c>
    </row>
    <row r="1883" spans="1:22" x14ac:dyDescent="0.2">
      <c r="A1883">
        <v>70</v>
      </c>
      <c r="B1883" t="s">
        <v>8219</v>
      </c>
      <c r="D1883" t="s">
        <v>8219</v>
      </c>
      <c r="E1883">
        <v>39</v>
      </c>
      <c r="F1883" s="15">
        <f t="shared" si="58"/>
        <v>39</v>
      </c>
      <c r="G1883" s="15">
        <f t="shared" si="59"/>
        <v>1521</v>
      </c>
      <c r="H1883" s="15"/>
      <c r="V1883">
        <v>263</v>
      </c>
    </row>
    <row r="1884" spans="1:22" x14ac:dyDescent="0.2">
      <c r="A1884">
        <v>81</v>
      </c>
      <c r="B1884" t="s">
        <v>8219</v>
      </c>
      <c r="D1884" t="s">
        <v>8219</v>
      </c>
      <c r="E1884">
        <v>57</v>
      </c>
      <c r="F1884" s="15">
        <f t="shared" si="58"/>
        <v>57</v>
      </c>
      <c r="G1884" s="15">
        <f t="shared" si="59"/>
        <v>3249</v>
      </c>
      <c r="H1884" s="15"/>
      <c r="V1884">
        <v>263</v>
      </c>
    </row>
    <row r="1885" spans="1:22" x14ac:dyDescent="0.2">
      <c r="A1885">
        <v>32</v>
      </c>
      <c r="B1885" t="s">
        <v>8219</v>
      </c>
      <c r="D1885" t="s">
        <v>8219</v>
      </c>
      <c r="E1885">
        <v>56</v>
      </c>
      <c r="F1885" s="15">
        <f t="shared" si="58"/>
        <v>56</v>
      </c>
      <c r="G1885" s="15">
        <f t="shared" si="59"/>
        <v>3136</v>
      </c>
      <c r="H1885" s="15"/>
      <c r="V1885">
        <v>263</v>
      </c>
    </row>
    <row r="1886" spans="1:22" x14ac:dyDescent="0.2">
      <c r="A1886">
        <v>26</v>
      </c>
      <c r="B1886" t="s">
        <v>8219</v>
      </c>
      <c r="D1886" t="s">
        <v>8219</v>
      </c>
      <c r="E1886">
        <v>13</v>
      </c>
      <c r="F1886" s="15">
        <f t="shared" si="58"/>
        <v>13</v>
      </c>
      <c r="G1886" s="15">
        <f t="shared" si="59"/>
        <v>169</v>
      </c>
      <c r="H1886" s="15"/>
      <c r="V1886">
        <v>263</v>
      </c>
    </row>
    <row r="1887" spans="1:22" x14ac:dyDescent="0.2">
      <c r="A1887">
        <v>105</v>
      </c>
      <c r="B1887" t="s">
        <v>8219</v>
      </c>
      <c r="D1887" t="s">
        <v>8219</v>
      </c>
      <c r="E1887">
        <v>95</v>
      </c>
      <c r="F1887" s="15">
        <f t="shared" si="58"/>
        <v>95</v>
      </c>
      <c r="G1887" s="15">
        <f t="shared" si="59"/>
        <v>9025</v>
      </c>
      <c r="H1887" s="15"/>
      <c r="V1887">
        <v>263</v>
      </c>
    </row>
    <row r="1888" spans="1:22" x14ac:dyDescent="0.2">
      <c r="A1888">
        <v>29</v>
      </c>
      <c r="B1888" t="s">
        <v>8219</v>
      </c>
      <c r="D1888" t="s">
        <v>8219</v>
      </c>
      <c r="E1888">
        <v>80</v>
      </c>
      <c r="F1888" s="15">
        <f t="shared" si="58"/>
        <v>80</v>
      </c>
      <c r="G1888" s="15">
        <f t="shared" si="59"/>
        <v>6400</v>
      </c>
      <c r="H1888" s="15"/>
      <c r="V1888">
        <v>264</v>
      </c>
    </row>
    <row r="1889" spans="1:22" x14ac:dyDescent="0.2">
      <c r="A1889">
        <v>8</v>
      </c>
      <c r="B1889" t="s">
        <v>8219</v>
      </c>
      <c r="D1889" t="s">
        <v>8219</v>
      </c>
      <c r="E1889">
        <v>133</v>
      </c>
      <c r="F1889" s="15">
        <f t="shared" si="58"/>
        <v>133</v>
      </c>
      <c r="G1889" s="15">
        <f t="shared" si="59"/>
        <v>17689</v>
      </c>
      <c r="H1889" s="15"/>
      <c r="V1889">
        <v>265</v>
      </c>
    </row>
    <row r="1890" spans="1:22" x14ac:dyDescent="0.2">
      <c r="A1890">
        <v>89</v>
      </c>
      <c r="B1890" t="s">
        <v>8219</v>
      </c>
      <c r="D1890" t="s">
        <v>8219</v>
      </c>
      <c r="E1890">
        <v>44</v>
      </c>
      <c r="F1890" s="15">
        <f t="shared" si="58"/>
        <v>44</v>
      </c>
      <c r="G1890" s="15">
        <f t="shared" si="59"/>
        <v>1936</v>
      </c>
      <c r="H1890" s="15"/>
      <c r="V1890">
        <v>265</v>
      </c>
    </row>
    <row r="1891" spans="1:22" x14ac:dyDescent="0.2">
      <c r="A1891">
        <v>44</v>
      </c>
      <c r="B1891" t="s">
        <v>8219</v>
      </c>
      <c r="D1891" t="s">
        <v>8219</v>
      </c>
      <c r="E1891">
        <v>30</v>
      </c>
      <c r="F1891" s="15">
        <f t="shared" si="58"/>
        <v>30</v>
      </c>
      <c r="G1891" s="15">
        <f t="shared" si="59"/>
        <v>900</v>
      </c>
      <c r="H1891" s="15"/>
      <c r="V1891">
        <v>266</v>
      </c>
    </row>
    <row r="1892" spans="1:22" x14ac:dyDescent="0.2">
      <c r="A1892">
        <v>246</v>
      </c>
      <c r="B1892" t="s">
        <v>8219</v>
      </c>
      <c r="D1892" t="s">
        <v>8219</v>
      </c>
      <c r="E1892">
        <v>56</v>
      </c>
      <c r="F1892" s="15">
        <f t="shared" si="58"/>
        <v>56</v>
      </c>
      <c r="G1892" s="15">
        <f t="shared" si="59"/>
        <v>3136</v>
      </c>
      <c r="H1892" s="15"/>
      <c r="V1892">
        <v>266</v>
      </c>
    </row>
    <row r="1893" spans="1:22" x14ac:dyDescent="0.2">
      <c r="A1893">
        <v>120</v>
      </c>
      <c r="B1893" t="s">
        <v>8219</v>
      </c>
      <c r="D1893" t="s">
        <v>8219</v>
      </c>
      <c r="E1893">
        <v>66</v>
      </c>
      <c r="F1893" s="15">
        <f t="shared" si="58"/>
        <v>66</v>
      </c>
      <c r="G1893" s="15">
        <f t="shared" si="59"/>
        <v>4356</v>
      </c>
      <c r="H1893" s="15"/>
      <c r="V1893">
        <v>267</v>
      </c>
    </row>
    <row r="1894" spans="1:22" x14ac:dyDescent="0.2">
      <c r="A1894">
        <v>26</v>
      </c>
      <c r="B1894" t="s">
        <v>8219</v>
      </c>
      <c r="D1894" t="s">
        <v>8219</v>
      </c>
      <c r="E1894">
        <v>29</v>
      </c>
      <c r="F1894" s="15">
        <f t="shared" si="58"/>
        <v>29</v>
      </c>
      <c r="G1894" s="15">
        <f t="shared" si="59"/>
        <v>841</v>
      </c>
      <c r="H1894" s="15"/>
      <c r="V1894">
        <v>269</v>
      </c>
    </row>
    <row r="1895" spans="1:22" x14ac:dyDescent="0.2">
      <c r="A1895">
        <v>45</v>
      </c>
      <c r="B1895" t="s">
        <v>8219</v>
      </c>
      <c r="D1895" t="s">
        <v>8219</v>
      </c>
      <c r="E1895">
        <v>72</v>
      </c>
      <c r="F1895" s="15">
        <f t="shared" si="58"/>
        <v>72</v>
      </c>
      <c r="G1895" s="15">
        <f t="shared" si="59"/>
        <v>5184</v>
      </c>
      <c r="H1895" s="15"/>
      <c r="V1895">
        <v>269</v>
      </c>
    </row>
    <row r="1896" spans="1:22" x14ac:dyDescent="0.2">
      <c r="A1896">
        <v>20</v>
      </c>
      <c r="B1896" t="s">
        <v>8219</v>
      </c>
      <c r="D1896" t="s">
        <v>8219</v>
      </c>
      <c r="E1896">
        <v>27</v>
      </c>
      <c r="F1896" s="15">
        <f t="shared" si="58"/>
        <v>27</v>
      </c>
      <c r="G1896" s="15">
        <f t="shared" si="59"/>
        <v>729</v>
      </c>
      <c r="H1896" s="15"/>
      <c r="V1896">
        <v>269</v>
      </c>
    </row>
    <row r="1897" spans="1:22" x14ac:dyDescent="0.2">
      <c r="A1897">
        <v>47</v>
      </c>
      <c r="B1897" t="s">
        <v>8219</v>
      </c>
      <c r="D1897" t="s">
        <v>8219</v>
      </c>
      <c r="E1897">
        <v>10</v>
      </c>
      <c r="F1897" s="15">
        <f t="shared" si="58"/>
        <v>10</v>
      </c>
      <c r="G1897" s="15">
        <f t="shared" si="59"/>
        <v>100</v>
      </c>
      <c r="H1897" s="15"/>
      <c r="V1897">
        <v>270</v>
      </c>
    </row>
    <row r="1898" spans="1:22" x14ac:dyDescent="0.2">
      <c r="A1898">
        <v>13</v>
      </c>
      <c r="B1898" t="s">
        <v>8219</v>
      </c>
      <c r="D1898" t="s">
        <v>8219</v>
      </c>
      <c r="E1898">
        <v>35</v>
      </c>
      <c r="F1898" s="15">
        <f t="shared" si="58"/>
        <v>35</v>
      </c>
      <c r="G1898" s="15">
        <f t="shared" si="59"/>
        <v>1225</v>
      </c>
      <c r="H1898" s="15"/>
      <c r="V1898">
        <v>271</v>
      </c>
    </row>
    <row r="1899" spans="1:22" x14ac:dyDescent="0.2">
      <c r="A1899">
        <v>183</v>
      </c>
      <c r="B1899" t="s">
        <v>8219</v>
      </c>
      <c r="D1899" t="s">
        <v>8219</v>
      </c>
      <c r="E1899">
        <v>29</v>
      </c>
      <c r="F1899" s="15">
        <f t="shared" si="58"/>
        <v>29</v>
      </c>
      <c r="G1899" s="15">
        <f t="shared" si="59"/>
        <v>841</v>
      </c>
      <c r="H1899" s="15"/>
      <c r="V1899">
        <v>271</v>
      </c>
    </row>
    <row r="1900" spans="1:22" x14ac:dyDescent="0.2">
      <c r="A1900">
        <v>21</v>
      </c>
      <c r="B1900" t="s">
        <v>8219</v>
      </c>
      <c r="D1900" t="s">
        <v>8219</v>
      </c>
      <c r="E1900">
        <v>13</v>
      </c>
      <c r="F1900" s="15">
        <f t="shared" si="58"/>
        <v>13</v>
      </c>
      <c r="G1900" s="15">
        <f t="shared" si="59"/>
        <v>169</v>
      </c>
      <c r="H1900" s="15"/>
      <c r="V1900">
        <v>271</v>
      </c>
    </row>
    <row r="1901" spans="1:22" x14ac:dyDescent="0.2">
      <c r="A1901">
        <v>42</v>
      </c>
      <c r="B1901" t="s">
        <v>8219</v>
      </c>
      <c r="D1901" t="s">
        <v>8219</v>
      </c>
      <c r="E1901">
        <v>72</v>
      </c>
      <c r="F1901" s="15">
        <f t="shared" si="58"/>
        <v>72</v>
      </c>
      <c r="G1901" s="15">
        <f t="shared" si="59"/>
        <v>5184</v>
      </c>
      <c r="H1901" s="15"/>
      <c r="V1901">
        <v>271</v>
      </c>
    </row>
    <row r="1902" spans="1:22" x14ac:dyDescent="0.2">
      <c r="A1902">
        <v>54</v>
      </c>
      <c r="B1902" t="s">
        <v>8219</v>
      </c>
      <c r="D1902" t="s">
        <v>8219</v>
      </c>
      <c r="E1902">
        <v>78</v>
      </c>
      <c r="F1902" s="15">
        <f t="shared" si="58"/>
        <v>78</v>
      </c>
      <c r="G1902" s="15">
        <f t="shared" si="59"/>
        <v>6084</v>
      </c>
      <c r="H1902" s="15"/>
      <c r="V1902">
        <v>273</v>
      </c>
    </row>
    <row r="1903" spans="1:22" x14ac:dyDescent="0.2">
      <c r="A1903">
        <v>25</v>
      </c>
      <c r="B1903" t="s">
        <v>8221</v>
      </c>
      <c r="D1903" t="s">
        <v>8219</v>
      </c>
      <c r="E1903">
        <v>49</v>
      </c>
      <c r="F1903" s="15">
        <f t="shared" si="58"/>
        <v>49</v>
      </c>
      <c r="G1903" s="15">
        <f t="shared" si="59"/>
        <v>2401</v>
      </c>
      <c r="H1903" s="15"/>
      <c r="V1903">
        <v>274</v>
      </c>
    </row>
    <row r="1904" spans="1:22" x14ac:dyDescent="0.2">
      <c r="A1904">
        <v>3</v>
      </c>
      <c r="B1904" t="s">
        <v>8221</v>
      </c>
      <c r="D1904" t="s">
        <v>8219</v>
      </c>
      <c r="E1904">
        <v>42</v>
      </c>
      <c r="F1904" s="15">
        <f t="shared" si="58"/>
        <v>42</v>
      </c>
      <c r="G1904" s="15">
        <f t="shared" si="59"/>
        <v>1764</v>
      </c>
      <c r="H1904" s="15"/>
      <c r="V1904">
        <v>274</v>
      </c>
    </row>
    <row r="1905" spans="1:22" x14ac:dyDescent="0.2">
      <c r="A1905">
        <v>41</v>
      </c>
      <c r="B1905" t="s">
        <v>8221</v>
      </c>
      <c r="D1905" t="s">
        <v>8219</v>
      </c>
      <c r="E1905">
        <v>35</v>
      </c>
      <c r="F1905" s="15">
        <f t="shared" si="58"/>
        <v>35</v>
      </c>
      <c r="G1905" s="15">
        <f t="shared" si="59"/>
        <v>1225</v>
      </c>
      <c r="H1905" s="15"/>
      <c r="V1905">
        <v>274</v>
      </c>
    </row>
    <row r="1906" spans="1:22" x14ac:dyDescent="0.2">
      <c r="A1906">
        <v>2</v>
      </c>
      <c r="B1906" t="s">
        <v>8221</v>
      </c>
      <c r="D1906" t="s">
        <v>8219</v>
      </c>
      <c r="E1906">
        <v>42</v>
      </c>
      <c r="F1906" s="15">
        <f t="shared" si="58"/>
        <v>42</v>
      </c>
      <c r="G1906" s="15">
        <f t="shared" si="59"/>
        <v>1764</v>
      </c>
      <c r="H1906" s="15"/>
      <c r="V1906">
        <v>275</v>
      </c>
    </row>
    <row r="1907" spans="1:22" x14ac:dyDescent="0.2">
      <c r="A1907">
        <v>4</v>
      </c>
      <c r="B1907" t="s">
        <v>8221</v>
      </c>
      <c r="D1907" t="s">
        <v>8219</v>
      </c>
      <c r="E1907">
        <v>42</v>
      </c>
      <c r="F1907" s="15">
        <f t="shared" si="58"/>
        <v>42</v>
      </c>
      <c r="G1907" s="15">
        <f t="shared" si="59"/>
        <v>1764</v>
      </c>
      <c r="H1907" s="15"/>
      <c r="V1907">
        <v>276</v>
      </c>
    </row>
    <row r="1908" spans="1:22" x14ac:dyDescent="0.2">
      <c r="A1908">
        <v>99</v>
      </c>
      <c r="B1908" t="s">
        <v>8221</v>
      </c>
      <c r="D1908" t="s">
        <v>8219</v>
      </c>
      <c r="E1908">
        <v>31</v>
      </c>
      <c r="F1908" s="15">
        <f t="shared" si="58"/>
        <v>31</v>
      </c>
      <c r="G1908" s="15">
        <f t="shared" si="59"/>
        <v>961</v>
      </c>
      <c r="H1908" s="15"/>
      <c r="V1908">
        <v>277</v>
      </c>
    </row>
    <row r="1909" spans="1:22" x14ac:dyDescent="0.2">
      <c r="A1909">
        <v>4</v>
      </c>
      <c r="B1909" t="s">
        <v>8221</v>
      </c>
      <c r="D1909" t="s">
        <v>8219</v>
      </c>
      <c r="E1909">
        <v>38</v>
      </c>
      <c r="F1909" s="15">
        <f t="shared" si="58"/>
        <v>38</v>
      </c>
      <c r="G1909" s="15">
        <f t="shared" si="59"/>
        <v>1444</v>
      </c>
      <c r="H1909" s="15"/>
      <c r="V1909">
        <v>278</v>
      </c>
    </row>
    <row r="1910" spans="1:22" x14ac:dyDescent="0.2">
      <c r="A1910">
        <v>4</v>
      </c>
      <c r="B1910" t="s">
        <v>8221</v>
      </c>
      <c r="D1910" t="s">
        <v>8219</v>
      </c>
      <c r="E1910">
        <v>8</v>
      </c>
      <c r="F1910" s="15">
        <f t="shared" si="58"/>
        <v>8</v>
      </c>
      <c r="G1910" s="15">
        <f t="shared" si="59"/>
        <v>64</v>
      </c>
      <c r="H1910" s="15"/>
      <c r="V1910">
        <v>279</v>
      </c>
    </row>
    <row r="1911" spans="1:22" x14ac:dyDescent="0.2">
      <c r="A1911">
        <v>38</v>
      </c>
      <c r="B1911" t="s">
        <v>8221</v>
      </c>
      <c r="D1911" t="s">
        <v>8219</v>
      </c>
      <c r="E1911">
        <v>39</v>
      </c>
      <c r="F1911" s="15">
        <f t="shared" si="58"/>
        <v>39</v>
      </c>
      <c r="G1911" s="15">
        <f t="shared" si="59"/>
        <v>1521</v>
      </c>
      <c r="H1911" s="15"/>
      <c r="V1911">
        <v>280</v>
      </c>
    </row>
    <row r="1912" spans="1:22" x14ac:dyDescent="0.2">
      <c r="A1912">
        <v>285</v>
      </c>
      <c r="B1912" t="s">
        <v>8221</v>
      </c>
      <c r="D1912" t="s">
        <v>8219</v>
      </c>
      <c r="E1912">
        <v>29</v>
      </c>
      <c r="F1912" s="15">
        <f t="shared" si="58"/>
        <v>29</v>
      </c>
      <c r="G1912" s="15">
        <f t="shared" si="59"/>
        <v>841</v>
      </c>
      <c r="H1912" s="15"/>
      <c r="V1912">
        <v>282</v>
      </c>
    </row>
    <row r="1913" spans="1:22" x14ac:dyDescent="0.2">
      <c r="A1913">
        <v>1</v>
      </c>
      <c r="B1913" t="s">
        <v>8221</v>
      </c>
      <c r="D1913" t="s">
        <v>8219</v>
      </c>
      <c r="E1913">
        <v>72</v>
      </c>
      <c r="F1913" s="15">
        <f t="shared" si="58"/>
        <v>72</v>
      </c>
      <c r="G1913" s="15">
        <f t="shared" si="59"/>
        <v>5184</v>
      </c>
      <c r="H1913" s="15"/>
      <c r="V1913">
        <v>283</v>
      </c>
    </row>
    <row r="1914" spans="1:22" x14ac:dyDescent="0.2">
      <c r="A1914">
        <v>42</v>
      </c>
      <c r="B1914" t="s">
        <v>8221</v>
      </c>
      <c r="D1914" t="s">
        <v>8219</v>
      </c>
      <c r="E1914">
        <v>15</v>
      </c>
      <c r="F1914" s="15">
        <f t="shared" si="58"/>
        <v>15</v>
      </c>
      <c r="G1914" s="15">
        <f t="shared" si="59"/>
        <v>225</v>
      </c>
      <c r="H1914" s="15"/>
      <c r="V1914">
        <v>284</v>
      </c>
    </row>
    <row r="1915" spans="1:22" x14ac:dyDescent="0.2">
      <c r="A1915">
        <v>26</v>
      </c>
      <c r="B1915" t="s">
        <v>8221</v>
      </c>
      <c r="D1915" t="s">
        <v>8219</v>
      </c>
      <c r="E1915">
        <v>33</v>
      </c>
      <c r="F1915" s="15">
        <f t="shared" si="58"/>
        <v>33</v>
      </c>
      <c r="G1915" s="15">
        <f t="shared" si="59"/>
        <v>1089</v>
      </c>
      <c r="H1915" s="15"/>
      <c r="V1915">
        <v>284</v>
      </c>
    </row>
    <row r="1916" spans="1:22" x14ac:dyDescent="0.2">
      <c r="A1916">
        <v>2</v>
      </c>
      <c r="B1916" t="s">
        <v>8221</v>
      </c>
      <c r="D1916" t="s">
        <v>8219</v>
      </c>
      <c r="E1916">
        <v>15</v>
      </c>
      <c r="F1916" s="15">
        <f t="shared" si="58"/>
        <v>15</v>
      </c>
      <c r="G1916" s="15">
        <f t="shared" si="59"/>
        <v>225</v>
      </c>
      <c r="H1916" s="15"/>
      <c r="V1916">
        <v>284</v>
      </c>
    </row>
    <row r="1917" spans="1:22" x14ac:dyDescent="0.2">
      <c r="A1917">
        <v>4</v>
      </c>
      <c r="B1917" t="s">
        <v>8221</v>
      </c>
      <c r="D1917" t="s">
        <v>8219</v>
      </c>
      <c r="E1917">
        <v>19</v>
      </c>
      <c r="F1917" s="15">
        <f t="shared" si="58"/>
        <v>19</v>
      </c>
      <c r="G1917" s="15">
        <f t="shared" si="59"/>
        <v>361</v>
      </c>
      <c r="H1917" s="15"/>
      <c r="V1917">
        <v>285</v>
      </c>
    </row>
    <row r="1918" spans="1:22" x14ac:dyDescent="0.2">
      <c r="A1918">
        <v>6</v>
      </c>
      <c r="B1918" t="s">
        <v>8221</v>
      </c>
      <c r="D1918" t="s">
        <v>8219</v>
      </c>
      <c r="E1918">
        <v>17</v>
      </c>
      <c r="F1918" s="15">
        <f t="shared" si="58"/>
        <v>17</v>
      </c>
      <c r="G1918" s="15">
        <f t="shared" si="59"/>
        <v>289</v>
      </c>
      <c r="H1918" s="15"/>
      <c r="V1918">
        <v>286</v>
      </c>
    </row>
    <row r="1919" spans="1:22" x14ac:dyDescent="0.2">
      <c r="A1919">
        <v>70</v>
      </c>
      <c r="B1919" t="s">
        <v>8221</v>
      </c>
      <c r="D1919" t="s">
        <v>8219</v>
      </c>
      <c r="E1919">
        <v>44</v>
      </c>
      <c r="F1919" s="15">
        <f t="shared" si="58"/>
        <v>44</v>
      </c>
      <c r="G1919" s="15">
        <f t="shared" si="59"/>
        <v>1936</v>
      </c>
      <c r="H1919" s="15"/>
      <c r="V1919">
        <v>286</v>
      </c>
    </row>
    <row r="1920" spans="1:22" x14ac:dyDescent="0.2">
      <c r="A1920">
        <v>9</v>
      </c>
      <c r="B1920" t="s">
        <v>8221</v>
      </c>
      <c r="D1920" t="s">
        <v>8219</v>
      </c>
      <c r="E1920">
        <v>10</v>
      </c>
      <c r="F1920" s="15">
        <f t="shared" si="58"/>
        <v>10</v>
      </c>
      <c r="G1920" s="15">
        <f t="shared" si="59"/>
        <v>100</v>
      </c>
      <c r="H1920" s="15"/>
      <c r="V1920">
        <v>286</v>
      </c>
    </row>
    <row r="1921" spans="1:22" x14ac:dyDescent="0.2">
      <c r="A1921">
        <v>8</v>
      </c>
      <c r="B1921" t="s">
        <v>8221</v>
      </c>
      <c r="D1921" t="s">
        <v>8219</v>
      </c>
      <c r="E1921">
        <v>46</v>
      </c>
      <c r="F1921" s="15">
        <f t="shared" si="58"/>
        <v>46</v>
      </c>
      <c r="G1921" s="15">
        <f t="shared" si="59"/>
        <v>2116</v>
      </c>
      <c r="H1921" s="15"/>
      <c r="V1921">
        <v>287</v>
      </c>
    </row>
    <row r="1922" spans="1:22" x14ac:dyDescent="0.2">
      <c r="A1922">
        <v>105</v>
      </c>
      <c r="B1922" t="s">
        <v>8221</v>
      </c>
      <c r="D1922" t="s">
        <v>8219</v>
      </c>
      <c r="E1922">
        <v>11</v>
      </c>
      <c r="F1922" s="15">
        <f t="shared" si="58"/>
        <v>11</v>
      </c>
      <c r="G1922" s="15">
        <f t="shared" si="59"/>
        <v>121</v>
      </c>
      <c r="H1922" s="15"/>
      <c r="V1922">
        <v>288</v>
      </c>
    </row>
    <row r="1923" spans="1:22" x14ac:dyDescent="0.2">
      <c r="A1923">
        <v>38</v>
      </c>
      <c r="B1923" t="s">
        <v>8219</v>
      </c>
      <c r="D1923" t="s">
        <v>8219</v>
      </c>
      <c r="E1923">
        <v>13</v>
      </c>
      <c r="F1923" s="15">
        <f t="shared" ref="F1923:F1986" si="60">E1923-$N1923</f>
        <v>13</v>
      </c>
      <c r="G1923" s="15">
        <f t="shared" ref="G1923:G1986" si="61">F1923^2</f>
        <v>169</v>
      </c>
      <c r="H1923" s="15"/>
      <c r="V1923">
        <v>288</v>
      </c>
    </row>
    <row r="1924" spans="1:22" x14ac:dyDescent="0.2">
      <c r="A1924">
        <v>64</v>
      </c>
      <c r="B1924" t="s">
        <v>8219</v>
      </c>
      <c r="D1924" t="s">
        <v>8219</v>
      </c>
      <c r="E1924">
        <v>33</v>
      </c>
      <c r="F1924" s="15">
        <f t="shared" si="60"/>
        <v>33</v>
      </c>
      <c r="G1924" s="15">
        <f t="shared" si="61"/>
        <v>1089</v>
      </c>
      <c r="H1924" s="15"/>
      <c r="V1924">
        <v>290</v>
      </c>
    </row>
    <row r="1925" spans="1:22" x14ac:dyDescent="0.2">
      <c r="A1925">
        <v>13</v>
      </c>
      <c r="B1925" t="s">
        <v>8219</v>
      </c>
      <c r="D1925" t="s">
        <v>8219</v>
      </c>
      <c r="E1925">
        <v>28</v>
      </c>
      <c r="F1925" s="15">
        <f t="shared" si="60"/>
        <v>28</v>
      </c>
      <c r="G1925" s="15">
        <f t="shared" si="61"/>
        <v>784</v>
      </c>
      <c r="H1925" s="15"/>
      <c r="V1925">
        <v>290</v>
      </c>
    </row>
    <row r="1926" spans="1:22" x14ac:dyDescent="0.2">
      <c r="A1926">
        <v>33</v>
      </c>
      <c r="B1926" t="s">
        <v>8219</v>
      </c>
      <c r="D1926" t="s">
        <v>8219</v>
      </c>
      <c r="E1926">
        <v>21</v>
      </c>
      <c r="F1926" s="15">
        <f t="shared" si="60"/>
        <v>21</v>
      </c>
      <c r="G1926" s="15">
        <f t="shared" si="61"/>
        <v>441</v>
      </c>
      <c r="H1926" s="15"/>
      <c r="V1926">
        <v>290</v>
      </c>
    </row>
    <row r="1927" spans="1:22" x14ac:dyDescent="0.2">
      <c r="A1927">
        <v>52</v>
      </c>
      <c r="B1927" t="s">
        <v>8219</v>
      </c>
      <c r="D1927" t="s">
        <v>8219</v>
      </c>
      <c r="E1927">
        <v>13</v>
      </c>
      <c r="F1927" s="15">
        <f t="shared" si="60"/>
        <v>13</v>
      </c>
      <c r="G1927" s="15">
        <f t="shared" si="61"/>
        <v>169</v>
      </c>
      <c r="H1927" s="15"/>
      <c r="V1927">
        <v>293</v>
      </c>
    </row>
    <row r="1928" spans="1:22" x14ac:dyDescent="0.2">
      <c r="A1928">
        <v>107</v>
      </c>
      <c r="B1928" t="s">
        <v>8219</v>
      </c>
      <c r="D1928" t="s">
        <v>8219</v>
      </c>
      <c r="E1928">
        <v>34</v>
      </c>
      <c r="F1928" s="15">
        <f t="shared" si="60"/>
        <v>34</v>
      </c>
      <c r="G1928" s="15">
        <f t="shared" si="61"/>
        <v>1156</v>
      </c>
      <c r="H1928" s="15"/>
      <c r="V1928">
        <v>294</v>
      </c>
    </row>
    <row r="1929" spans="1:22" x14ac:dyDescent="0.2">
      <c r="A1929">
        <v>11</v>
      </c>
      <c r="B1929" t="s">
        <v>8219</v>
      </c>
      <c r="D1929" t="s">
        <v>8219</v>
      </c>
      <c r="E1929">
        <v>80</v>
      </c>
      <c r="F1929" s="15">
        <f t="shared" si="60"/>
        <v>80</v>
      </c>
      <c r="G1929" s="15">
        <f t="shared" si="61"/>
        <v>6400</v>
      </c>
      <c r="H1929" s="15"/>
      <c r="V1929">
        <v>294</v>
      </c>
    </row>
    <row r="1930" spans="1:22" x14ac:dyDescent="0.2">
      <c r="A1930">
        <v>34</v>
      </c>
      <c r="B1930" t="s">
        <v>8219</v>
      </c>
      <c r="D1930" t="s">
        <v>8219</v>
      </c>
      <c r="E1930">
        <v>74</v>
      </c>
      <c r="F1930" s="15">
        <f t="shared" si="60"/>
        <v>74</v>
      </c>
      <c r="G1930" s="15">
        <f t="shared" si="61"/>
        <v>5476</v>
      </c>
      <c r="H1930" s="15"/>
      <c r="V1930">
        <v>296</v>
      </c>
    </row>
    <row r="1931" spans="1:22" x14ac:dyDescent="0.2">
      <c r="A1931">
        <v>75</v>
      </c>
      <c r="B1931" t="s">
        <v>8219</v>
      </c>
      <c r="D1931" t="s">
        <v>8219</v>
      </c>
      <c r="E1931">
        <v>7</v>
      </c>
      <c r="F1931" s="15">
        <f t="shared" si="60"/>
        <v>7</v>
      </c>
      <c r="G1931" s="15">
        <f t="shared" si="61"/>
        <v>49</v>
      </c>
      <c r="H1931" s="15"/>
      <c r="V1931">
        <v>298</v>
      </c>
    </row>
    <row r="1932" spans="1:22" x14ac:dyDescent="0.2">
      <c r="A1932">
        <v>26</v>
      </c>
      <c r="B1932" t="s">
        <v>8219</v>
      </c>
      <c r="D1932" t="s">
        <v>8219</v>
      </c>
      <c r="E1932">
        <v>34</v>
      </c>
      <c r="F1932" s="15">
        <f t="shared" si="60"/>
        <v>34</v>
      </c>
      <c r="G1932" s="15">
        <f t="shared" si="61"/>
        <v>1156</v>
      </c>
      <c r="H1932" s="15"/>
      <c r="V1932">
        <v>299</v>
      </c>
    </row>
    <row r="1933" spans="1:22" x14ac:dyDescent="0.2">
      <c r="A1933">
        <v>50</v>
      </c>
      <c r="B1933" t="s">
        <v>8219</v>
      </c>
      <c r="D1933" t="s">
        <v>8219</v>
      </c>
      <c r="E1933">
        <v>86</v>
      </c>
      <c r="F1933" s="15">
        <f t="shared" si="60"/>
        <v>86</v>
      </c>
      <c r="G1933" s="15">
        <f t="shared" si="61"/>
        <v>7396</v>
      </c>
      <c r="H1933" s="15"/>
      <c r="V1933">
        <v>301</v>
      </c>
    </row>
    <row r="1934" spans="1:22" x14ac:dyDescent="0.2">
      <c r="A1934">
        <v>80</v>
      </c>
      <c r="B1934" t="s">
        <v>8219</v>
      </c>
      <c r="D1934" t="s">
        <v>8219</v>
      </c>
      <c r="E1934">
        <v>37</v>
      </c>
      <c r="F1934" s="15">
        <f t="shared" si="60"/>
        <v>37</v>
      </c>
      <c r="G1934" s="15">
        <f t="shared" si="61"/>
        <v>1369</v>
      </c>
      <c r="H1934" s="15"/>
      <c r="V1934">
        <v>302</v>
      </c>
    </row>
    <row r="1935" spans="1:22" x14ac:dyDescent="0.2">
      <c r="A1935">
        <v>110</v>
      </c>
      <c r="B1935" t="s">
        <v>8219</v>
      </c>
      <c r="D1935" t="s">
        <v>8219</v>
      </c>
      <c r="E1935">
        <v>18</v>
      </c>
      <c r="F1935" s="15">
        <f t="shared" si="60"/>
        <v>18</v>
      </c>
      <c r="G1935" s="15">
        <f t="shared" si="61"/>
        <v>324</v>
      </c>
      <c r="H1935" s="15"/>
      <c r="V1935">
        <v>302</v>
      </c>
    </row>
    <row r="1936" spans="1:22" x14ac:dyDescent="0.2">
      <c r="A1936">
        <v>77</v>
      </c>
      <c r="B1936" t="s">
        <v>8219</v>
      </c>
      <c r="D1936" t="s">
        <v>8219</v>
      </c>
      <c r="E1936">
        <v>22</v>
      </c>
      <c r="F1936" s="15">
        <f t="shared" si="60"/>
        <v>22</v>
      </c>
      <c r="G1936" s="15">
        <f t="shared" si="61"/>
        <v>484</v>
      </c>
      <c r="H1936" s="15"/>
      <c r="V1936">
        <v>303</v>
      </c>
    </row>
    <row r="1937" spans="1:22" x14ac:dyDescent="0.2">
      <c r="A1937">
        <v>50</v>
      </c>
      <c r="B1937" t="s">
        <v>8219</v>
      </c>
      <c r="D1937" t="s">
        <v>8219</v>
      </c>
      <c r="E1937">
        <v>26</v>
      </c>
      <c r="F1937" s="15">
        <f t="shared" si="60"/>
        <v>26</v>
      </c>
      <c r="G1937" s="15">
        <f t="shared" si="61"/>
        <v>676</v>
      </c>
      <c r="H1937" s="15"/>
      <c r="V1937">
        <v>303</v>
      </c>
    </row>
    <row r="1938" spans="1:22" x14ac:dyDescent="0.2">
      <c r="A1938">
        <v>145</v>
      </c>
      <c r="B1938" t="s">
        <v>8219</v>
      </c>
      <c r="D1938" t="s">
        <v>8219</v>
      </c>
      <c r="E1938">
        <v>27</v>
      </c>
      <c r="F1938" s="15">
        <f t="shared" si="60"/>
        <v>27</v>
      </c>
      <c r="G1938" s="15">
        <f t="shared" si="61"/>
        <v>729</v>
      </c>
      <c r="H1938" s="15"/>
      <c r="V1938">
        <v>304</v>
      </c>
    </row>
    <row r="1939" spans="1:22" x14ac:dyDescent="0.2">
      <c r="A1939">
        <v>29</v>
      </c>
      <c r="B1939" t="s">
        <v>8219</v>
      </c>
      <c r="D1939" t="s">
        <v>8219</v>
      </c>
      <c r="E1939">
        <v>8</v>
      </c>
      <c r="F1939" s="15">
        <f t="shared" si="60"/>
        <v>8</v>
      </c>
      <c r="G1939" s="15">
        <f t="shared" si="61"/>
        <v>64</v>
      </c>
      <c r="H1939" s="15"/>
      <c r="V1939">
        <v>305</v>
      </c>
    </row>
    <row r="1940" spans="1:22" x14ac:dyDescent="0.2">
      <c r="A1940">
        <v>114</v>
      </c>
      <c r="B1940" t="s">
        <v>8219</v>
      </c>
      <c r="D1940" t="s">
        <v>8219</v>
      </c>
      <c r="E1940">
        <v>204</v>
      </c>
      <c r="F1940" s="15">
        <f t="shared" si="60"/>
        <v>204</v>
      </c>
      <c r="G1940" s="15">
        <f t="shared" si="61"/>
        <v>41616</v>
      </c>
      <c r="H1940" s="15"/>
      <c r="V1940">
        <v>305</v>
      </c>
    </row>
    <row r="1941" spans="1:22" x14ac:dyDescent="0.2">
      <c r="A1941">
        <v>96</v>
      </c>
      <c r="B1941" t="s">
        <v>8219</v>
      </c>
      <c r="D1941" t="s">
        <v>8219</v>
      </c>
      <c r="E1941">
        <v>46</v>
      </c>
      <c r="F1941" s="15">
        <f t="shared" si="60"/>
        <v>46</v>
      </c>
      <c r="G1941" s="15">
        <f t="shared" si="61"/>
        <v>2116</v>
      </c>
      <c r="H1941" s="15"/>
      <c r="V1941">
        <v>306</v>
      </c>
    </row>
    <row r="1942" spans="1:22" x14ac:dyDescent="0.2">
      <c r="A1942">
        <v>31</v>
      </c>
      <c r="B1942" t="s">
        <v>8219</v>
      </c>
      <c r="D1942" t="s">
        <v>8219</v>
      </c>
      <c r="E1942">
        <v>17</v>
      </c>
      <c r="F1942" s="15">
        <f t="shared" si="60"/>
        <v>17</v>
      </c>
      <c r="G1942" s="15">
        <f t="shared" si="61"/>
        <v>289</v>
      </c>
      <c r="H1942" s="15"/>
      <c r="V1942">
        <v>307</v>
      </c>
    </row>
    <row r="1943" spans="1:22" x14ac:dyDescent="0.2">
      <c r="A1943">
        <v>4883</v>
      </c>
      <c r="B1943" t="s">
        <v>8219</v>
      </c>
      <c r="D1943" t="s">
        <v>8219</v>
      </c>
      <c r="E1943">
        <v>28</v>
      </c>
      <c r="F1943" s="15">
        <f t="shared" si="60"/>
        <v>28</v>
      </c>
      <c r="G1943" s="15">
        <f t="shared" si="61"/>
        <v>784</v>
      </c>
      <c r="H1943" s="15"/>
      <c r="V1943">
        <v>308</v>
      </c>
    </row>
    <row r="1944" spans="1:22" x14ac:dyDescent="0.2">
      <c r="A1944">
        <v>95</v>
      </c>
      <c r="B1944" t="s">
        <v>8219</v>
      </c>
      <c r="D1944" t="s">
        <v>8219</v>
      </c>
      <c r="E1944">
        <v>83</v>
      </c>
      <c r="F1944" s="15">
        <f t="shared" si="60"/>
        <v>83</v>
      </c>
      <c r="G1944" s="15">
        <f t="shared" si="61"/>
        <v>6889</v>
      </c>
      <c r="H1944" s="15"/>
      <c r="V1944">
        <v>311</v>
      </c>
    </row>
    <row r="1945" spans="1:22" x14ac:dyDescent="0.2">
      <c r="A1945">
        <v>2478</v>
      </c>
      <c r="B1945" t="s">
        <v>8219</v>
      </c>
      <c r="D1945" t="s">
        <v>8219</v>
      </c>
      <c r="E1945">
        <v>13</v>
      </c>
      <c r="F1945" s="15">
        <f t="shared" si="60"/>
        <v>13</v>
      </c>
      <c r="G1945" s="15">
        <f t="shared" si="61"/>
        <v>169</v>
      </c>
      <c r="H1945" s="15"/>
      <c r="V1945">
        <v>314</v>
      </c>
    </row>
    <row r="1946" spans="1:22" x14ac:dyDescent="0.2">
      <c r="A1946">
        <v>1789</v>
      </c>
      <c r="B1946" t="s">
        <v>8219</v>
      </c>
      <c r="D1946" t="s">
        <v>8219</v>
      </c>
      <c r="E1946">
        <v>8</v>
      </c>
      <c r="F1946" s="15">
        <f t="shared" si="60"/>
        <v>8</v>
      </c>
      <c r="G1946" s="15">
        <f t="shared" si="61"/>
        <v>64</v>
      </c>
      <c r="H1946" s="15"/>
      <c r="V1946">
        <v>314</v>
      </c>
    </row>
    <row r="1947" spans="1:22" x14ac:dyDescent="0.2">
      <c r="A1947">
        <v>680</v>
      </c>
      <c r="B1947" t="s">
        <v>8219</v>
      </c>
      <c r="D1947" t="s">
        <v>8219</v>
      </c>
      <c r="E1947">
        <v>32</v>
      </c>
      <c r="F1947" s="15">
        <f t="shared" si="60"/>
        <v>32</v>
      </c>
      <c r="G1947" s="15">
        <f t="shared" si="61"/>
        <v>1024</v>
      </c>
      <c r="H1947" s="15"/>
      <c r="V1947">
        <v>315</v>
      </c>
    </row>
    <row r="1948" spans="1:22" x14ac:dyDescent="0.2">
      <c r="A1948">
        <v>70</v>
      </c>
      <c r="B1948" t="s">
        <v>8219</v>
      </c>
      <c r="D1948" t="s">
        <v>8219</v>
      </c>
      <c r="E1948">
        <v>85</v>
      </c>
      <c r="F1948" s="15">
        <f t="shared" si="60"/>
        <v>85</v>
      </c>
      <c r="G1948" s="15">
        <f t="shared" si="61"/>
        <v>7225</v>
      </c>
      <c r="H1948" s="15"/>
      <c r="V1948">
        <v>316</v>
      </c>
    </row>
    <row r="1949" spans="1:22" x14ac:dyDescent="0.2">
      <c r="A1949">
        <v>23</v>
      </c>
      <c r="B1949" t="s">
        <v>8219</v>
      </c>
      <c r="D1949" t="s">
        <v>8219</v>
      </c>
      <c r="E1949">
        <v>29</v>
      </c>
      <c r="F1949" s="15">
        <f t="shared" si="60"/>
        <v>29</v>
      </c>
      <c r="G1949" s="15">
        <f t="shared" si="61"/>
        <v>841</v>
      </c>
      <c r="H1949" s="15"/>
      <c r="V1949">
        <v>320</v>
      </c>
    </row>
    <row r="1950" spans="1:22" x14ac:dyDescent="0.2">
      <c r="A1950">
        <v>4245</v>
      </c>
      <c r="B1950" t="s">
        <v>8219</v>
      </c>
      <c r="D1950" t="s">
        <v>8219</v>
      </c>
      <c r="E1950">
        <v>24</v>
      </c>
      <c r="F1950" s="15">
        <f t="shared" si="60"/>
        <v>24</v>
      </c>
      <c r="G1950" s="15">
        <f t="shared" si="61"/>
        <v>576</v>
      </c>
      <c r="H1950" s="15"/>
      <c r="V1950">
        <v>321</v>
      </c>
    </row>
    <row r="1951" spans="1:22" x14ac:dyDescent="0.2">
      <c r="A1951">
        <v>943</v>
      </c>
      <c r="B1951" t="s">
        <v>8219</v>
      </c>
      <c r="D1951" t="s">
        <v>8219</v>
      </c>
      <c r="E1951">
        <v>8</v>
      </c>
      <c r="F1951" s="15">
        <f t="shared" si="60"/>
        <v>8</v>
      </c>
      <c r="G1951" s="15">
        <f t="shared" si="61"/>
        <v>64</v>
      </c>
      <c r="H1951" s="15"/>
      <c r="V1951">
        <v>321</v>
      </c>
    </row>
    <row r="1952" spans="1:22" x14ac:dyDescent="0.2">
      <c r="A1952">
        <v>1876</v>
      </c>
      <c r="B1952" t="s">
        <v>8219</v>
      </c>
      <c r="D1952" t="s">
        <v>8219</v>
      </c>
      <c r="E1952">
        <v>19</v>
      </c>
      <c r="F1952" s="15">
        <f t="shared" si="60"/>
        <v>19</v>
      </c>
      <c r="G1952" s="15">
        <f t="shared" si="61"/>
        <v>361</v>
      </c>
      <c r="H1952" s="15"/>
      <c r="V1952">
        <v>321</v>
      </c>
    </row>
    <row r="1953" spans="1:22" x14ac:dyDescent="0.2">
      <c r="A1953">
        <v>834</v>
      </c>
      <c r="B1953" t="s">
        <v>8219</v>
      </c>
      <c r="D1953" t="s">
        <v>8219</v>
      </c>
      <c r="E1953">
        <v>336</v>
      </c>
      <c r="F1953" s="15">
        <f t="shared" si="60"/>
        <v>336</v>
      </c>
      <c r="G1953" s="15">
        <f t="shared" si="61"/>
        <v>112896</v>
      </c>
      <c r="H1953" s="15"/>
      <c r="V1953">
        <v>322</v>
      </c>
    </row>
    <row r="1954" spans="1:22" x14ac:dyDescent="0.2">
      <c r="A1954">
        <v>682</v>
      </c>
      <c r="B1954" t="s">
        <v>8219</v>
      </c>
      <c r="D1954" t="s">
        <v>8219</v>
      </c>
      <c r="E1954">
        <v>13</v>
      </c>
      <c r="F1954" s="15">
        <f t="shared" si="60"/>
        <v>13</v>
      </c>
      <c r="G1954" s="15">
        <f t="shared" si="61"/>
        <v>169</v>
      </c>
      <c r="H1954" s="15"/>
      <c r="V1954">
        <v>325</v>
      </c>
    </row>
    <row r="1955" spans="1:22" x14ac:dyDescent="0.2">
      <c r="A1955">
        <v>147</v>
      </c>
      <c r="B1955" t="s">
        <v>8219</v>
      </c>
      <c r="D1955" t="s">
        <v>8219</v>
      </c>
      <c r="E1955">
        <v>42</v>
      </c>
      <c r="F1955" s="15">
        <f t="shared" si="60"/>
        <v>42</v>
      </c>
      <c r="G1955" s="15">
        <f t="shared" si="61"/>
        <v>1764</v>
      </c>
      <c r="H1955" s="15"/>
      <c r="V1955">
        <v>325</v>
      </c>
    </row>
    <row r="1956" spans="1:22" x14ac:dyDescent="0.2">
      <c r="A1956">
        <v>415</v>
      </c>
      <c r="B1956" t="s">
        <v>8219</v>
      </c>
      <c r="D1956" t="s">
        <v>8219</v>
      </c>
      <c r="E1956">
        <v>64</v>
      </c>
      <c r="F1956" s="15">
        <f t="shared" si="60"/>
        <v>64</v>
      </c>
      <c r="G1956" s="15">
        <f t="shared" si="61"/>
        <v>4096</v>
      </c>
      <c r="H1956" s="15"/>
      <c r="V1956">
        <v>325</v>
      </c>
    </row>
    <row r="1957" spans="1:22" x14ac:dyDescent="0.2">
      <c r="A1957">
        <v>290</v>
      </c>
      <c r="B1957" t="s">
        <v>8219</v>
      </c>
      <c r="D1957" t="s">
        <v>8219</v>
      </c>
      <c r="E1957">
        <v>25</v>
      </c>
      <c r="F1957" s="15">
        <f t="shared" si="60"/>
        <v>25</v>
      </c>
      <c r="G1957" s="15">
        <f t="shared" si="61"/>
        <v>625</v>
      </c>
      <c r="H1957" s="15"/>
      <c r="V1957">
        <v>328</v>
      </c>
    </row>
    <row r="1958" spans="1:22" x14ac:dyDescent="0.2">
      <c r="A1958">
        <v>365</v>
      </c>
      <c r="B1958" t="s">
        <v>8219</v>
      </c>
      <c r="D1958" t="s">
        <v>8219</v>
      </c>
      <c r="E1958">
        <v>20</v>
      </c>
      <c r="F1958" s="15">
        <f t="shared" si="60"/>
        <v>20</v>
      </c>
      <c r="G1958" s="15">
        <f t="shared" si="61"/>
        <v>400</v>
      </c>
      <c r="H1958" s="15"/>
      <c r="V1958">
        <v>329</v>
      </c>
    </row>
    <row r="1959" spans="1:22" x14ac:dyDescent="0.2">
      <c r="A1959">
        <v>660</v>
      </c>
      <c r="B1959" t="s">
        <v>8219</v>
      </c>
      <c r="D1959" t="s">
        <v>8219</v>
      </c>
      <c r="E1959">
        <v>104</v>
      </c>
      <c r="F1959" s="15">
        <f t="shared" si="60"/>
        <v>104</v>
      </c>
      <c r="G1959" s="15">
        <f t="shared" si="61"/>
        <v>10816</v>
      </c>
      <c r="H1959" s="15"/>
      <c r="V1959">
        <v>329</v>
      </c>
    </row>
    <row r="1960" spans="1:22" x14ac:dyDescent="0.2">
      <c r="A1960">
        <v>1356</v>
      </c>
      <c r="B1960" t="s">
        <v>8219</v>
      </c>
      <c r="D1960" t="s">
        <v>8219</v>
      </c>
      <c r="E1960">
        <v>53</v>
      </c>
      <c r="F1960" s="15">
        <f t="shared" si="60"/>
        <v>53</v>
      </c>
      <c r="G1960" s="15">
        <f t="shared" si="61"/>
        <v>2809</v>
      </c>
      <c r="H1960" s="15"/>
      <c r="V1960">
        <v>332</v>
      </c>
    </row>
    <row r="1961" spans="1:22" x14ac:dyDescent="0.2">
      <c r="A1961">
        <v>424</v>
      </c>
      <c r="B1961" t="s">
        <v>8219</v>
      </c>
      <c r="D1961" t="s">
        <v>8219</v>
      </c>
      <c r="E1961">
        <v>14</v>
      </c>
      <c r="F1961" s="15">
        <f t="shared" si="60"/>
        <v>14</v>
      </c>
      <c r="G1961" s="15">
        <f t="shared" si="61"/>
        <v>196</v>
      </c>
      <c r="H1961" s="15"/>
      <c r="V1961">
        <v>335</v>
      </c>
    </row>
    <row r="1962" spans="1:22" x14ac:dyDescent="0.2">
      <c r="A1962">
        <v>33</v>
      </c>
      <c r="B1962" t="s">
        <v>8219</v>
      </c>
      <c r="D1962" t="s">
        <v>8219</v>
      </c>
      <c r="E1962">
        <v>20</v>
      </c>
      <c r="F1962" s="15">
        <f t="shared" si="60"/>
        <v>20</v>
      </c>
      <c r="G1962" s="15">
        <f t="shared" si="61"/>
        <v>400</v>
      </c>
      <c r="H1962" s="15"/>
      <c r="V1962">
        <v>336</v>
      </c>
    </row>
    <row r="1963" spans="1:22" x14ac:dyDescent="0.2">
      <c r="A1963">
        <v>1633</v>
      </c>
      <c r="B1963" t="s">
        <v>8219</v>
      </c>
      <c r="D1963" t="s">
        <v>8219</v>
      </c>
      <c r="E1963">
        <v>558</v>
      </c>
      <c r="F1963" s="15">
        <f t="shared" si="60"/>
        <v>558</v>
      </c>
      <c r="G1963" s="15">
        <f t="shared" si="61"/>
        <v>311364</v>
      </c>
      <c r="H1963" s="15"/>
      <c r="V1963">
        <v>336</v>
      </c>
    </row>
    <row r="1964" spans="1:22" x14ac:dyDescent="0.2">
      <c r="A1964">
        <v>306</v>
      </c>
      <c r="B1964" t="s">
        <v>8219</v>
      </c>
      <c r="D1964" t="s">
        <v>8219</v>
      </c>
      <c r="E1964">
        <v>22</v>
      </c>
      <c r="F1964" s="15">
        <f t="shared" si="60"/>
        <v>22</v>
      </c>
      <c r="G1964" s="15">
        <f t="shared" si="61"/>
        <v>484</v>
      </c>
      <c r="H1964" s="15"/>
      <c r="V1964">
        <v>337</v>
      </c>
    </row>
    <row r="1965" spans="1:22" x14ac:dyDescent="0.2">
      <c r="A1965">
        <v>205</v>
      </c>
      <c r="B1965" t="s">
        <v>8219</v>
      </c>
      <c r="D1965" t="s">
        <v>8219</v>
      </c>
      <c r="E1965">
        <v>24</v>
      </c>
      <c r="F1965" s="15">
        <f t="shared" si="60"/>
        <v>24</v>
      </c>
      <c r="G1965" s="15">
        <f t="shared" si="61"/>
        <v>576</v>
      </c>
      <c r="H1965" s="15"/>
      <c r="V1965">
        <v>337</v>
      </c>
    </row>
    <row r="1966" spans="1:22" x14ac:dyDescent="0.2">
      <c r="A1966">
        <v>1281</v>
      </c>
      <c r="B1966" t="s">
        <v>8219</v>
      </c>
      <c r="D1966" t="s">
        <v>8219</v>
      </c>
      <c r="E1966">
        <v>74</v>
      </c>
      <c r="F1966" s="15">
        <f t="shared" si="60"/>
        <v>74</v>
      </c>
      <c r="G1966" s="15">
        <f t="shared" si="61"/>
        <v>5476</v>
      </c>
      <c r="H1966" s="15"/>
      <c r="V1966">
        <v>339</v>
      </c>
    </row>
    <row r="1967" spans="1:22" x14ac:dyDescent="0.2">
      <c r="A1967">
        <v>103</v>
      </c>
      <c r="B1967" t="s">
        <v>8219</v>
      </c>
      <c r="D1967" t="s">
        <v>8219</v>
      </c>
      <c r="E1967">
        <v>54</v>
      </c>
      <c r="F1967" s="15">
        <f t="shared" si="60"/>
        <v>54</v>
      </c>
      <c r="G1967" s="15">
        <f t="shared" si="61"/>
        <v>2916</v>
      </c>
      <c r="H1967" s="15"/>
      <c r="V1967">
        <v>340</v>
      </c>
    </row>
    <row r="1968" spans="1:22" x14ac:dyDescent="0.2">
      <c r="A1968">
        <v>1513</v>
      </c>
      <c r="B1968" t="s">
        <v>8219</v>
      </c>
      <c r="D1968" t="s">
        <v>8219</v>
      </c>
      <c r="E1968">
        <v>31</v>
      </c>
      <c r="F1968" s="15">
        <f t="shared" si="60"/>
        <v>31</v>
      </c>
      <c r="G1968" s="15">
        <f t="shared" si="61"/>
        <v>961</v>
      </c>
      <c r="H1968" s="15"/>
      <c r="V1968">
        <v>340</v>
      </c>
    </row>
    <row r="1969" spans="1:22" x14ac:dyDescent="0.2">
      <c r="A1969">
        <v>405</v>
      </c>
      <c r="B1969" t="s">
        <v>8219</v>
      </c>
      <c r="D1969" t="s">
        <v>8219</v>
      </c>
      <c r="E1969">
        <v>25</v>
      </c>
      <c r="F1969" s="15">
        <f t="shared" si="60"/>
        <v>25</v>
      </c>
      <c r="G1969" s="15">
        <f t="shared" si="61"/>
        <v>625</v>
      </c>
      <c r="H1969" s="15"/>
      <c r="V1969">
        <v>340</v>
      </c>
    </row>
    <row r="1970" spans="1:22" x14ac:dyDescent="0.2">
      <c r="A1970">
        <v>510</v>
      </c>
      <c r="B1970" t="s">
        <v>8219</v>
      </c>
      <c r="D1970" t="s">
        <v>8219</v>
      </c>
      <c r="E1970">
        <v>17</v>
      </c>
      <c r="F1970" s="15">
        <f t="shared" si="60"/>
        <v>17</v>
      </c>
      <c r="G1970" s="15">
        <f t="shared" si="61"/>
        <v>289</v>
      </c>
      <c r="H1970" s="15"/>
      <c r="V1970">
        <v>342</v>
      </c>
    </row>
    <row r="1971" spans="1:22" x14ac:dyDescent="0.2">
      <c r="A1971">
        <v>1887</v>
      </c>
      <c r="B1971" t="s">
        <v>8219</v>
      </c>
      <c r="D1971" t="s">
        <v>8219</v>
      </c>
      <c r="E1971">
        <v>12</v>
      </c>
      <c r="F1971" s="15">
        <f t="shared" si="60"/>
        <v>12</v>
      </c>
      <c r="G1971" s="15">
        <f t="shared" si="61"/>
        <v>144</v>
      </c>
      <c r="H1971" s="15"/>
      <c r="V1971">
        <v>343</v>
      </c>
    </row>
    <row r="1972" spans="1:22" x14ac:dyDescent="0.2">
      <c r="A1972">
        <v>701</v>
      </c>
      <c r="B1972" t="s">
        <v>8219</v>
      </c>
      <c r="D1972" t="s">
        <v>8219</v>
      </c>
      <c r="E1972">
        <v>38</v>
      </c>
      <c r="F1972" s="15">
        <f t="shared" si="60"/>
        <v>38</v>
      </c>
      <c r="G1972" s="15">
        <f t="shared" si="61"/>
        <v>1444</v>
      </c>
      <c r="H1972" s="15"/>
      <c r="V1972">
        <v>345</v>
      </c>
    </row>
    <row r="1973" spans="1:22" x14ac:dyDescent="0.2">
      <c r="A1973">
        <v>3863</v>
      </c>
      <c r="B1973" t="s">
        <v>8219</v>
      </c>
      <c r="D1973" t="s">
        <v>8219</v>
      </c>
      <c r="E1973">
        <v>41</v>
      </c>
      <c r="F1973" s="15">
        <f t="shared" si="60"/>
        <v>41</v>
      </c>
      <c r="G1973" s="15">
        <f t="shared" si="61"/>
        <v>1681</v>
      </c>
      <c r="H1973" s="15"/>
      <c r="V1973">
        <v>348</v>
      </c>
    </row>
    <row r="1974" spans="1:22" x14ac:dyDescent="0.2">
      <c r="A1974">
        <v>238</v>
      </c>
      <c r="B1974" t="s">
        <v>8219</v>
      </c>
      <c r="D1974" t="s">
        <v>8219</v>
      </c>
      <c r="E1974">
        <v>19</v>
      </c>
      <c r="F1974" s="15">
        <f t="shared" si="60"/>
        <v>19</v>
      </c>
      <c r="G1974" s="15">
        <f t="shared" si="61"/>
        <v>361</v>
      </c>
      <c r="H1974" s="15"/>
      <c r="V1974">
        <v>350</v>
      </c>
    </row>
    <row r="1975" spans="1:22" x14ac:dyDescent="0.2">
      <c r="A1975">
        <v>2051</v>
      </c>
      <c r="B1975" t="s">
        <v>8219</v>
      </c>
      <c r="D1975" t="s">
        <v>8219</v>
      </c>
      <c r="E1975">
        <v>41</v>
      </c>
      <c r="F1975" s="15">
        <f t="shared" si="60"/>
        <v>41</v>
      </c>
      <c r="G1975" s="15">
        <f t="shared" si="61"/>
        <v>1681</v>
      </c>
      <c r="H1975" s="15"/>
      <c r="V1975">
        <v>351</v>
      </c>
    </row>
    <row r="1976" spans="1:22" x14ac:dyDescent="0.2">
      <c r="A1976">
        <v>402</v>
      </c>
      <c r="B1976" t="s">
        <v>8219</v>
      </c>
      <c r="D1976" t="s">
        <v>8219</v>
      </c>
      <c r="E1976">
        <v>26</v>
      </c>
      <c r="F1976" s="15">
        <f t="shared" si="60"/>
        <v>26</v>
      </c>
      <c r="G1976" s="15">
        <f t="shared" si="61"/>
        <v>676</v>
      </c>
      <c r="H1976" s="15"/>
      <c r="V1976">
        <v>352</v>
      </c>
    </row>
    <row r="1977" spans="1:22" x14ac:dyDescent="0.2">
      <c r="A1977">
        <v>253</v>
      </c>
      <c r="B1977" t="s">
        <v>8219</v>
      </c>
      <c r="D1977" t="s">
        <v>8219</v>
      </c>
      <c r="E1977">
        <v>25</v>
      </c>
      <c r="F1977" s="15">
        <f t="shared" si="60"/>
        <v>25</v>
      </c>
      <c r="G1977" s="15">
        <f t="shared" si="61"/>
        <v>625</v>
      </c>
      <c r="H1977" s="15"/>
      <c r="V1977">
        <v>353</v>
      </c>
    </row>
    <row r="1978" spans="1:22" x14ac:dyDescent="0.2">
      <c r="A1978">
        <v>473</v>
      </c>
      <c r="B1978" t="s">
        <v>8219</v>
      </c>
      <c r="D1978" t="s">
        <v>8219</v>
      </c>
      <c r="E1978">
        <v>9</v>
      </c>
      <c r="F1978" s="15">
        <f t="shared" si="60"/>
        <v>9</v>
      </c>
      <c r="G1978" s="15">
        <f t="shared" si="61"/>
        <v>81</v>
      </c>
      <c r="H1978" s="15"/>
      <c r="V1978">
        <v>354</v>
      </c>
    </row>
    <row r="1979" spans="1:22" x14ac:dyDescent="0.2">
      <c r="A1979">
        <v>821</v>
      </c>
      <c r="B1979" t="s">
        <v>8219</v>
      </c>
      <c r="D1979" t="s">
        <v>8219</v>
      </c>
      <c r="E1979">
        <v>78</v>
      </c>
      <c r="F1979" s="15">
        <f t="shared" si="60"/>
        <v>78</v>
      </c>
      <c r="G1979" s="15">
        <f t="shared" si="61"/>
        <v>6084</v>
      </c>
      <c r="H1979" s="15"/>
      <c r="V1979">
        <v>354</v>
      </c>
    </row>
    <row r="1980" spans="1:22" x14ac:dyDescent="0.2">
      <c r="A1980">
        <v>388</v>
      </c>
      <c r="B1980" t="s">
        <v>8219</v>
      </c>
      <c r="D1980" t="s">
        <v>8219</v>
      </c>
      <c r="E1980">
        <v>45</v>
      </c>
      <c r="F1980" s="15">
        <f t="shared" si="60"/>
        <v>45</v>
      </c>
      <c r="G1980" s="15">
        <f t="shared" si="61"/>
        <v>2025</v>
      </c>
      <c r="H1980" s="15"/>
      <c r="V1980">
        <v>356</v>
      </c>
    </row>
    <row r="1981" spans="1:22" x14ac:dyDescent="0.2">
      <c r="A1981">
        <v>813</v>
      </c>
      <c r="B1981" t="s">
        <v>8219</v>
      </c>
      <c r="D1981" t="s">
        <v>8219</v>
      </c>
      <c r="E1981">
        <v>102</v>
      </c>
      <c r="F1981" s="15">
        <f t="shared" si="60"/>
        <v>102</v>
      </c>
      <c r="G1981" s="15">
        <f t="shared" si="61"/>
        <v>10404</v>
      </c>
      <c r="H1981" s="15"/>
      <c r="V1981">
        <v>361</v>
      </c>
    </row>
    <row r="1982" spans="1:22" x14ac:dyDescent="0.2">
      <c r="A1982">
        <v>1945</v>
      </c>
      <c r="B1982" t="s">
        <v>8219</v>
      </c>
      <c r="D1982" t="s">
        <v>8219</v>
      </c>
      <c r="E1982">
        <v>5</v>
      </c>
      <c r="F1982" s="15">
        <f t="shared" si="60"/>
        <v>5</v>
      </c>
      <c r="G1982" s="15">
        <f t="shared" si="61"/>
        <v>25</v>
      </c>
      <c r="H1982" s="15"/>
      <c r="V1982">
        <v>364</v>
      </c>
    </row>
    <row r="1983" spans="1:22" x14ac:dyDescent="0.2">
      <c r="A1983">
        <v>12</v>
      </c>
      <c r="B1983" t="s">
        <v>8221</v>
      </c>
      <c r="D1983" t="s">
        <v>8219</v>
      </c>
      <c r="E1983">
        <v>27</v>
      </c>
      <c r="F1983" s="15">
        <f t="shared" si="60"/>
        <v>27</v>
      </c>
      <c r="G1983" s="15">
        <f t="shared" si="61"/>
        <v>729</v>
      </c>
      <c r="H1983" s="15"/>
      <c r="V1983">
        <v>365</v>
      </c>
    </row>
    <row r="1984" spans="1:22" x14ac:dyDescent="0.2">
      <c r="A1984">
        <v>0</v>
      </c>
      <c r="B1984" t="s">
        <v>8221</v>
      </c>
      <c r="D1984" t="s">
        <v>8219</v>
      </c>
      <c r="E1984">
        <v>37</v>
      </c>
      <c r="F1984" s="15">
        <f t="shared" si="60"/>
        <v>37</v>
      </c>
      <c r="G1984" s="15">
        <f t="shared" si="61"/>
        <v>1369</v>
      </c>
      <c r="H1984" s="15"/>
      <c r="V1984">
        <v>369</v>
      </c>
    </row>
    <row r="1985" spans="1:22" x14ac:dyDescent="0.2">
      <c r="A1985">
        <v>16</v>
      </c>
      <c r="B1985" t="s">
        <v>8221</v>
      </c>
      <c r="D1985" t="s">
        <v>8219</v>
      </c>
      <c r="E1985">
        <v>14</v>
      </c>
      <c r="F1985" s="15">
        <f t="shared" si="60"/>
        <v>14</v>
      </c>
      <c r="G1985" s="15">
        <f t="shared" si="61"/>
        <v>196</v>
      </c>
      <c r="H1985" s="15"/>
      <c r="V1985">
        <v>369</v>
      </c>
    </row>
    <row r="1986" spans="1:22" x14ac:dyDescent="0.2">
      <c r="A1986">
        <v>7</v>
      </c>
      <c r="B1986" t="s">
        <v>8221</v>
      </c>
      <c r="D1986" t="s">
        <v>8219</v>
      </c>
      <c r="E1986">
        <v>27</v>
      </c>
      <c r="F1986" s="15">
        <f t="shared" si="60"/>
        <v>27</v>
      </c>
      <c r="G1986" s="15">
        <f t="shared" si="61"/>
        <v>729</v>
      </c>
      <c r="H1986" s="15"/>
      <c r="V1986">
        <v>372</v>
      </c>
    </row>
    <row r="1987" spans="1:22" x14ac:dyDescent="0.2">
      <c r="A1987">
        <v>4</v>
      </c>
      <c r="B1987" t="s">
        <v>8221</v>
      </c>
      <c r="D1987" t="s">
        <v>8219</v>
      </c>
      <c r="E1987">
        <v>45</v>
      </c>
      <c r="F1987" s="15">
        <f t="shared" ref="F1987:F2050" si="62">E1987-$N1987</f>
        <v>45</v>
      </c>
      <c r="G1987" s="15">
        <f t="shared" ref="G1987:G2050" si="63">F1987^2</f>
        <v>2025</v>
      </c>
      <c r="H1987" s="15"/>
      <c r="V1987">
        <v>375</v>
      </c>
    </row>
    <row r="1988" spans="1:22" x14ac:dyDescent="0.2">
      <c r="A1988">
        <v>1</v>
      </c>
      <c r="B1988" t="s">
        <v>8221</v>
      </c>
      <c r="D1988" t="s">
        <v>8219</v>
      </c>
      <c r="E1988">
        <v>49</v>
      </c>
      <c r="F1988" s="15">
        <f t="shared" si="62"/>
        <v>49</v>
      </c>
      <c r="G1988" s="15">
        <f t="shared" si="63"/>
        <v>2401</v>
      </c>
      <c r="H1988" s="15"/>
      <c r="V1988">
        <v>375</v>
      </c>
    </row>
    <row r="1989" spans="1:22" x14ac:dyDescent="0.2">
      <c r="A1989">
        <v>28</v>
      </c>
      <c r="B1989" t="s">
        <v>8221</v>
      </c>
      <c r="D1989" t="s">
        <v>8219</v>
      </c>
      <c r="E1989">
        <v>24</v>
      </c>
      <c r="F1989" s="15">
        <f t="shared" si="62"/>
        <v>24</v>
      </c>
      <c r="G1989" s="15">
        <f t="shared" si="63"/>
        <v>576</v>
      </c>
      <c r="H1989" s="15"/>
      <c r="V1989">
        <v>376</v>
      </c>
    </row>
    <row r="1990" spans="1:22" x14ac:dyDescent="0.2">
      <c r="A1990">
        <v>1</v>
      </c>
      <c r="B1990" t="s">
        <v>8221</v>
      </c>
      <c r="D1990" t="s">
        <v>8219</v>
      </c>
      <c r="E1990">
        <v>112</v>
      </c>
      <c r="F1990" s="15">
        <f t="shared" si="62"/>
        <v>112</v>
      </c>
      <c r="G1990" s="15">
        <f t="shared" si="63"/>
        <v>12544</v>
      </c>
      <c r="H1990" s="15"/>
      <c r="V1990">
        <v>379</v>
      </c>
    </row>
    <row r="1991" spans="1:22" x14ac:dyDescent="0.2">
      <c r="A1991">
        <v>1</v>
      </c>
      <c r="B1991" t="s">
        <v>8221</v>
      </c>
      <c r="D1991" t="s">
        <v>8219</v>
      </c>
      <c r="E1991">
        <v>23</v>
      </c>
      <c r="F1991" s="15">
        <f t="shared" si="62"/>
        <v>23</v>
      </c>
      <c r="G1991" s="15">
        <f t="shared" si="63"/>
        <v>529</v>
      </c>
      <c r="H1991" s="15"/>
      <c r="V1991">
        <v>379</v>
      </c>
    </row>
    <row r="1992" spans="1:22" x14ac:dyDescent="0.2">
      <c r="A1992">
        <v>5</v>
      </c>
      <c r="B1992" t="s">
        <v>8221</v>
      </c>
      <c r="D1992" t="s">
        <v>8219</v>
      </c>
      <c r="E1992">
        <v>54</v>
      </c>
      <c r="F1992" s="15">
        <f t="shared" si="62"/>
        <v>54</v>
      </c>
      <c r="G1992" s="15">
        <f t="shared" si="63"/>
        <v>2916</v>
      </c>
      <c r="H1992" s="15"/>
      <c r="V1992">
        <v>380</v>
      </c>
    </row>
    <row r="1993" spans="1:22" x14ac:dyDescent="0.2">
      <c r="A1993">
        <v>3</v>
      </c>
      <c r="B1993" t="s">
        <v>8221</v>
      </c>
      <c r="D1993" t="s">
        <v>8219</v>
      </c>
      <c r="E1993">
        <v>28</v>
      </c>
      <c r="F1993" s="15">
        <f t="shared" si="62"/>
        <v>28</v>
      </c>
      <c r="G1993" s="15">
        <f t="shared" si="63"/>
        <v>784</v>
      </c>
      <c r="H1993" s="15"/>
      <c r="V1993">
        <v>383</v>
      </c>
    </row>
    <row r="1994" spans="1:22" x14ac:dyDescent="0.2">
      <c r="A1994">
        <v>2</v>
      </c>
      <c r="B1994" t="s">
        <v>8221</v>
      </c>
      <c r="D1994" t="s">
        <v>8219</v>
      </c>
      <c r="E1994">
        <v>11</v>
      </c>
      <c r="F1994" s="15">
        <f t="shared" si="62"/>
        <v>11</v>
      </c>
      <c r="G1994" s="15">
        <f t="shared" si="63"/>
        <v>121</v>
      </c>
      <c r="H1994" s="15"/>
      <c r="V1994">
        <v>385</v>
      </c>
    </row>
    <row r="1995" spans="1:22" x14ac:dyDescent="0.2">
      <c r="A1995">
        <v>0</v>
      </c>
      <c r="B1995" t="s">
        <v>8221</v>
      </c>
      <c r="D1995" t="s">
        <v>8219</v>
      </c>
      <c r="E1995">
        <v>62</v>
      </c>
      <c r="F1995" s="15">
        <f t="shared" si="62"/>
        <v>62</v>
      </c>
      <c r="G1995" s="15">
        <f t="shared" si="63"/>
        <v>3844</v>
      </c>
      <c r="H1995" s="15"/>
      <c r="V1995">
        <v>388</v>
      </c>
    </row>
    <row r="1996" spans="1:22" x14ac:dyDescent="0.2">
      <c r="A1996">
        <v>0</v>
      </c>
      <c r="B1996" t="s">
        <v>8221</v>
      </c>
      <c r="D1996" t="s">
        <v>8219</v>
      </c>
      <c r="E1996">
        <v>73</v>
      </c>
      <c r="F1996" s="15">
        <f t="shared" si="62"/>
        <v>73</v>
      </c>
      <c r="G1996" s="15">
        <f t="shared" si="63"/>
        <v>5329</v>
      </c>
      <c r="H1996" s="15"/>
      <c r="V1996">
        <v>389</v>
      </c>
    </row>
    <row r="1997" spans="1:22" x14ac:dyDescent="0.2">
      <c r="A1997">
        <v>3</v>
      </c>
      <c r="B1997" t="s">
        <v>8221</v>
      </c>
      <c r="D1997" t="s">
        <v>8219</v>
      </c>
      <c r="E1997">
        <v>18</v>
      </c>
      <c r="F1997" s="15">
        <f t="shared" si="62"/>
        <v>18</v>
      </c>
      <c r="G1997" s="15">
        <f t="shared" si="63"/>
        <v>324</v>
      </c>
      <c r="H1997" s="15"/>
      <c r="V1997">
        <v>391</v>
      </c>
    </row>
    <row r="1998" spans="1:22" x14ac:dyDescent="0.2">
      <c r="A1998">
        <v>0</v>
      </c>
      <c r="B1998" t="s">
        <v>8221</v>
      </c>
      <c r="D1998" t="s">
        <v>8219</v>
      </c>
      <c r="E1998">
        <v>35</v>
      </c>
      <c r="F1998" s="15">
        <f t="shared" si="62"/>
        <v>35</v>
      </c>
      <c r="G1998" s="15">
        <f t="shared" si="63"/>
        <v>1225</v>
      </c>
      <c r="H1998" s="15"/>
      <c r="V1998">
        <v>392</v>
      </c>
    </row>
    <row r="1999" spans="1:22" x14ac:dyDescent="0.2">
      <c r="A1999">
        <v>0</v>
      </c>
      <c r="B1999" t="s">
        <v>8221</v>
      </c>
      <c r="D1999" t="s">
        <v>8219</v>
      </c>
      <c r="E1999">
        <v>43</v>
      </c>
      <c r="F1999" s="15">
        <f t="shared" si="62"/>
        <v>43</v>
      </c>
      <c r="G1999" s="15">
        <f t="shared" si="63"/>
        <v>1849</v>
      </c>
      <c r="H1999" s="15"/>
      <c r="V1999">
        <v>392</v>
      </c>
    </row>
    <row r="2000" spans="1:22" x14ac:dyDescent="0.2">
      <c r="A2000">
        <v>3</v>
      </c>
      <c r="B2000" t="s">
        <v>8221</v>
      </c>
      <c r="D2000" t="s">
        <v>8219</v>
      </c>
      <c r="E2000">
        <v>36</v>
      </c>
      <c r="F2000" s="15">
        <f t="shared" si="62"/>
        <v>36</v>
      </c>
      <c r="G2000" s="15">
        <f t="shared" si="63"/>
        <v>1296</v>
      </c>
      <c r="H2000" s="15"/>
      <c r="V2000">
        <v>392</v>
      </c>
    </row>
    <row r="2001" spans="1:22" x14ac:dyDescent="0.2">
      <c r="A2001">
        <v>7</v>
      </c>
      <c r="B2001" t="s">
        <v>8221</v>
      </c>
      <c r="D2001" t="s">
        <v>8219</v>
      </c>
      <c r="E2001">
        <v>62</v>
      </c>
      <c r="F2001" s="15">
        <f t="shared" si="62"/>
        <v>62</v>
      </c>
      <c r="G2001" s="15">
        <f t="shared" si="63"/>
        <v>3844</v>
      </c>
      <c r="H2001" s="15"/>
      <c r="V2001">
        <v>394</v>
      </c>
    </row>
    <row r="2002" spans="1:22" x14ac:dyDescent="0.2">
      <c r="A2002">
        <v>25</v>
      </c>
      <c r="B2002" t="s">
        <v>8221</v>
      </c>
      <c r="D2002" t="s">
        <v>8219</v>
      </c>
      <c r="E2002">
        <v>15</v>
      </c>
      <c r="F2002" s="15">
        <f t="shared" si="62"/>
        <v>15</v>
      </c>
      <c r="G2002" s="15">
        <f t="shared" si="63"/>
        <v>225</v>
      </c>
      <c r="H2002" s="15"/>
      <c r="V2002">
        <v>398</v>
      </c>
    </row>
    <row r="2003" spans="1:22" x14ac:dyDescent="0.2">
      <c r="A2003">
        <v>1637</v>
      </c>
      <c r="B2003" t="s">
        <v>8219</v>
      </c>
      <c r="D2003" t="s">
        <v>8219</v>
      </c>
      <c r="E2003">
        <v>33</v>
      </c>
      <c r="F2003" s="15">
        <f t="shared" si="62"/>
        <v>33</v>
      </c>
      <c r="G2003" s="15">
        <f t="shared" si="63"/>
        <v>1089</v>
      </c>
      <c r="H2003" s="15"/>
      <c r="V2003">
        <v>398</v>
      </c>
    </row>
    <row r="2004" spans="1:22" x14ac:dyDescent="0.2">
      <c r="A2004">
        <v>1375</v>
      </c>
      <c r="B2004" t="s">
        <v>8219</v>
      </c>
      <c r="D2004" t="s">
        <v>8219</v>
      </c>
      <c r="E2004">
        <v>27</v>
      </c>
      <c r="F2004" s="15">
        <f t="shared" si="62"/>
        <v>27</v>
      </c>
      <c r="G2004" s="15">
        <f t="shared" si="63"/>
        <v>729</v>
      </c>
      <c r="H2004" s="15"/>
      <c r="V2004">
        <v>402</v>
      </c>
    </row>
    <row r="2005" spans="1:22" x14ac:dyDescent="0.2">
      <c r="A2005">
        <v>17</v>
      </c>
      <c r="B2005" t="s">
        <v>8219</v>
      </c>
      <c r="D2005" t="s">
        <v>8219</v>
      </c>
      <c r="E2005">
        <v>17</v>
      </c>
      <c r="F2005" s="15">
        <f t="shared" si="62"/>
        <v>17</v>
      </c>
      <c r="G2005" s="15">
        <f t="shared" si="63"/>
        <v>289</v>
      </c>
      <c r="H2005" s="15"/>
      <c r="V2005">
        <v>403</v>
      </c>
    </row>
    <row r="2006" spans="1:22" x14ac:dyDescent="0.2">
      <c r="A2006">
        <v>354</v>
      </c>
      <c r="B2006" t="s">
        <v>8219</v>
      </c>
      <c r="D2006" t="s">
        <v>8219</v>
      </c>
      <c r="E2006">
        <v>4</v>
      </c>
      <c r="F2006" s="15">
        <f t="shared" si="62"/>
        <v>4</v>
      </c>
      <c r="G2006" s="15">
        <f t="shared" si="63"/>
        <v>16</v>
      </c>
      <c r="H2006" s="15"/>
      <c r="V2006">
        <v>404</v>
      </c>
    </row>
    <row r="2007" spans="1:22" x14ac:dyDescent="0.2">
      <c r="A2007">
        <v>191</v>
      </c>
      <c r="B2007" t="s">
        <v>8219</v>
      </c>
      <c r="D2007" t="s">
        <v>8219</v>
      </c>
      <c r="E2007">
        <v>53</v>
      </c>
      <c r="F2007" s="15">
        <f t="shared" si="62"/>
        <v>53</v>
      </c>
      <c r="G2007" s="15">
        <f t="shared" si="63"/>
        <v>2809</v>
      </c>
      <c r="H2007" s="15"/>
      <c r="V2007">
        <v>404</v>
      </c>
    </row>
    <row r="2008" spans="1:22" x14ac:dyDescent="0.2">
      <c r="A2008">
        <v>303</v>
      </c>
      <c r="B2008" t="s">
        <v>8219</v>
      </c>
      <c r="D2008" t="s">
        <v>8219</v>
      </c>
      <c r="E2008">
        <v>49</v>
      </c>
      <c r="F2008" s="15">
        <f t="shared" si="62"/>
        <v>49</v>
      </c>
      <c r="G2008" s="15">
        <f t="shared" si="63"/>
        <v>2401</v>
      </c>
      <c r="H2008" s="15"/>
      <c r="V2008">
        <v>405</v>
      </c>
    </row>
    <row r="2009" spans="1:22" x14ac:dyDescent="0.2">
      <c r="A2009">
        <v>137</v>
      </c>
      <c r="B2009" t="s">
        <v>8219</v>
      </c>
      <c r="D2009" t="s">
        <v>8219</v>
      </c>
      <c r="E2009">
        <v>57</v>
      </c>
      <c r="F2009" s="15">
        <f t="shared" si="62"/>
        <v>57</v>
      </c>
      <c r="G2009" s="15">
        <f t="shared" si="63"/>
        <v>3249</v>
      </c>
      <c r="H2009" s="15"/>
      <c r="V2009">
        <v>405</v>
      </c>
    </row>
    <row r="2010" spans="1:22" x14ac:dyDescent="0.2">
      <c r="A2010">
        <v>41</v>
      </c>
      <c r="B2010" t="s">
        <v>8219</v>
      </c>
      <c r="D2010" t="s">
        <v>8219</v>
      </c>
      <c r="E2010">
        <v>69</v>
      </c>
      <c r="F2010" s="15">
        <f t="shared" si="62"/>
        <v>69</v>
      </c>
      <c r="G2010" s="15">
        <f t="shared" si="63"/>
        <v>4761</v>
      </c>
      <c r="H2010" s="15"/>
      <c r="V2010">
        <v>406</v>
      </c>
    </row>
    <row r="2011" spans="1:22" x14ac:dyDescent="0.2">
      <c r="A2011">
        <v>398</v>
      </c>
      <c r="B2011" t="s">
        <v>8219</v>
      </c>
      <c r="D2011" t="s">
        <v>8219</v>
      </c>
      <c r="E2011">
        <v>15</v>
      </c>
      <c r="F2011" s="15">
        <f t="shared" si="62"/>
        <v>15</v>
      </c>
      <c r="G2011" s="15">
        <f t="shared" si="63"/>
        <v>225</v>
      </c>
      <c r="H2011" s="15"/>
      <c r="V2011">
        <v>410</v>
      </c>
    </row>
    <row r="2012" spans="1:22" x14ac:dyDescent="0.2">
      <c r="A2012">
        <v>1737</v>
      </c>
      <c r="B2012" t="s">
        <v>8219</v>
      </c>
      <c r="D2012" t="s">
        <v>8219</v>
      </c>
      <c r="E2012">
        <v>64</v>
      </c>
      <c r="F2012" s="15">
        <f t="shared" si="62"/>
        <v>64</v>
      </c>
      <c r="G2012" s="15">
        <f t="shared" si="63"/>
        <v>4096</v>
      </c>
      <c r="H2012" s="15"/>
      <c r="V2012">
        <v>413</v>
      </c>
    </row>
    <row r="2013" spans="1:22" x14ac:dyDescent="0.2">
      <c r="A2013">
        <v>971</v>
      </c>
      <c r="B2013" t="s">
        <v>8219</v>
      </c>
      <c r="D2013" t="s">
        <v>8219</v>
      </c>
      <c r="E2013">
        <v>20</v>
      </c>
      <c r="F2013" s="15">
        <f t="shared" si="62"/>
        <v>20</v>
      </c>
      <c r="G2013" s="15">
        <f t="shared" si="63"/>
        <v>400</v>
      </c>
      <c r="H2013" s="15"/>
      <c r="V2013">
        <v>415</v>
      </c>
    </row>
    <row r="2014" spans="1:22" x14ac:dyDescent="0.2">
      <c r="A2014">
        <v>183</v>
      </c>
      <c r="B2014" t="s">
        <v>8219</v>
      </c>
      <c r="D2014" t="s">
        <v>8219</v>
      </c>
      <c r="E2014">
        <v>27</v>
      </c>
      <c r="F2014" s="15">
        <f t="shared" si="62"/>
        <v>27</v>
      </c>
      <c r="G2014" s="15">
        <f t="shared" si="63"/>
        <v>729</v>
      </c>
      <c r="H2014" s="15"/>
      <c r="V2014">
        <v>415</v>
      </c>
    </row>
    <row r="2015" spans="1:22" x14ac:dyDescent="0.2">
      <c r="A2015">
        <v>4562</v>
      </c>
      <c r="B2015" t="s">
        <v>8219</v>
      </c>
      <c r="D2015" t="s">
        <v>8219</v>
      </c>
      <c r="E2015">
        <v>21</v>
      </c>
      <c r="F2015" s="15">
        <f t="shared" si="62"/>
        <v>21</v>
      </c>
      <c r="G2015" s="15">
        <f t="shared" si="63"/>
        <v>441</v>
      </c>
      <c r="H2015" s="15"/>
      <c r="V2015">
        <v>424</v>
      </c>
    </row>
    <row r="2016" spans="1:22" x14ac:dyDescent="0.2">
      <c r="A2016">
        <v>26457</v>
      </c>
      <c r="B2016" t="s">
        <v>8219</v>
      </c>
      <c r="D2016" t="s">
        <v>8219</v>
      </c>
      <c r="E2016">
        <v>31</v>
      </c>
      <c r="F2016" s="15">
        <f t="shared" si="62"/>
        <v>31</v>
      </c>
      <c r="G2016" s="15">
        <f t="shared" si="63"/>
        <v>961</v>
      </c>
      <c r="H2016" s="15"/>
      <c r="V2016">
        <v>426</v>
      </c>
    </row>
    <row r="2017" spans="1:22" x14ac:dyDescent="0.2">
      <c r="A2017">
        <v>162</v>
      </c>
      <c r="B2017" t="s">
        <v>8219</v>
      </c>
      <c r="D2017" t="s">
        <v>8219</v>
      </c>
      <c r="E2017">
        <v>51</v>
      </c>
      <c r="F2017" s="15">
        <f t="shared" si="62"/>
        <v>51</v>
      </c>
      <c r="G2017" s="15">
        <f t="shared" si="63"/>
        <v>2601</v>
      </c>
      <c r="H2017" s="15"/>
      <c r="V2017">
        <v>426</v>
      </c>
    </row>
    <row r="2018" spans="1:22" x14ac:dyDescent="0.2">
      <c r="A2018">
        <v>479</v>
      </c>
      <c r="B2018" t="s">
        <v>8219</v>
      </c>
      <c r="D2018" t="s">
        <v>8219</v>
      </c>
      <c r="E2018">
        <v>57</v>
      </c>
      <c r="F2018" s="15">
        <f t="shared" si="62"/>
        <v>57</v>
      </c>
      <c r="G2018" s="15">
        <f t="shared" si="63"/>
        <v>3249</v>
      </c>
      <c r="H2018" s="15"/>
      <c r="V2018">
        <v>429</v>
      </c>
    </row>
    <row r="2019" spans="1:22" x14ac:dyDescent="0.2">
      <c r="A2019">
        <v>426</v>
      </c>
      <c r="B2019" t="s">
        <v>8219</v>
      </c>
      <c r="D2019" t="s">
        <v>8219</v>
      </c>
      <c r="E2019">
        <v>20</v>
      </c>
      <c r="F2019" s="15">
        <f t="shared" si="62"/>
        <v>20</v>
      </c>
      <c r="G2019" s="15">
        <f t="shared" si="63"/>
        <v>400</v>
      </c>
      <c r="H2019" s="15"/>
      <c r="V2019">
        <v>433</v>
      </c>
    </row>
    <row r="2020" spans="1:22" x14ac:dyDescent="0.2">
      <c r="A2020">
        <v>450</v>
      </c>
      <c r="B2020" t="s">
        <v>8219</v>
      </c>
      <c r="D2020" t="s">
        <v>8219</v>
      </c>
      <c r="E2020">
        <v>71</v>
      </c>
      <c r="F2020" s="15">
        <f t="shared" si="62"/>
        <v>71</v>
      </c>
      <c r="G2020" s="15">
        <f t="shared" si="63"/>
        <v>5041</v>
      </c>
      <c r="H2020" s="15"/>
      <c r="V2020">
        <v>437</v>
      </c>
    </row>
    <row r="2021" spans="1:22" x14ac:dyDescent="0.2">
      <c r="A2021">
        <v>1780</v>
      </c>
      <c r="B2021" t="s">
        <v>8219</v>
      </c>
      <c r="D2021" t="s">
        <v>8219</v>
      </c>
      <c r="E2021">
        <v>72</v>
      </c>
      <c r="F2021" s="15">
        <f t="shared" si="62"/>
        <v>72</v>
      </c>
      <c r="G2021" s="15">
        <f t="shared" si="63"/>
        <v>5184</v>
      </c>
      <c r="H2021" s="15"/>
      <c r="V2021">
        <v>438</v>
      </c>
    </row>
    <row r="2022" spans="1:22" x14ac:dyDescent="0.2">
      <c r="A2022">
        <v>122</v>
      </c>
      <c r="B2022" t="s">
        <v>8219</v>
      </c>
      <c r="D2022" t="s">
        <v>8219</v>
      </c>
      <c r="E2022">
        <v>45</v>
      </c>
      <c r="F2022" s="15">
        <f t="shared" si="62"/>
        <v>45</v>
      </c>
      <c r="G2022" s="15">
        <f t="shared" si="63"/>
        <v>2025</v>
      </c>
      <c r="H2022" s="15"/>
      <c r="V2022">
        <v>441</v>
      </c>
    </row>
    <row r="2023" spans="1:22" x14ac:dyDescent="0.2">
      <c r="A2023">
        <v>95</v>
      </c>
      <c r="B2023" t="s">
        <v>8219</v>
      </c>
      <c r="D2023" t="s">
        <v>8219</v>
      </c>
      <c r="E2023">
        <v>51</v>
      </c>
      <c r="F2023" s="15">
        <f t="shared" si="62"/>
        <v>51</v>
      </c>
      <c r="G2023" s="15">
        <f t="shared" si="63"/>
        <v>2601</v>
      </c>
      <c r="H2023" s="15"/>
      <c r="V2023">
        <v>443</v>
      </c>
    </row>
    <row r="2024" spans="1:22" x14ac:dyDescent="0.2">
      <c r="A2024">
        <v>325</v>
      </c>
      <c r="B2024" t="s">
        <v>8219</v>
      </c>
      <c r="D2024" t="s">
        <v>8219</v>
      </c>
      <c r="E2024">
        <v>56</v>
      </c>
      <c r="F2024" s="15">
        <f t="shared" si="62"/>
        <v>56</v>
      </c>
      <c r="G2024" s="15">
        <f t="shared" si="63"/>
        <v>3136</v>
      </c>
      <c r="H2024" s="15"/>
      <c r="V2024">
        <v>445</v>
      </c>
    </row>
    <row r="2025" spans="1:22" x14ac:dyDescent="0.2">
      <c r="A2025">
        <v>353</v>
      </c>
      <c r="B2025" t="s">
        <v>8219</v>
      </c>
      <c r="D2025" t="s">
        <v>8219</v>
      </c>
      <c r="E2025">
        <v>17</v>
      </c>
      <c r="F2025" s="15">
        <f t="shared" si="62"/>
        <v>17</v>
      </c>
      <c r="G2025" s="15">
        <f t="shared" si="63"/>
        <v>289</v>
      </c>
      <c r="H2025" s="15"/>
      <c r="V2025">
        <v>447</v>
      </c>
    </row>
    <row r="2026" spans="1:22" x14ac:dyDescent="0.2">
      <c r="A2026">
        <v>105</v>
      </c>
      <c r="B2026" t="s">
        <v>8219</v>
      </c>
      <c r="D2026" t="s">
        <v>8219</v>
      </c>
      <c r="E2026">
        <v>197</v>
      </c>
      <c r="F2026" s="15">
        <f t="shared" si="62"/>
        <v>197</v>
      </c>
      <c r="G2026" s="15">
        <f t="shared" si="63"/>
        <v>38809</v>
      </c>
      <c r="H2026" s="15"/>
      <c r="V2026">
        <v>450</v>
      </c>
    </row>
    <row r="2027" spans="1:22" x14ac:dyDescent="0.2">
      <c r="A2027">
        <v>729</v>
      </c>
      <c r="B2027" t="s">
        <v>8219</v>
      </c>
      <c r="D2027" t="s">
        <v>8219</v>
      </c>
      <c r="E2027">
        <v>70</v>
      </c>
      <c r="F2027" s="15">
        <f t="shared" si="62"/>
        <v>70</v>
      </c>
      <c r="G2027" s="15">
        <f t="shared" si="63"/>
        <v>4900</v>
      </c>
      <c r="H2027" s="15"/>
      <c r="V2027">
        <v>452</v>
      </c>
    </row>
    <row r="2028" spans="1:22" x14ac:dyDescent="0.2">
      <c r="A2028">
        <v>454</v>
      </c>
      <c r="B2028" t="s">
        <v>8219</v>
      </c>
      <c r="D2028" t="s">
        <v>8219</v>
      </c>
      <c r="E2028">
        <v>21</v>
      </c>
      <c r="F2028" s="15">
        <f t="shared" si="62"/>
        <v>21</v>
      </c>
      <c r="G2028" s="15">
        <f t="shared" si="63"/>
        <v>441</v>
      </c>
      <c r="H2028" s="15"/>
      <c r="V2028">
        <v>454</v>
      </c>
    </row>
    <row r="2029" spans="1:22" x14ac:dyDescent="0.2">
      <c r="A2029">
        <v>539</v>
      </c>
      <c r="B2029" t="s">
        <v>8219</v>
      </c>
      <c r="D2029" t="s">
        <v>8219</v>
      </c>
      <c r="E2029">
        <v>34</v>
      </c>
      <c r="F2029" s="15">
        <f t="shared" si="62"/>
        <v>34</v>
      </c>
      <c r="G2029" s="15">
        <f t="shared" si="63"/>
        <v>1156</v>
      </c>
      <c r="H2029" s="15"/>
      <c r="V2029">
        <v>455</v>
      </c>
    </row>
    <row r="2030" spans="1:22" x14ac:dyDescent="0.2">
      <c r="A2030">
        <v>79</v>
      </c>
      <c r="B2030" t="s">
        <v>8219</v>
      </c>
      <c r="D2030" t="s">
        <v>8219</v>
      </c>
      <c r="E2030">
        <v>39</v>
      </c>
      <c r="F2030" s="15">
        <f t="shared" si="62"/>
        <v>39</v>
      </c>
      <c r="G2030" s="15">
        <f t="shared" si="63"/>
        <v>1521</v>
      </c>
      <c r="H2030" s="15"/>
      <c r="V2030">
        <v>456</v>
      </c>
    </row>
    <row r="2031" spans="1:22" x14ac:dyDescent="0.2">
      <c r="A2031">
        <v>94</v>
      </c>
      <c r="B2031" t="s">
        <v>8219</v>
      </c>
      <c r="D2031" t="s">
        <v>8219</v>
      </c>
      <c r="E2031">
        <v>78</v>
      </c>
      <c r="F2031" s="15">
        <f t="shared" si="62"/>
        <v>78</v>
      </c>
      <c r="G2031" s="15">
        <f t="shared" si="63"/>
        <v>6084</v>
      </c>
      <c r="H2031" s="15"/>
      <c r="V2031">
        <v>465</v>
      </c>
    </row>
    <row r="2032" spans="1:22" x14ac:dyDescent="0.2">
      <c r="A2032">
        <v>625</v>
      </c>
      <c r="B2032" t="s">
        <v>8219</v>
      </c>
      <c r="D2032" t="s">
        <v>8219</v>
      </c>
      <c r="E2032">
        <v>48</v>
      </c>
      <c r="F2032" s="15">
        <f t="shared" si="62"/>
        <v>48</v>
      </c>
      <c r="G2032" s="15">
        <f t="shared" si="63"/>
        <v>2304</v>
      </c>
      <c r="H2032" s="15"/>
      <c r="V2032">
        <v>467</v>
      </c>
    </row>
    <row r="2033" spans="1:22" x14ac:dyDescent="0.2">
      <c r="A2033">
        <v>508</v>
      </c>
      <c r="B2033" t="s">
        <v>8219</v>
      </c>
      <c r="D2033" t="s">
        <v>8219</v>
      </c>
      <c r="E2033">
        <v>29</v>
      </c>
      <c r="F2033" s="15">
        <f t="shared" si="62"/>
        <v>29</v>
      </c>
      <c r="G2033" s="15">
        <f t="shared" si="63"/>
        <v>841</v>
      </c>
      <c r="H2033" s="15"/>
      <c r="V2033">
        <v>470</v>
      </c>
    </row>
    <row r="2034" spans="1:22" x14ac:dyDescent="0.2">
      <c r="A2034">
        <v>531</v>
      </c>
      <c r="B2034" t="s">
        <v>8219</v>
      </c>
      <c r="D2034" t="s">
        <v>8219</v>
      </c>
      <c r="E2034">
        <v>73</v>
      </c>
      <c r="F2034" s="15">
        <f t="shared" si="62"/>
        <v>73</v>
      </c>
      <c r="G2034" s="15">
        <f t="shared" si="63"/>
        <v>5329</v>
      </c>
      <c r="H2034" s="15"/>
      <c r="V2034">
        <v>473</v>
      </c>
    </row>
    <row r="2035" spans="1:22" x14ac:dyDescent="0.2">
      <c r="A2035">
        <v>158</v>
      </c>
      <c r="B2035" t="s">
        <v>8219</v>
      </c>
      <c r="D2035" t="s">
        <v>8219</v>
      </c>
      <c r="E2035">
        <v>8</v>
      </c>
      <c r="F2035" s="15">
        <f t="shared" si="62"/>
        <v>8</v>
      </c>
      <c r="G2035" s="15">
        <f t="shared" si="63"/>
        <v>64</v>
      </c>
      <c r="H2035" s="15"/>
      <c r="V2035">
        <v>478</v>
      </c>
    </row>
    <row r="2036" spans="1:22" x14ac:dyDescent="0.2">
      <c r="A2036">
        <v>508</v>
      </c>
      <c r="B2036" t="s">
        <v>8219</v>
      </c>
      <c r="D2036" t="s">
        <v>8219</v>
      </c>
      <c r="E2036">
        <v>17</v>
      </c>
      <c r="F2036" s="15">
        <f t="shared" si="62"/>
        <v>17</v>
      </c>
      <c r="G2036" s="15">
        <f t="shared" si="63"/>
        <v>289</v>
      </c>
      <c r="H2036" s="15"/>
      <c r="V2036">
        <v>479</v>
      </c>
    </row>
    <row r="2037" spans="1:22" x14ac:dyDescent="0.2">
      <c r="A2037">
        <v>644</v>
      </c>
      <c r="B2037" t="s">
        <v>8219</v>
      </c>
      <c r="D2037" t="s">
        <v>8219</v>
      </c>
      <c r="E2037">
        <v>9</v>
      </c>
      <c r="F2037" s="15">
        <f t="shared" si="62"/>
        <v>9</v>
      </c>
      <c r="G2037" s="15">
        <f t="shared" si="63"/>
        <v>81</v>
      </c>
      <c r="H2037" s="15"/>
      <c r="V2037">
        <v>480</v>
      </c>
    </row>
    <row r="2038" spans="1:22" x14ac:dyDescent="0.2">
      <c r="A2038">
        <v>848</v>
      </c>
      <c r="B2038" t="s">
        <v>8219</v>
      </c>
      <c r="D2038" t="s">
        <v>8219</v>
      </c>
      <c r="E2038">
        <v>17</v>
      </c>
      <c r="F2038" s="15">
        <f t="shared" si="62"/>
        <v>17</v>
      </c>
      <c r="G2038" s="15">
        <f t="shared" si="63"/>
        <v>289</v>
      </c>
      <c r="H2038" s="15"/>
      <c r="V2038">
        <v>480</v>
      </c>
    </row>
    <row r="2039" spans="1:22" x14ac:dyDescent="0.2">
      <c r="A2039">
        <v>429</v>
      </c>
      <c r="B2039" t="s">
        <v>8219</v>
      </c>
      <c r="D2039" t="s">
        <v>8219</v>
      </c>
      <c r="E2039">
        <v>33</v>
      </c>
      <c r="F2039" s="15">
        <f t="shared" si="62"/>
        <v>33</v>
      </c>
      <c r="G2039" s="15">
        <f t="shared" si="63"/>
        <v>1089</v>
      </c>
      <c r="H2039" s="15"/>
      <c r="V2039">
        <v>489</v>
      </c>
    </row>
    <row r="2040" spans="1:22" x14ac:dyDescent="0.2">
      <c r="A2040">
        <v>204</v>
      </c>
      <c r="B2040" t="s">
        <v>8219</v>
      </c>
      <c r="D2040" t="s">
        <v>8219</v>
      </c>
      <c r="E2040">
        <v>38</v>
      </c>
      <c r="F2040" s="15">
        <f t="shared" si="62"/>
        <v>38</v>
      </c>
      <c r="G2040" s="15">
        <f t="shared" si="63"/>
        <v>1444</v>
      </c>
      <c r="H2040" s="15"/>
      <c r="V2040">
        <v>493</v>
      </c>
    </row>
    <row r="2041" spans="1:22" x14ac:dyDescent="0.2">
      <c r="A2041">
        <v>379</v>
      </c>
      <c r="B2041" t="s">
        <v>8219</v>
      </c>
      <c r="D2041" t="s">
        <v>8219</v>
      </c>
      <c r="E2041">
        <v>79</v>
      </c>
      <c r="F2041" s="15">
        <f t="shared" si="62"/>
        <v>79</v>
      </c>
      <c r="G2041" s="15">
        <f t="shared" si="63"/>
        <v>6241</v>
      </c>
      <c r="H2041" s="15"/>
      <c r="V2041">
        <v>493</v>
      </c>
    </row>
    <row r="2042" spans="1:22" x14ac:dyDescent="0.2">
      <c r="A2042">
        <v>271</v>
      </c>
      <c r="B2042" t="s">
        <v>8219</v>
      </c>
      <c r="D2042" t="s">
        <v>8219</v>
      </c>
      <c r="E2042">
        <v>46</v>
      </c>
      <c r="F2042" s="15">
        <f t="shared" si="62"/>
        <v>46</v>
      </c>
      <c r="G2042" s="15">
        <f t="shared" si="63"/>
        <v>2116</v>
      </c>
      <c r="H2042" s="15"/>
      <c r="V2042">
        <v>498</v>
      </c>
    </row>
    <row r="2043" spans="1:22" x14ac:dyDescent="0.2">
      <c r="A2043">
        <v>120</v>
      </c>
      <c r="B2043" t="s">
        <v>8219</v>
      </c>
      <c r="D2043" t="s">
        <v>8219</v>
      </c>
      <c r="E2043">
        <v>20</v>
      </c>
      <c r="F2043" s="15">
        <f t="shared" si="62"/>
        <v>20</v>
      </c>
      <c r="G2043" s="15">
        <f t="shared" si="63"/>
        <v>400</v>
      </c>
      <c r="H2043" s="15"/>
      <c r="V2043">
        <v>498</v>
      </c>
    </row>
    <row r="2044" spans="1:22" x14ac:dyDescent="0.2">
      <c r="A2044">
        <v>140</v>
      </c>
      <c r="B2044" t="s">
        <v>8219</v>
      </c>
      <c r="D2044" t="s">
        <v>8219</v>
      </c>
      <c r="E2044">
        <v>20</v>
      </c>
      <c r="F2044" s="15">
        <f t="shared" si="62"/>
        <v>20</v>
      </c>
      <c r="G2044" s="15">
        <f t="shared" si="63"/>
        <v>400</v>
      </c>
      <c r="H2044" s="15"/>
      <c r="V2044">
        <v>499</v>
      </c>
    </row>
    <row r="2045" spans="1:22" x14ac:dyDescent="0.2">
      <c r="A2045">
        <v>193</v>
      </c>
      <c r="B2045" t="s">
        <v>8219</v>
      </c>
      <c r="D2045" t="s">
        <v>8219</v>
      </c>
      <c r="E2045">
        <v>13</v>
      </c>
      <c r="F2045" s="15">
        <f t="shared" si="62"/>
        <v>13</v>
      </c>
      <c r="G2045" s="15">
        <f t="shared" si="63"/>
        <v>169</v>
      </c>
      <c r="H2045" s="15"/>
      <c r="V2045">
        <v>508</v>
      </c>
    </row>
    <row r="2046" spans="1:22" x14ac:dyDescent="0.2">
      <c r="A2046">
        <v>180</v>
      </c>
      <c r="B2046" t="s">
        <v>8219</v>
      </c>
      <c r="D2046" t="s">
        <v>8219</v>
      </c>
      <c r="E2046">
        <v>22</v>
      </c>
      <c r="F2046" s="15">
        <f t="shared" si="62"/>
        <v>22</v>
      </c>
      <c r="G2046" s="15">
        <f t="shared" si="63"/>
        <v>484</v>
      </c>
      <c r="H2046" s="15"/>
      <c r="V2046">
        <v>508</v>
      </c>
    </row>
    <row r="2047" spans="1:22" x14ac:dyDescent="0.2">
      <c r="A2047">
        <v>263</v>
      </c>
      <c r="B2047" t="s">
        <v>8219</v>
      </c>
      <c r="D2047" t="s">
        <v>8219</v>
      </c>
      <c r="E2047">
        <v>36</v>
      </c>
      <c r="F2047" s="15">
        <f t="shared" si="62"/>
        <v>36</v>
      </c>
      <c r="G2047" s="15">
        <f t="shared" si="63"/>
        <v>1296</v>
      </c>
      <c r="H2047" s="15"/>
      <c r="V2047">
        <v>508</v>
      </c>
    </row>
    <row r="2048" spans="1:22" x14ac:dyDescent="0.2">
      <c r="A2048">
        <v>217</v>
      </c>
      <c r="B2048" t="s">
        <v>8219</v>
      </c>
      <c r="D2048" t="s">
        <v>8219</v>
      </c>
      <c r="E2048">
        <v>40</v>
      </c>
      <c r="F2048" s="15">
        <f t="shared" si="62"/>
        <v>40</v>
      </c>
      <c r="G2048" s="15">
        <f t="shared" si="63"/>
        <v>1600</v>
      </c>
      <c r="H2048" s="15"/>
      <c r="V2048">
        <v>510</v>
      </c>
    </row>
    <row r="2049" spans="1:22" x14ac:dyDescent="0.2">
      <c r="A2049">
        <v>443</v>
      </c>
      <c r="B2049" t="s">
        <v>8219</v>
      </c>
      <c r="D2049" t="s">
        <v>8219</v>
      </c>
      <c r="E2049">
        <v>9</v>
      </c>
      <c r="F2049" s="15">
        <f t="shared" si="62"/>
        <v>9</v>
      </c>
      <c r="G2049" s="15">
        <f t="shared" si="63"/>
        <v>81</v>
      </c>
      <c r="H2049" s="15"/>
      <c r="V2049">
        <v>512</v>
      </c>
    </row>
    <row r="2050" spans="1:22" x14ac:dyDescent="0.2">
      <c r="A2050">
        <v>1373</v>
      </c>
      <c r="B2050" t="s">
        <v>8219</v>
      </c>
      <c r="D2050" t="s">
        <v>8219</v>
      </c>
      <c r="E2050">
        <v>19</v>
      </c>
      <c r="F2050" s="15">
        <f t="shared" si="62"/>
        <v>19</v>
      </c>
      <c r="G2050" s="15">
        <f t="shared" si="63"/>
        <v>361</v>
      </c>
      <c r="H2050" s="15"/>
      <c r="V2050">
        <v>514</v>
      </c>
    </row>
    <row r="2051" spans="1:22" x14ac:dyDescent="0.2">
      <c r="A2051">
        <v>742</v>
      </c>
      <c r="B2051" t="s">
        <v>8219</v>
      </c>
      <c r="D2051" t="s">
        <v>8219</v>
      </c>
      <c r="E2051">
        <v>14</v>
      </c>
      <c r="F2051" s="15">
        <f t="shared" ref="F2051:F2114" si="64">E2051-$N2051</f>
        <v>14</v>
      </c>
      <c r="G2051" s="15">
        <f t="shared" ref="G2051:G2114" si="65">F2051^2</f>
        <v>196</v>
      </c>
      <c r="H2051" s="15"/>
      <c r="V2051">
        <v>524</v>
      </c>
    </row>
    <row r="2052" spans="1:22" x14ac:dyDescent="0.2">
      <c r="A2052">
        <v>170</v>
      </c>
      <c r="B2052" t="s">
        <v>8219</v>
      </c>
      <c r="D2052" t="s">
        <v>8219</v>
      </c>
      <c r="E2052">
        <v>38</v>
      </c>
      <c r="F2052" s="15">
        <f t="shared" si="64"/>
        <v>38</v>
      </c>
      <c r="G2052" s="15">
        <f t="shared" si="65"/>
        <v>1444</v>
      </c>
      <c r="H2052" s="15"/>
      <c r="V2052">
        <v>531</v>
      </c>
    </row>
    <row r="2053" spans="1:22" x14ac:dyDescent="0.2">
      <c r="A2053">
        <v>242</v>
      </c>
      <c r="B2053" t="s">
        <v>8219</v>
      </c>
      <c r="D2053" t="s">
        <v>8219</v>
      </c>
      <c r="E2053">
        <v>58</v>
      </c>
      <c r="F2053" s="15">
        <f t="shared" si="64"/>
        <v>58</v>
      </c>
      <c r="G2053" s="15">
        <f t="shared" si="65"/>
        <v>3364</v>
      </c>
      <c r="H2053" s="15"/>
      <c r="V2053">
        <v>537</v>
      </c>
    </row>
    <row r="2054" spans="1:22" x14ac:dyDescent="0.2">
      <c r="A2054">
        <v>541</v>
      </c>
      <c r="B2054" t="s">
        <v>8219</v>
      </c>
      <c r="D2054" t="s">
        <v>8219</v>
      </c>
      <c r="E2054">
        <v>28</v>
      </c>
      <c r="F2054" s="15">
        <f t="shared" si="64"/>
        <v>28</v>
      </c>
      <c r="G2054" s="15">
        <f t="shared" si="65"/>
        <v>784</v>
      </c>
      <c r="H2054" s="15"/>
      <c r="V2054">
        <v>537</v>
      </c>
    </row>
    <row r="2055" spans="1:22" x14ac:dyDescent="0.2">
      <c r="A2055">
        <v>121</v>
      </c>
      <c r="B2055" t="s">
        <v>8219</v>
      </c>
      <c r="D2055" t="s">
        <v>8219</v>
      </c>
      <c r="E2055">
        <v>17</v>
      </c>
      <c r="F2055" s="15">
        <f t="shared" si="64"/>
        <v>17</v>
      </c>
      <c r="G2055" s="15">
        <f t="shared" si="65"/>
        <v>289</v>
      </c>
      <c r="H2055" s="15"/>
      <c r="V2055">
        <v>539</v>
      </c>
    </row>
    <row r="2056" spans="1:22" x14ac:dyDescent="0.2">
      <c r="A2056">
        <v>621</v>
      </c>
      <c r="B2056" t="s">
        <v>8219</v>
      </c>
      <c r="D2056" t="s">
        <v>8219</v>
      </c>
      <c r="E2056">
        <v>12</v>
      </c>
      <c r="F2056" s="15">
        <f t="shared" si="64"/>
        <v>12</v>
      </c>
      <c r="G2056" s="15">
        <f t="shared" si="65"/>
        <v>144</v>
      </c>
      <c r="H2056" s="15"/>
      <c r="V2056">
        <v>539</v>
      </c>
    </row>
    <row r="2057" spans="1:22" x14ac:dyDescent="0.2">
      <c r="A2057">
        <v>101</v>
      </c>
      <c r="B2057" t="s">
        <v>8219</v>
      </c>
      <c r="D2057" t="s">
        <v>8219</v>
      </c>
      <c r="E2057">
        <v>40</v>
      </c>
      <c r="F2057" s="15">
        <f t="shared" si="64"/>
        <v>40</v>
      </c>
      <c r="G2057" s="15">
        <f t="shared" si="65"/>
        <v>1600</v>
      </c>
      <c r="H2057" s="15"/>
      <c r="V2057">
        <v>541</v>
      </c>
    </row>
    <row r="2058" spans="1:22" x14ac:dyDescent="0.2">
      <c r="A2058">
        <v>554</v>
      </c>
      <c r="B2058" t="s">
        <v>8219</v>
      </c>
      <c r="D2058" t="s">
        <v>8219</v>
      </c>
      <c r="E2058">
        <v>57</v>
      </c>
      <c r="F2058" s="15">
        <f t="shared" si="64"/>
        <v>57</v>
      </c>
      <c r="G2058" s="15">
        <f t="shared" si="65"/>
        <v>3249</v>
      </c>
      <c r="H2058" s="15"/>
      <c r="V2058">
        <v>549</v>
      </c>
    </row>
    <row r="2059" spans="1:22" x14ac:dyDescent="0.2">
      <c r="A2059">
        <v>666</v>
      </c>
      <c r="B2059" t="s">
        <v>8219</v>
      </c>
      <c r="D2059" t="s">
        <v>8219</v>
      </c>
      <c r="E2059">
        <v>114</v>
      </c>
      <c r="F2059" s="15">
        <f t="shared" si="64"/>
        <v>114</v>
      </c>
      <c r="G2059" s="15">
        <f t="shared" si="65"/>
        <v>12996</v>
      </c>
      <c r="H2059" s="15"/>
      <c r="V2059">
        <v>551</v>
      </c>
    </row>
    <row r="2060" spans="1:22" x14ac:dyDescent="0.2">
      <c r="A2060">
        <v>410</v>
      </c>
      <c r="B2060" t="s">
        <v>8219</v>
      </c>
      <c r="D2060" t="s">
        <v>8219</v>
      </c>
      <c r="E2060">
        <v>31</v>
      </c>
      <c r="F2060" s="15">
        <f t="shared" si="64"/>
        <v>31</v>
      </c>
      <c r="G2060" s="15">
        <f t="shared" si="65"/>
        <v>961</v>
      </c>
      <c r="H2060" s="15"/>
      <c r="V2060">
        <v>554</v>
      </c>
    </row>
    <row r="2061" spans="1:22" x14ac:dyDescent="0.2">
      <c r="A2061">
        <v>375</v>
      </c>
      <c r="B2061" t="s">
        <v>8219</v>
      </c>
      <c r="D2061" t="s">
        <v>8219</v>
      </c>
      <c r="E2061">
        <v>3</v>
      </c>
      <c r="F2061" s="15">
        <f t="shared" si="64"/>
        <v>3</v>
      </c>
      <c r="G2061" s="15">
        <f t="shared" si="65"/>
        <v>9</v>
      </c>
      <c r="H2061" s="15"/>
      <c r="V2061">
        <v>555</v>
      </c>
    </row>
    <row r="2062" spans="1:22" x14ac:dyDescent="0.2">
      <c r="A2062">
        <v>1364</v>
      </c>
      <c r="B2062" t="s">
        <v>8219</v>
      </c>
      <c r="D2062" t="s">
        <v>8219</v>
      </c>
      <c r="E2062">
        <v>16</v>
      </c>
      <c r="F2062" s="15">
        <f t="shared" si="64"/>
        <v>16</v>
      </c>
      <c r="G2062" s="15">
        <f t="shared" si="65"/>
        <v>256</v>
      </c>
      <c r="H2062" s="15"/>
      <c r="V2062">
        <v>555</v>
      </c>
    </row>
    <row r="2063" spans="1:22" x14ac:dyDescent="0.2">
      <c r="A2063">
        <v>35</v>
      </c>
      <c r="B2063" t="s">
        <v>8219</v>
      </c>
      <c r="D2063" t="s">
        <v>8219</v>
      </c>
      <c r="E2063">
        <v>199</v>
      </c>
      <c r="F2063" s="15">
        <f t="shared" si="64"/>
        <v>199</v>
      </c>
      <c r="G2063" s="15">
        <f t="shared" si="65"/>
        <v>39601</v>
      </c>
      <c r="H2063" s="15"/>
      <c r="V2063">
        <v>557</v>
      </c>
    </row>
    <row r="2064" spans="1:22" x14ac:dyDescent="0.2">
      <c r="A2064">
        <v>203</v>
      </c>
      <c r="B2064" t="s">
        <v>8219</v>
      </c>
      <c r="D2064" t="s">
        <v>8219</v>
      </c>
      <c r="E2064">
        <v>31</v>
      </c>
      <c r="F2064" s="15">
        <f t="shared" si="64"/>
        <v>31</v>
      </c>
      <c r="G2064" s="15">
        <f t="shared" si="65"/>
        <v>961</v>
      </c>
      <c r="H2064" s="15"/>
      <c r="V2064">
        <v>558</v>
      </c>
    </row>
    <row r="2065" spans="1:22" x14ac:dyDescent="0.2">
      <c r="A2065">
        <v>49</v>
      </c>
      <c r="B2065" t="s">
        <v>8219</v>
      </c>
      <c r="D2065" t="s">
        <v>8219</v>
      </c>
      <c r="E2065">
        <v>30</v>
      </c>
      <c r="F2065" s="15">
        <f t="shared" si="64"/>
        <v>30</v>
      </c>
      <c r="G2065" s="15">
        <f t="shared" si="65"/>
        <v>900</v>
      </c>
      <c r="H2065" s="15"/>
      <c r="V2065">
        <v>560</v>
      </c>
    </row>
    <row r="2066" spans="1:22" x14ac:dyDescent="0.2">
      <c r="A2066">
        <v>5812</v>
      </c>
      <c r="B2066" t="s">
        <v>8219</v>
      </c>
      <c r="D2066" t="s">
        <v>8219</v>
      </c>
      <c r="E2066">
        <v>34</v>
      </c>
      <c r="F2066" s="15">
        <f t="shared" si="64"/>
        <v>34</v>
      </c>
      <c r="G2066" s="15">
        <f t="shared" si="65"/>
        <v>1156</v>
      </c>
      <c r="H2066" s="15"/>
      <c r="V2066">
        <v>562</v>
      </c>
    </row>
    <row r="2067" spans="1:22" x14ac:dyDescent="0.2">
      <c r="A2067">
        <v>1556</v>
      </c>
      <c r="B2067" t="s">
        <v>8219</v>
      </c>
      <c r="D2067" t="s">
        <v>8219</v>
      </c>
      <c r="E2067">
        <v>18</v>
      </c>
      <c r="F2067" s="15">
        <f t="shared" si="64"/>
        <v>18</v>
      </c>
      <c r="G2067" s="15">
        <f t="shared" si="65"/>
        <v>324</v>
      </c>
      <c r="H2067" s="15"/>
      <c r="V2067">
        <v>563</v>
      </c>
    </row>
    <row r="2068" spans="1:22" x14ac:dyDescent="0.2">
      <c r="A2068">
        <v>65</v>
      </c>
      <c r="B2068" t="s">
        <v>8219</v>
      </c>
      <c r="D2068" t="s">
        <v>8219</v>
      </c>
      <c r="E2068">
        <v>67</v>
      </c>
      <c r="F2068" s="15">
        <f t="shared" si="64"/>
        <v>67</v>
      </c>
      <c r="G2068" s="15">
        <f t="shared" si="65"/>
        <v>4489</v>
      </c>
      <c r="H2068" s="15"/>
      <c r="V2068">
        <v>571</v>
      </c>
    </row>
    <row r="2069" spans="1:22" x14ac:dyDescent="0.2">
      <c r="A2069">
        <v>10</v>
      </c>
      <c r="B2069" t="s">
        <v>8219</v>
      </c>
      <c r="D2069" t="s">
        <v>8219</v>
      </c>
      <c r="E2069">
        <v>66</v>
      </c>
      <c r="F2069" s="15">
        <f t="shared" si="64"/>
        <v>66</v>
      </c>
      <c r="G2069" s="15">
        <f t="shared" si="65"/>
        <v>4356</v>
      </c>
      <c r="H2069" s="15"/>
      <c r="V2069">
        <v>574</v>
      </c>
    </row>
    <row r="2070" spans="1:22" x14ac:dyDescent="0.2">
      <c r="A2070">
        <v>76</v>
      </c>
      <c r="B2070" t="s">
        <v>8219</v>
      </c>
      <c r="D2070" t="s">
        <v>8219</v>
      </c>
      <c r="E2070">
        <v>23</v>
      </c>
      <c r="F2070" s="15">
        <f t="shared" si="64"/>
        <v>23</v>
      </c>
      <c r="G2070" s="15">
        <f t="shared" si="65"/>
        <v>529</v>
      </c>
      <c r="H2070" s="15"/>
      <c r="V2070">
        <v>576</v>
      </c>
    </row>
    <row r="2071" spans="1:22" x14ac:dyDescent="0.2">
      <c r="A2071">
        <v>263</v>
      </c>
      <c r="B2071" t="s">
        <v>8219</v>
      </c>
      <c r="D2071" t="s">
        <v>8219</v>
      </c>
      <c r="E2071">
        <v>126</v>
      </c>
      <c r="F2071" s="15">
        <f t="shared" si="64"/>
        <v>126</v>
      </c>
      <c r="G2071" s="15">
        <f t="shared" si="65"/>
        <v>15876</v>
      </c>
      <c r="H2071" s="15"/>
      <c r="V2071">
        <v>577</v>
      </c>
    </row>
    <row r="2072" spans="1:22" x14ac:dyDescent="0.2">
      <c r="A2072">
        <v>1530</v>
      </c>
      <c r="B2072" t="s">
        <v>8219</v>
      </c>
      <c r="D2072" t="s">
        <v>8219</v>
      </c>
      <c r="E2072">
        <v>6</v>
      </c>
      <c r="F2072" s="15">
        <f t="shared" si="64"/>
        <v>6</v>
      </c>
      <c r="G2072" s="15">
        <f t="shared" si="65"/>
        <v>36</v>
      </c>
      <c r="H2072" s="15"/>
      <c r="V2072">
        <v>600</v>
      </c>
    </row>
    <row r="2073" spans="1:22" x14ac:dyDescent="0.2">
      <c r="A2073">
        <v>278</v>
      </c>
      <c r="B2073" t="s">
        <v>8219</v>
      </c>
      <c r="D2073" t="s">
        <v>8219</v>
      </c>
      <c r="E2073">
        <v>25</v>
      </c>
      <c r="F2073" s="15">
        <f t="shared" si="64"/>
        <v>25</v>
      </c>
      <c r="G2073" s="15">
        <f t="shared" si="65"/>
        <v>625</v>
      </c>
      <c r="H2073" s="15"/>
      <c r="V2073">
        <v>607</v>
      </c>
    </row>
    <row r="2074" spans="1:22" x14ac:dyDescent="0.2">
      <c r="A2074">
        <v>350</v>
      </c>
      <c r="B2074" t="s">
        <v>8219</v>
      </c>
      <c r="D2074" t="s">
        <v>8219</v>
      </c>
      <c r="E2074">
        <v>39</v>
      </c>
      <c r="F2074" s="15">
        <f t="shared" si="64"/>
        <v>39</v>
      </c>
      <c r="G2074" s="15">
        <f t="shared" si="65"/>
        <v>1521</v>
      </c>
      <c r="H2074" s="15"/>
      <c r="V2074">
        <v>613</v>
      </c>
    </row>
    <row r="2075" spans="1:22" x14ac:dyDescent="0.2">
      <c r="A2075">
        <v>470</v>
      </c>
      <c r="B2075" t="s">
        <v>8219</v>
      </c>
      <c r="D2075" t="s">
        <v>8219</v>
      </c>
      <c r="E2075">
        <v>62</v>
      </c>
      <c r="F2075" s="15">
        <f t="shared" si="64"/>
        <v>62</v>
      </c>
      <c r="G2075" s="15">
        <f t="shared" si="65"/>
        <v>3844</v>
      </c>
      <c r="H2075" s="15"/>
      <c r="V2075">
        <v>614</v>
      </c>
    </row>
    <row r="2076" spans="1:22" x14ac:dyDescent="0.2">
      <c r="A2076">
        <v>3</v>
      </c>
      <c r="B2076" t="s">
        <v>8219</v>
      </c>
      <c r="D2076" t="s">
        <v>8219</v>
      </c>
      <c r="E2076">
        <v>31</v>
      </c>
      <c r="F2076" s="15">
        <f t="shared" si="64"/>
        <v>31</v>
      </c>
      <c r="G2076" s="15">
        <f t="shared" si="65"/>
        <v>961</v>
      </c>
      <c r="H2076" s="15"/>
      <c r="V2076">
        <v>615</v>
      </c>
    </row>
    <row r="2077" spans="1:22" x14ac:dyDescent="0.2">
      <c r="A2077">
        <v>8200</v>
      </c>
      <c r="B2077" t="s">
        <v>8219</v>
      </c>
      <c r="D2077" t="s">
        <v>8219</v>
      </c>
      <c r="E2077">
        <v>274</v>
      </c>
      <c r="F2077" s="15">
        <f t="shared" si="64"/>
        <v>274</v>
      </c>
      <c r="G2077" s="15">
        <f t="shared" si="65"/>
        <v>75076</v>
      </c>
      <c r="H2077" s="15"/>
      <c r="V2077">
        <v>621</v>
      </c>
    </row>
    <row r="2078" spans="1:22" x14ac:dyDescent="0.2">
      <c r="A2078">
        <v>8359</v>
      </c>
      <c r="B2078" t="s">
        <v>8219</v>
      </c>
      <c r="D2078" t="s">
        <v>8219</v>
      </c>
      <c r="E2078">
        <v>17</v>
      </c>
      <c r="F2078" s="15">
        <f t="shared" si="64"/>
        <v>17</v>
      </c>
      <c r="G2078" s="15">
        <f t="shared" si="65"/>
        <v>289</v>
      </c>
      <c r="H2078" s="15"/>
      <c r="V2078">
        <v>623</v>
      </c>
    </row>
    <row r="2079" spans="1:22" x14ac:dyDescent="0.2">
      <c r="A2079">
        <v>188</v>
      </c>
      <c r="B2079" t="s">
        <v>8219</v>
      </c>
      <c r="D2079" t="s">
        <v>8219</v>
      </c>
      <c r="E2079">
        <v>14</v>
      </c>
      <c r="F2079" s="15">
        <f t="shared" si="64"/>
        <v>14</v>
      </c>
      <c r="G2079" s="15">
        <f t="shared" si="65"/>
        <v>196</v>
      </c>
      <c r="H2079" s="15"/>
      <c r="V2079">
        <v>625</v>
      </c>
    </row>
    <row r="2080" spans="1:22" x14ac:dyDescent="0.2">
      <c r="A2080">
        <v>48</v>
      </c>
      <c r="B2080" t="s">
        <v>8219</v>
      </c>
      <c r="D2080" t="s">
        <v>8219</v>
      </c>
      <c r="E2080">
        <v>60</v>
      </c>
      <c r="F2080" s="15">
        <f t="shared" si="64"/>
        <v>60</v>
      </c>
      <c r="G2080" s="15">
        <f t="shared" si="65"/>
        <v>3600</v>
      </c>
      <c r="H2080" s="15"/>
      <c r="V2080">
        <v>635</v>
      </c>
    </row>
    <row r="2081" spans="1:22" x14ac:dyDescent="0.2">
      <c r="A2081">
        <v>607</v>
      </c>
      <c r="B2081" t="s">
        <v>8219</v>
      </c>
      <c r="D2081" t="s">
        <v>8219</v>
      </c>
      <c r="E2081">
        <v>33</v>
      </c>
      <c r="F2081" s="15">
        <f t="shared" si="64"/>
        <v>33</v>
      </c>
      <c r="G2081" s="15">
        <f t="shared" si="65"/>
        <v>1089</v>
      </c>
      <c r="H2081" s="15"/>
      <c r="V2081">
        <v>644</v>
      </c>
    </row>
    <row r="2082" spans="1:22" x14ac:dyDescent="0.2">
      <c r="A2082">
        <v>50</v>
      </c>
      <c r="B2082" t="s">
        <v>8219</v>
      </c>
      <c r="D2082" t="s">
        <v>8219</v>
      </c>
      <c r="E2082">
        <v>78</v>
      </c>
      <c r="F2082" s="15">
        <f t="shared" si="64"/>
        <v>78</v>
      </c>
      <c r="G2082" s="15">
        <f t="shared" si="65"/>
        <v>6084</v>
      </c>
      <c r="H2082" s="15"/>
      <c r="V2082">
        <v>651</v>
      </c>
    </row>
    <row r="2083" spans="1:22" x14ac:dyDescent="0.2">
      <c r="A2083">
        <v>55</v>
      </c>
      <c r="B2083" t="s">
        <v>8219</v>
      </c>
      <c r="D2083" t="s">
        <v>8219</v>
      </c>
      <c r="E2083">
        <v>30</v>
      </c>
      <c r="F2083" s="15">
        <f t="shared" si="64"/>
        <v>30</v>
      </c>
      <c r="G2083" s="15">
        <f t="shared" si="65"/>
        <v>900</v>
      </c>
      <c r="H2083" s="15"/>
      <c r="V2083">
        <v>660</v>
      </c>
    </row>
    <row r="2084" spans="1:22" x14ac:dyDescent="0.2">
      <c r="A2084">
        <v>38</v>
      </c>
      <c r="B2084" t="s">
        <v>8219</v>
      </c>
      <c r="D2084" t="s">
        <v>8219</v>
      </c>
      <c r="E2084">
        <v>136</v>
      </c>
      <c r="F2084" s="15">
        <f t="shared" si="64"/>
        <v>136</v>
      </c>
      <c r="G2084" s="15">
        <f t="shared" si="65"/>
        <v>18496</v>
      </c>
      <c r="H2084" s="15"/>
      <c r="V2084">
        <v>665</v>
      </c>
    </row>
    <row r="2085" spans="1:22" x14ac:dyDescent="0.2">
      <c r="A2085">
        <v>25</v>
      </c>
      <c r="B2085" t="s">
        <v>8219</v>
      </c>
      <c r="D2085" t="s">
        <v>8219</v>
      </c>
      <c r="E2085">
        <v>40</v>
      </c>
      <c r="F2085" s="15">
        <f t="shared" si="64"/>
        <v>40</v>
      </c>
      <c r="G2085" s="15">
        <f t="shared" si="65"/>
        <v>1600</v>
      </c>
      <c r="H2085" s="15"/>
      <c r="V2085">
        <v>666</v>
      </c>
    </row>
    <row r="2086" spans="1:22" x14ac:dyDescent="0.2">
      <c r="A2086">
        <v>46</v>
      </c>
      <c r="B2086" t="s">
        <v>8219</v>
      </c>
      <c r="D2086" t="s">
        <v>8219</v>
      </c>
      <c r="E2086">
        <v>18</v>
      </c>
      <c r="F2086" s="15">
        <f t="shared" si="64"/>
        <v>18</v>
      </c>
      <c r="G2086" s="15">
        <f t="shared" si="65"/>
        <v>324</v>
      </c>
      <c r="H2086" s="15"/>
      <c r="V2086">
        <v>670</v>
      </c>
    </row>
    <row r="2087" spans="1:22" x14ac:dyDescent="0.2">
      <c r="A2087">
        <v>83</v>
      </c>
      <c r="B2087" t="s">
        <v>8219</v>
      </c>
      <c r="D2087" t="s">
        <v>8219</v>
      </c>
      <c r="E2087">
        <v>39</v>
      </c>
      <c r="F2087" s="15">
        <f t="shared" si="64"/>
        <v>39</v>
      </c>
      <c r="G2087" s="15">
        <f t="shared" si="65"/>
        <v>1521</v>
      </c>
      <c r="H2087" s="15"/>
      <c r="V2087">
        <v>676</v>
      </c>
    </row>
    <row r="2088" spans="1:22" x14ac:dyDescent="0.2">
      <c r="A2088">
        <v>35</v>
      </c>
      <c r="B2088" t="s">
        <v>8219</v>
      </c>
      <c r="D2088" t="s">
        <v>8219</v>
      </c>
      <c r="E2088">
        <v>21</v>
      </c>
      <c r="F2088" s="15">
        <f t="shared" si="64"/>
        <v>21</v>
      </c>
      <c r="G2088" s="15">
        <f t="shared" si="65"/>
        <v>441</v>
      </c>
      <c r="H2088" s="15"/>
      <c r="V2088">
        <v>680</v>
      </c>
    </row>
    <row r="2089" spans="1:22" x14ac:dyDescent="0.2">
      <c r="A2089">
        <v>25</v>
      </c>
      <c r="B2089" t="s">
        <v>8219</v>
      </c>
      <c r="D2089" t="s">
        <v>8219</v>
      </c>
      <c r="E2089">
        <v>30</v>
      </c>
      <c r="F2089" s="15">
        <f t="shared" si="64"/>
        <v>30</v>
      </c>
      <c r="G2089" s="15">
        <f t="shared" si="65"/>
        <v>900</v>
      </c>
      <c r="H2089" s="15"/>
      <c r="V2089">
        <v>680</v>
      </c>
    </row>
    <row r="2090" spans="1:22" x14ac:dyDescent="0.2">
      <c r="A2090">
        <v>75</v>
      </c>
      <c r="B2090" t="s">
        <v>8219</v>
      </c>
      <c r="D2090" t="s">
        <v>8219</v>
      </c>
      <c r="E2090">
        <v>27</v>
      </c>
      <c r="F2090" s="15">
        <f t="shared" si="64"/>
        <v>27</v>
      </c>
      <c r="G2090" s="15">
        <f t="shared" si="65"/>
        <v>729</v>
      </c>
      <c r="H2090" s="15"/>
      <c r="V2090">
        <v>682</v>
      </c>
    </row>
    <row r="2091" spans="1:22" x14ac:dyDescent="0.2">
      <c r="A2091">
        <v>62</v>
      </c>
      <c r="B2091" t="s">
        <v>8219</v>
      </c>
      <c r="D2091" t="s">
        <v>8219</v>
      </c>
      <c r="E2091">
        <v>35</v>
      </c>
      <c r="F2091" s="15">
        <f t="shared" si="64"/>
        <v>35</v>
      </c>
      <c r="G2091" s="15">
        <f t="shared" si="65"/>
        <v>1225</v>
      </c>
      <c r="H2091" s="15"/>
      <c r="V2091">
        <v>682</v>
      </c>
    </row>
    <row r="2092" spans="1:22" x14ac:dyDescent="0.2">
      <c r="A2092">
        <v>160</v>
      </c>
      <c r="B2092" t="s">
        <v>8219</v>
      </c>
      <c r="D2092" t="s">
        <v>8219</v>
      </c>
      <c r="E2092">
        <v>13</v>
      </c>
      <c r="F2092" s="15">
        <f t="shared" si="64"/>
        <v>13</v>
      </c>
      <c r="G2092" s="15">
        <f t="shared" si="65"/>
        <v>169</v>
      </c>
      <c r="H2092" s="15"/>
      <c r="V2092">
        <v>688</v>
      </c>
    </row>
    <row r="2093" spans="1:22" x14ac:dyDescent="0.2">
      <c r="A2093">
        <v>246</v>
      </c>
      <c r="B2093" t="s">
        <v>8219</v>
      </c>
      <c r="D2093" t="s">
        <v>8219</v>
      </c>
      <c r="E2093">
        <v>23</v>
      </c>
      <c r="F2093" s="15">
        <f t="shared" si="64"/>
        <v>23</v>
      </c>
      <c r="G2093" s="15">
        <f t="shared" si="65"/>
        <v>529</v>
      </c>
      <c r="H2093" s="15"/>
      <c r="V2093">
        <v>701</v>
      </c>
    </row>
    <row r="2094" spans="1:22" x14ac:dyDescent="0.2">
      <c r="A2094">
        <v>55</v>
      </c>
      <c r="B2094" t="s">
        <v>8219</v>
      </c>
      <c r="D2094" t="s">
        <v>8219</v>
      </c>
      <c r="E2094">
        <v>39</v>
      </c>
      <c r="F2094" s="15">
        <f t="shared" si="64"/>
        <v>39</v>
      </c>
      <c r="G2094" s="15">
        <f t="shared" si="65"/>
        <v>1521</v>
      </c>
      <c r="H2094" s="15"/>
      <c r="V2094">
        <v>707</v>
      </c>
    </row>
    <row r="2095" spans="1:22" x14ac:dyDescent="0.2">
      <c r="A2095">
        <v>23</v>
      </c>
      <c r="B2095" t="s">
        <v>8219</v>
      </c>
      <c r="D2095" t="s">
        <v>8219</v>
      </c>
      <c r="E2095">
        <v>35</v>
      </c>
      <c r="F2095" s="15">
        <f t="shared" si="64"/>
        <v>35</v>
      </c>
      <c r="G2095" s="15">
        <f t="shared" si="65"/>
        <v>1225</v>
      </c>
      <c r="H2095" s="15"/>
      <c r="V2095">
        <v>711</v>
      </c>
    </row>
    <row r="2096" spans="1:22" x14ac:dyDescent="0.2">
      <c r="A2096">
        <v>72</v>
      </c>
      <c r="B2096" t="s">
        <v>8219</v>
      </c>
      <c r="D2096" t="s">
        <v>8219</v>
      </c>
      <c r="E2096">
        <v>27</v>
      </c>
      <c r="F2096" s="15">
        <f t="shared" si="64"/>
        <v>27</v>
      </c>
      <c r="G2096" s="15">
        <f t="shared" si="65"/>
        <v>729</v>
      </c>
      <c r="H2096" s="15"/>
      <c r="V2096">
        <v>714</v>
      </c>
    </row>
    <row r="2097" spans="1:22" x14ac:dyDescent="0.2">
      <c r="A2097">
        <v>22</v>
      </c>
      <c r="B2097" t="s">
        <v>8219</v>
      </c>
      <c r="D2097" t="s">
        <v>8219</v>
      </c>
      <c r="E2097">
        <v>21</v>
      </c>
      <c r="F2097" s="15">
        <f t="shared" si="64"/>
        <v>21</v>
      </c>
      <c r="G2097" s="15">
        <f t="shared" si="65"/>
        <v>441</v>
      </c>
      <c r="H2097" s="15"/>
      <c r="V2097">
        <v>721</v>
      </c>
    </row>
    <row r="2098" spans="1:22" x14ac:dyDescent="0.2">
      <c r="A2098">
        <v>14</v>
      </c>
      <c r="B2098" t="s">
        <v>8219</v>
      </c>
      <c r="D2098" t="s">
        <v>8219</v>
      </c>
      <c r="E2098">
        <v>104</v>
      </c>
      <c r="F2098" s="15">
        <f t="shared" si="64"/>
        <v>104</v>
      </c>
      <c r="G2098" s="15">
        <f t="shared" si="65"/>
        <v>10816</v>
      </c>
      <c r="H2098" s="15"/>
      <c r="V2098">
        <v>729</v>
      </c>
    </row>
    <row r="2099" spans="1:22" x14ac:dyDescent="0.2">
      <c r="A2099">
        <v>38</v>
      </c>
      <c r="B2099" t="s">
        <v>8219</v>
      </c>
      <c r="D2099" t="s">
        <v>8219</v>
      </c>
      <c r="E2099">
        <v>19</v>
      </c>
      <c r="F2099" s="15">
        <f t="shared" si="64"/>
        <v>19</v>
      </c>
      <c r="G2099" s="15">
        <f t="shared" si="65"/>
        <v>361</v>
      </c>
      <c r="H2099" s="15"/>
      <c r="V2099">
        <v>736</v>
      </c>
    </row>
    <row r="2100" spans="1:22" x14ac:dyDescent="0.2">
      <c r="A2100">
        <v>32</v>
      </c>
      <c r="B2100" t="s">
        <v>8219</v>
      </c>
      <c r="D2100" t="s">
        <v>8219</v>
      </c>
      <c r="E2100">
        <v>97</v>
      </c>
      <c r="F2100" s="15">
        <f t="shared" si="64"/>
        <v>97</v>
      </c>
      <c r="G2100" s="15">
        <f t="shared" si="65"/>
        <v>9409</v>
      </c>
      <c r="H2100" s="15"/>
      <c r="V2100">
        <v>740</v>
      </c>
    </row>
    <row r="2101" spans="1:22" x14ac:dyDescent="0.2">
      <c r="A2101">
        <v>63</v>
      </c>
      <c r="B2101" t="s">
        <v>8219</v>
      </c>
      <c r="D2101" t="s">
        <v>8219</v>
      </c>
      <c r="E2101">
        <v>27</v>
      </c>
      <c r="F2101" s="15">
        <f t="shared" si="64"/>
        <v>27</v>
      </c>
      <c r="G2101" s="15">
        <f t="shared" si="65"/>
        <v>729</v>
      </c>
      <c r="H2101" s="15"/>
      <c r="V2101">
        <v>742</v>
      </c>
    </row>
    <row r="2102" spans="1:22" x14ac:dyDescent="0.2">
      <c r="A2102">
        <v>27</v>
      </c>
      <c r="B2102" t="s">
        <v>8219</v>
      </c>
      <c r="D2102" t="s">
        <v>8219</v>
      </c>
      <c r="E2102">
        <v>24</v>
      </c>
      <c r="F2102" s="15">
        <f t="shared" si="64"/>
        <v>24</v>
      </c>
      <c r="G2102" s="15">
        <f t="shared" si="65"/>
        <v>576</v>
      </c>
      <c r="H2102" s="15"/>
      <c r="V2102">
        <v>760</v>
      </c>
    </row>
    <row r="2103" spans="1:22" x14ac:dyDescent="0.2">
      <c r="A2103">
        <v>44</v>
      </c>
      <c r="B2103" t="s">
        <v>8219</v>
      </c>
      <c r="D2103" t="s">
        <v>8219</v>
      </c>
      <c r="E2103">
        <v>13</v>
      </c>
      <c r="F2103" s="15">
        <f t="shared" si="64"/>
        <v>13</v>
      </c>
      <c r="G2103" s="15">
        <f t="shared" si="65"/>
        <v>169</v>
      </c>
      <c r="H2103" s="15"/>
      <c r="V2103">
        <v>813</v>
      </c>
    </row>
    <row r="2104" spans="1:22" x14ac:dyDescent="0.2">
      <c r="A2104">
        <v>38</v>
      </c>
      <c r="B2104" t="s">
        <v>8219</v>
      </c>
      <c r="D2104" t="s">
        <v>8219</v>
      </c>
      <c r="E2104">
        <v>46</v>
      </c>
      <c r="F2104" s="15">
        <f t="shared" si="64"/>
        <v>46</v>
      </c>
      <c r="G2104" s="15">
        <f t="shared" si="65"/>
        <v>2116</v>
      </c>
      <c r="H2104" s="15"/>
      <c r="V2104">
        <v>821</v>
      </c>
    </row>
    <row r="2105" spans="1:22" x14ac:dyDescent="0.2">
      <c r="A2105">
        <v>115</v>
      </c>
      <c r="B2105" t="s">
        <v>8219</v>
      </c>
      <c r="D2105" t="s">
        <v>8219</v>
      </c>
      <c r="E2105">
        <v>4</v>
      </c>
      <c r="F2105" s="15">
        <f t="shared" si="64"/>
        <v>4</v>
      </c>
      <c r="G2105" s="15">
        <f t="shared" si="65"/>
        <v>16</v>
      </c>
      <c r="H2105" s="15"/>
      <c r="V2105">
        <v>827</v>
      </c>
    </row>
    <row r="2106" spans="1:22" x14ac:dyDescent="0.2">
      <c r="A2106">
        <v>37</v>
      </c>
      <c r="B2106" t="s">
        <v>8219</v>
      </c>
      <c r="D2106" t="s">
        <v>8219</v>
      </c>
      <c r="E2106">
        <v>40</v>
      </c>
      <c r="F2106" s="15">
        <f t="shared" si="64"/>
        <v>40</v>
      </c>
      <c r="G2106" s="15">
        <f t="shared" si="65"/>
        <v>1600</v>
      </c>
      <c r="H2106" s="15"/>
      <c r="V2106">
        <v>834</v>
      </c>
    </row>
    <row r="2107" spans="1:22" x14ac:dyDescent="0.2">
      <c r="A2107">
        <v>99</v>
      </c>
      <c r="B2107" t="s">
        <v>8219</v>
      </c>
      <c r="D2107" t="s">
        <v>8219</v>
      </c>
      <c r="E2107">
        <v>44</v>
      </c>
      <c r="F2107" s="15">
        <f t="shared" si="64"/>
        <v>44</v>
      </c>
      <c r="G2107" s="15">
        <f t="shared" si="65"/>
        <v>1936</v>
      </c>
      <c r="H2107" s="15"/>
      <c r="V2107">
        <v>848</v>
      </c>
    </row>
    <row r="2108" spans="1:22" x14ac:dyDescent="0.2">
      <c r="A2108">
        <v>44</v>
      </c>
      <c r="B2108" t="s">
        <v>8219</v>
      </c>
      <c r="D2108" t="s">
        <v>8219</v>
      </c>
      <c r="E2108">
        <v>35</v>
      </c>
      <c r="F2108" s="15">
        <f t="shared" si="64"/>
        <v>35</v>
      </c>
      <c r="G2108" s="15">
        <f t="shared" si="65"/>
        <v>1225</v>
      </c>
      <c r="H2108" s="15"/>
      <c r="V2108">
        <v>859</v>
      </c>
    </row>
    <row r="2109" spans="1:22" x14ac:dyDescent="0.2">
      <c r="A2109">
        <v>58</v>
      </c>
      <c r="B2109" t="s">
        <v>8219</v>
      </c>
      <c r="D2109" t="s">
        <v>8219</v>
      </c>
      <c r="E2109">
        <v>63</v>
      </c>
      <c r="F2109" s="15">
        <f t="shared" si="64"/>
        <v>63</v>
      </c>
      <c r="G2109" s="15">
        <f t="shared" si="65"/>
        <v>3969</v>
      </c>
      <c r="H2109" s="15"/>
      <c r="V2109">
        <v>874</v>
      </c>
    </row>
    <row r="2110" spans="1:22" x14ac:dyDescent="0.2">
      <c r="A2110">
        <v>191</v>
      </c>
      <c r="B2110" t="s">
        <v>8219</v>
      </c>
      <c r="D2110" t="s">
        <v>8219</v>
      </c>
      <c r="E2110">
        <v>89</v>
      </c>
      <c r="F2110" s="15">
        <f t="shared" si="64"/>
        <v>89</v>
      </c>
      <c r="G2110" s="15">
        <f t="shared" si="65"/>
        <v>7921</v>
      </c>
      <c r="H2110" s="15"/>
      <c r="V2110">
        <v>878</v>
      </c>
    </row>
    <row r="2111" spans="1:22" x14ac:dyDescent="0.2">
      <c r="A2111">
        <v>40</v>
      </c>
      <c r="B2111" t="s">
        <v>8219</v>
      </c>
      <c r="D2111" t="s">
        <v>8219</v>
      </c>
      <c r="E2111">
        <v>15</v>
      </c>
      <c r="F2111" s="15">
        <f t="shared" si="64"/>
        <v>15</v>
      </c>
      <c r="G2111" s="15">
        <f t="shared" si="65"/>
        <v>225</v>
      </c>
      <c r="H2111" s="15"/>
      <c r="V2111">
        <v>885</v>
      </c>
    </row>
    <row r="2112" spans="1:22" x14ac:dyDescent="0.2">
      <c r="A2112">
        <v>38</v>
      </c>
      <c r="B2112" t="s">
        <v>8219</v>
      </c>
      <c r="D2112" t="s">
        <v>8219</v>
      </c>
      <c r="E2112">
        <v>46</v>
      </c>
      <c r="F2112" s="15">
        <f t="shared" si="64"/>
        <v>46</v>
      </c>
      <c r="G2112" s="15">
        <f t="shared" si="65"/>
        <v>2116</v>
      </c>
      <c r="H2112" s="15"/>
      <c r="V2112">
        <v>897</v>
      </c>
    </row>
    <row r="2113" spans="1:22" x14ac:dyDescent="0.2">
      <c r="A2113">
        <v>39</v>
      </c>
      <c r="B2113" t="s">
        <v>8219</v>
      </c>
      <c r="D2113" t="s">
        <v>8219</v>
      </c>
      <c r="E2113">
        <v>33</v>
      </c>
      <c r="F2113" s="15">
        <f t="shared" si="64"/>
        <v>33</v>
      </c>
      <c r="G2113" s="15">
        <f t="shared" si="65"/>
        <v>1089</v>
      </c>
      <c r="H2113" s="15"/>
      <c r="V2113">
        <v>902</v>
      </c>
    </row>
    <row r="2114" spans="1:22" x14ac:dyDescent="0.2">
      <c r="A2114">
        <v>11</v>
      </c>
      <c r="B2114" t="s">
        <v>8219</v>
      </c>
      <c r="D2114" t="s">
        <v>8219</v>
      </c>
      <c r="E2114">
        <v>52</v>
      </c>
      <c r="F2114" s="15">
        <f t="shared" si="64"/>
        <v>52</v>
      </c>
      <c r="G2114" s="15">
        <f t="shared" si="65"/>
        <v>2704</v>
      </c>
      <c r="H2114" s="15"/>
      <c r="V2114">
        <v>916</v>
      </c>
    </row>
    <row r="2115" spans="1:22" x14ac:dyDescent="0.2">
      <c r="A2115">
        <v>107</v>
      </c>
      <c r="B2115" t="s">
        <v>8219</v>
      </c>
      <c r="D2115" t="s">
        <v>8219</v>
      </c>
      <c r="E2115">
        <v>7</v>
      </c>
      <c r="F2115" s="15">
        <f t="shared" ref="F2115:F2178" si="66">E2115-$N2115</f>
        <v>7</v>
      </c>
      <c r="G2115" s="15">
        <f t="shared" ref="G2115:G2178" si="67">F2115^2</f>
        <v>49</v>
      </c>
      <c r="H2115" s="15"/>
      <c r="V2115">
        <v>930</v>
      </c>
    </row>
    <row r="2116" spans="1:22" x14ac:dyDescent="0.2">
      <c r="A2116">
        <v>147</v>
      </c>
      <c r="B2116" t="s">
        <v>8219</v>
      </c>
      <c r="D2116" t="s">
        <v>8219</v>
      </c>
      <c r="E2116">
        <v>28</v>
      </c>
      <c r="F2116" s="15">
        <f t="shared" si="66"/>
        <v>28</v>
      </c>
      <c r="G2116" s="15">
        <f t="shared" si="67"/>
        <v>784</v>
      </c>
      <c r="H2116" s="15"/>
      <c r="V2116">
        <v>942</v>
      </c>
    </row>
    <row r="2117" spans="1:22" x14ac:dyDescent="0.2">
      <c r="A2117">
        <v>36</v>
      </c>
      <c r="B2117" t="s">
        <v>8219</v>
      </c>
      <c r="D2117" t="s">
        <v>8219</v>
      </c>
      <c r="E2117">
        <v>11</v>
      </c>
      <c r="F2117" s="15">
        <f t="shared" si="66"/>
        <v>11</v>
      </c>
      <c r="G2117" s="15">
        <f t="shared" si="67"/>
        <v>121</v>
      </c>
      <c r="H2117" s="15"/>
      <c r="V2117">
        <v>943</v>
      </c>
    </row>
    <row r="2118" spans="1:22" x14ac:dyDescent="0.2">
      <c r="A2118">
        <v>92</v>
      </c>
      <c r="B2118" t="s">
        <v>8219</v>
      </c>
      <c r="D2118" t="s">
        <v>8219</v>
      </c>
      <c r="E2118">
        <v>15</v>
      </c>
      <c r="F2118" s="15">
        <f t="shared" si="66"/>
        <v>15</v>
      </c>
      <c r="G2118" s="15">
        <f t="shared" si="67"/>
        <v>225</v>
      </c>
      <c r="H2118" s="15"/>
      <c r="V2118">
        <v>944</v>
      </c>
    </row>
    <row r="2119" spans="1:22" x14ac:dyDescent="0.2">
      <c r="A2119">
        <v>35</v>
      </c>
      <c r="B2119" t="s">
        <v>8219</v>
      </c>
      <c r="D2119" t="s">
        <v>8219</v>
      </c>
      <c r="E2119">
        <v>30</v>
      </c>
      <c r="F2119" s="15">
        <f t="shared" si="66"/>
        <v>30</v>
      </c>
      <c r="G2119" s="15">
        <f t="shared" si="67"/>
        <v>900</v>
      </c>
      <c r="H2119" s="15"/>
      <c r="V2119">
        <v>951</v>
      </c>
    </row>
    <row r="2120" spans="1:22" x14ac:dyDescent="0.2">
      <c r="A2120">
        <v>17</v>
      </c>
      <c r="B2120" t="s">
        <v>8219</v>
      </c>
      <c r="D2120" t="s">
        <v>8219</v>
      </c>
      <c r="E2120">
        <v>27</v>
      </c>
      <c r="F2120" s="15">
        <f t="shared" si="66"/>
        <v>27</v>
      </c>
      <c r="G2120" s="15">
        <f t="shared" si="67"/>
        <v>729</v>
      </c>
      <c r="H2120" s="15"/>
      <c r="V2120">
        <v>963</v>
      </c>
    </row>
    <row r="2121" spans="1:22" x14ac:dyDescent="0.2">
      <c r="A2121">
        <v>22</v>
      </c>
      <c r="B2121" t="s">
        <v>8219</v>
      </c>
      <c r="D2121" t="s">
        <v>8219</v>
      </c>
      <c r="E2121">
        <v>28</v>
      </c>
      <c r="F2121" s="15">
        <f t="shared" si="66"/>
        <v>28</v>
      </c>
      <c r="G2121" s="15">
        <f t="shared" si="67"/>
        <v>784</v>
      </c>
      <c r="H2121" s="15"/>
      <c r="V2121">
        <v>964</v>
      </c>
    </row>
    <row r="2122" spans="1:22" x14ac:dyDescent="0.2">
      <c r="A2122">
        <v>69</v>
      </c>
      <c r="B2122" t="s">
        <v>8219</v>
      </c>
      <c r="D2122" t="s">
        <v>8219</v>
      </c>
      <c r="E2122">
        <v>17</v>
      </c>
      <c r="F2122" s="15">
        <f t="shared" si="66"/>
        <v>17</v>
      </c>
      <c r="G2122" s="15">
        <f t="shared" si="67"/>
        <v>289</v>
      </c>
      <c r="H2122" s="15"/>
      <c r="V2122">
        <v>971</v>
      </c>
    </row>
    <row r="2123" spans="1:22" x14ac:dyDescent="0.2">
      <c r="A2123">
        <v>10</v>
      </c>
      <c r="B2123" t="s">
        <v>8221</v>
      </c>
      <c r="D2123" t="s">
        <v>8219</v>
      </c>
      <c r="E2123">
        <v>50</v>
      </c>
      <c r="F2123" s="15">
        <f t="shared" si="66"/>
        <v>50</v>
      </c>
      <c r="G2123" s="15">
        <f t="shared" si="67"/>
        <v>2500</v>
      </c>
      <c r="H2123" s="15"/>
      <c r="V2123">
        <v>983</v>
      </c>
    </row>
    <row r="2124" spans="1:22" x14ac:dyDescent="0.2">
      <c r="A2124">
        <v>3</v>
      </c>
      <c r="B2124" t="s">
        <v>8221</v>
      </c>
      <c r="D2124" t="s">
        <v>8219</v>
      </c>
      <c r="E2124">
        <v>26</v>
      </c>
      <c r="F2124" s="15">
        <f t="shared" si="66"/>
        <v>26</v>
      </c>
      <c r="G2124" s="15">
        <f t="shared" si="67"/>
        <v>676</v>
      </c>
      <c r="H2124" s="15"/>
      <c r="V2124">
        <v>988</v>
      </c>
    </row>
    <row r="2125" spans="1:22" x14ac:dyDescent="0.2">
      <c r="A2125">
        <v>5</v>
      </c>
      <c r="B2125" t="s">
        <v>8221</v>
      </c>
      <c r="D2125" t="s">
        <v>8219</v>
      </c>
      <c r="E2125">
        <v>88</v>
      </c>
      <c r="F2125" s="15">
        <f t="shared" si="66"/>
        <v>88</v>
      </c>
      <c r="G2125" s="15">
        <f t="shared" si="67"/>
        <v>7744</v>
      </c>
      <c r="H2125" s="15"/>
      <c r="V2125">
        <v>1013</v>
      </c>
    </row>
    <row r="2126" spans="1:22" x14ac:dyDescent="0.2">
      <c r="A2126">
        <v>5</v>
      </c>
      <c r="B2126" t="s">
        <v>8221</v>
      </c>
      <c r="D2126" t="s">
        <v>8219</v>
      </c>
      <c r="E2126">
        <v>91</v>
      </c>
      <c r="F2126" s="15">
        <f t="shared" si="66"/>
        <v>91</v>
      </c>
      <c r="G2126" s="15">
        <f t="shared" si="67"/>
        <v>8281</v>
      </c>
      <c r="H2126" s="15"/>
      <c r="V2126">
        <v>1019</v>
      </c>
    </row>
    <row r="2127" spans="1:22" x14ac:dyDescent="0.2">
      <c r="A2127">
        <v>27</v>
      </c>
      <c r="B2127" t="s">
        <v>8221</v>
      </c>
      <c r="D2127" t="s">
        <v>8219</v>
      </c>
      <c r="E2127">
        <v>3</v>
      </c>
      <c r="F2127" s="15">
        <f t="shared" si="66"/>
        <v>3</v>
      </c>
      <c r="G2127" s="15">
        <f t="shared" si="67"/>
        <v>9</v>
      </c>
      <c r="H2127" s="15"/>
      <c r="V2127">
        <v>1021</v>
      </c>
    </row>
    <row r="2128" spans="1:22" x14ac:dyDescent="0.2">
      <c r="A2128">
        <v>2</v>
      </c>
      <c r="B2128" t="s">
        <v>8221</v>
      </c>
      <c r="D2128" t="s">
        <v>8219</v>
      </c>
      <c r="E2128">
        <v>28</v>
      </c>
      <c r="F2128" s="15">
        <f t="shared" si="66"/>
        <v>28</v>
      </c>
      <c r="G2128" s="15">
        <f t="shared" si="67"/>
        <v>784</v>
      </c>
      <c r="H2128" s="15"/>
      <c r="V2128">
        <v>1049</v>
      </c>
    </row>
    <row r="2129" spans="1:22" x14ac:dyDescent="0.2">
      <c r="A2129">
        <v>236</v>
      </c>
      <c r="B2129" t="s">
        <v>8221</v>
      </c>
      <c r="D2129" t="s">
        <v>8219</v>
      </c>
      <c r="E2129">
        <v>77</v>
      </c>
      <c r="F2129" s="15">
        <f t="shared" si="66"/>
        <v>77</v>
      </c>
      <c r="G2129" s="15">
        <f t="shared" si="67"/>
        <v>5929</v>
      </c>
      <c r="H2129" s="15"/>
      <c r="V2129">
        <v>1062</v>
      </c>
    </row>
    <row r="2130" spans="1:22" x14ac:dyDescent="0.2">
      <c r="A2130">
        <v>1</v>
      </c>
      <c r="B2130" t="s">
        <v>8221</v>
      </c>
      <c r="D2130" t="s">
        <v>8219</v>
      </c>
      <c r="E2130">
        <v>27</v>
      </c>
      <c r="F2130" s="15">
        <f t="shared" si="66"/>
        <v>27</v>
      </c>
      <c r="G2130" s="15">
        <f t="shared" si="67"/>
        <v>729</v>
      </c>
      <c r="H2130" s="15"/>
      <c r="V2130">
        <v>1071</v>
      </c>
    </row>
    <row r="2131" spans="1:22" x14ac:dyDescent="0.2">
      <c r="A2131">
        <v>12</v>
      </c>
      <c r="B2131" t="s">
        <v>8221</v>
      </c>
      <c r="D2131" t="s">
        <v>8219</v>
      </c>
      <c r="E2131">
        <v>107</v>
      </c>
      <c r="F2131" s="15">
        <f t="shared" si="66"/>
        <v>107</v>
      </c>
      <c r="G2131" s="15">
        <f t="shared" si="67"/>
        <v>11449</v>
      </c>
      <c r="H2131" s="15"/>
      <c r="V2131">
        <v>1088</v>
      </c>
    </row>
    <row r="2132" spans="1:22" x14ac:dyDescent="0.2">
      <c r="A2132">
        <v>4</v>
      </c>
      <c r="B2132" t="s">
        <v>8221</v>
      </c>
      <c r="D2132" t="s">
        <v>8219</v>
      </c>
      <c r="E2132">
        <v>96</v>
      </c>
      <c r="F2132" s="15">
        <f t="shared" si="66"/>
        <v>96</v>
      </c>
      <c r="G2132" s="15">
        <f t="shared" si="67"/>
        <v>9216</v>
      </c>
      <c r="H2132" s="15"/>
      <c r="V2132">
        <v>1095</v>
      </c>
    </row>
    <row r="2133" spans="1:22" x14ac:dyDescent="0.2">
      <c r="A2133">
        <v>3</v>
      </c>
      <c r="B2133" t="s">
        <v>8221</v>
      </c>
      <c r="D2133" t="s">
        <v>8219</v>
      </c>
      <c r="E2133">
        <v>56</v>
      </c>
      <c r="F2133" s="15">
        <f t="shared" si="66"/>
        <v>56</v>
      </c>
      <c r="G2133" s="15">
        <f t="shared" si="67"/>
        <v>3136</v>
      </c>
      <c r="H2133" s="15"/>
      <c r="V2133">
        <v>1104</v>
      </c>
    </row>
    <row r="2134" spans="1:22" x14ac:dyDescent="0.2">
      <c r="A2134">
        <v>99</v>
      </c>
      <c r="B2134" t="s">
        <v>8221</v>
      </c>
      <c r="D2134" t="s">
        <v>8219</v>
      </c>
      <c r="E2134">
        <v>58</v>
      </c>
      <c r="F2134" s="15">
        <f t="shared" si="66"/>
        <v>58</v>
      </c>
      <c r="G2134" s="15">
        <f t="shared" si="67"/>
        <v>3364</v>
      </c>
      <c r="H2134" s="15"/>
      <c r="V2134">
        <v>1107</v>
      </c>
    </row>
    <row r="2135" spans="1:22" x14ac:dyDescent="0.2">
      <c r="A2135">
        <v>3</v>
      </c>
      <c r="B2135" t="s">
        <v>8221</v>
      </c>
      <c r="D2135" t="s">
        <v>8219</v>
      </c>
      <c r="E2135">
        <v>15</v>
      </c>
      <c r="F2135" s="15">
        <f t="shared" si="66"/>
        <v>15</v>
      </c>
      <c r="G2135" s="15">
        <f t="shared" si="67"/>
        <v>225</v>
      </c>
      <c r="H2135" s="15"/>
      <c r="V2135">
        <v>1113</v>
      </c>
    </row>
    <row r="2136" spans="1:22" x14ac:dyDescent="0.2">
      <c r="A2136">
        <v>3</v>
      </c>
      <c r="B2136" t="s">
        <v>8221</v>
      </c>
      <c r="D2136" t="s">
        <v>8219</v>
      </c>
      <c r="E2136">
        <v>20</v>
      </c>
      <c r="F2136" s="15">
        <f t="shared" si="66"/>
        <v>20</v>
      </c>
      <c r="G2136" s="15">
        <f t="shared" si="67"/>
        <v>400</v>
      </c>
      <c r="H2136" s="15"/>
      <c r="V2136">
        <v>1151</v>
      </c>
    </row>
    <row r="2137" spans="1:22" x14ac:dyDescent="0.2">
      <c r="A2137">
        <v>22</v>
      </c>
      <c r="B2137" t="s">
        <v>8221</v>
      </c>
      <c r="D2137" t="s">
        <v>8219</v>
      </c>
      <c r="E2137">
        <v>38</v>
      </c>
      <c r="F2137" s="15">
        <f t="shared" si="66"/>
        <v>38</v>
      </c>
      <c r="G2137" s="15">
        <f t="shared" si="67"/>
        <v>1444</v>
      </c>
      <c r="H2137" s="15"/>
      <c r="V2137">
        <v>1204</v>
      </c>
    </row>
    <row r="2138" spans="1:22" x14ac:dyDescent="0.2">
      <c r="A2138">
        <v>4</v>
      </c>
      <c r="B2138" t="s">
        <v>8221</v>
      </c>
      <c r="D2138" t="s">
        <v>8219</v>
      </c>
      <c r="E2138">
        <v>33</v>
      </c>
      <c r="F2138" s="15">
        <f t="shared" si="66"/>
        <v>33</v>
      </c>
      <c r="G2138" s="15">
        <f t="shared" si="67"/>
        <v>1089</v>
      </c>
      <c r="H2138" s="15"/>
      <c r="V2138">
        <v>1224</v>
      </c>
    </row>
    <row r="2139" spans="1:22" x14ac:dyDescent="0.2">
      <c r="A2139">
        <v>534</v>
      </c>
      <c r="B2139" t="s">
        <v>8221</v>
      </c>
      <c r="D2139" t="s">
        <v>8219</v>
      </c>
      <c r="E2139">
        <v>57</v>
      </c>
      <c r="F2139" s="15">
        <f t="shared" si="66"/>
        <v>57</v>
      </c>
      <c r="G2139" s="15">
        <f t="shared" si="67"/>
        <v>3249</v>
      </c>
      <c r="H2139" s="15"/>
      <c r="V2139">
        <v>1251</v>
      </c>
    </row>
    <row r="2140" spans="1:22" x14ac:dyDescent="0.2">
      <c r="A2140">
        <v>12</v>
      </c>
      <c r="B2140" t="s">
        <v>8221</v>
      </c>
      <c r="D2140" t="s">
        <v>8219</v>
      </c>
      <c r="E2140">
        <v>25</v>
      </c>
      <c r="F2140" s="15">
        <f t="shared" si="66"/>
        <v>25</v>
      </c>
      <c r="G2140" s="15">
        <f t="shared" si="67"/>
        <v>625</v>
      </c>
      <c r="H2140" s="15"/>
      <c r="V2140">
        <v>1260</v>
      </c>
    </row>
    <row r="2141" spans="1:22" x14ac:dyDescent="0.2">
      <c r="A2141">
        <v>56</v>
      </c>
      <c r="B2141" t="s">
        <v>8221</v>
      </c>
      <c r="D2141" t="s">
        <v>8219</v>
      </c>
      <c r="E2141">
        <v>14</v>
      </c>
      <c r="F2141" s="15">
        <f t="shared" si="66"/>
        <v>14</v>
      </c>
      <c r="G2141" s="15">
        <f t="shared" si="67"/>
        <v>196</v>
      </c>
      <c r="H2141" s="15"/>
      <c r="V2141">
        <v>1281</v>
      </c>
    </row>
    <row r="2142" spans="1:22" x14ac:dyDescent="0.2">
      <c r="A2142">
        <v>11</v>
      </c>
      <c r="B2142" t="s">
        <v>8221</v>
      </c>
      <c r="D2142" t="s">
        <v>8219</v>
      </c>
      <c r="E2142">
        <v>94</v>
      </c>
      <c r="F2142" s="15">
        <f t="shared" si="66"/>
        <v>94</v>
      </c>
      <c r="G2142" s="15">
        <f t="shared" si="67"/>
        <v>8836</v>
      </c>
      <c r="H2142" s="15"/>
      <c r="V2142">
        <v>1328</v>
      </c>
    </row>
    <row r="2143" spans="1:22" x14ac:dyDescent="0.2">
      <c r="A2143">
        <v>0</v>
      </c>
      <c r="B2143" t="s">
        <v>8221</v>
      </c>
      <c r="D2143" t="s">
        <v>8219</v>
      </c>
      <c r="E2143">
        <v>59</v>
      </c>
      <c r="F2143" s="15">
        <f t="shared" si="66"/>
        <v>59</v>
      </c>
      <c r="G2143" s="15">
        <f t="shared" si="67"/>
        <v>3481</v>
      </c>
      <c r="H2143" s="15"/>
      <c r="V2143">
        <v>1356</v>
      </c>
    </row>
    <row r="2144" spans="1:22" x14ac:dyDescent="0.2">
      <c r="A2144">
        <v>12</v>
      </c>
      <c r="B2144" t="s">
        <v>8221</v>
      </c>
      <c r="D2144" t="s">
        <v>8219</v>
      </c>
      <c r="E2144">
        <v>36</v>
      </c>
      <c r="F2144" s="15">
        <f t="shared" si="66"/>
        <v>36</v>
      </c>
      <c r="G2144" s="15">
        <f t="shared" si="67"/>
        <v>1296</v>
      </c>
      <c r="H2144" s="15"/>
      <c r="V2144">
        <v>1364</v>
      </c>
    </row>
    <row r="2145" spans="1:22" x14ac:dyDescent="0.2">
      <c r="A2145">
        <v>5</v>
      </c>
      <c r="B2145" t="s">
        <v>8221</v>
      </c>
      <c r="D2145" t="s">
        <v>8219</v>
      </c>
      <c r="E2145">
        <v>115</v>
      </c>
      <c r="F2145" s="15">
        <f t="shared" si="66"/>
        <v>115</v>
      </c>
      <c r="G2145" s="15">
        <f t="shared" si="67"/>
        <v>13225</v>
      </c>
      <c r="H2145" s="15"/>
      <c r="V2145">
        <v>1373</v>
      </c>
    </row>
    <row r="2146" spans="1:22" x14ac:dyDescent="0.2">
      <c r="A2146">
        <v>24</v>
      </c>
      <c r="B2146" t="s">
        <v>8221</v>
      </c>
      <c r="D2146" t="s">
        <v>8219</v>
      </c>
      <c r="E2146">
        <v>30</v>
      </c>
      <c r="F2146" s="15">
        <f t="shared" si="66"/>
        <v>30</v>
      </c>
      <c r="G2146" s="15">
        <f t="shared" si="67"/>
        <v>900</v>
      </c>
      <c r="H2146" s="15"/>
      <c r="V2146">
        <v>1375</v>
      </c>
    </row>
    <row r="2147" spans="1:22" x14ac:dyDescent="0.2">
      <c r="A2147">
        <v>89</v>
      </c>
      <c r="B2147" t="s">
        <v>8221</v>
      </c>
      <c r="D2147" t="s">
        <v>8219</v>
      </c>
      <c r="E2147">
        <v>52</v>
      </c>
      <c r="F2147" s="15">
        <f t="shared" si="66"/>
        <v>52</v>
      </c>
      <c r="G2147" s="15">
        <f t="shared" si="67"/>
        <v>2704</v>
      </c>
      <c r="H2147" s="15"/>
      <c r="V2147">
        <v>1420</v>
      </c>
    </row>
    <row r="2148" spans="1:22" x14ac:dyDescent="0.2">
      <c r="A2148">
        <v>1</v>
      </c>
      <c r="B2148" t="s">
        <v>8221</v>
      </c>
      <c r="D2148" t="s">
        <v>8219</v>
      </c>
      <c r="E2148">
        <v>27</v>
      </c>
      <c r="F2148" s="15">
        <f t="shared" si="66"/>
        <v>27</v>
      </c>
      <c r="G2148" s="15">
        <f t="shared" si="67"/>
        <v>729</v>
      </c>
      <c r="H2148" s="15"/>
      <c r="V2148">
        <v>1510</v>
      </c>
    </row>
    <row r="2149" spans="1:22" x14ac:dyDescent="0.2">
      <c r="A2149">
        <v>55</v>
      </c>
      <c r="B2149" t="s">
        <v>8221</v>
      </c>
      <c r="D2149" t="s">
        <v>8219</v>
      </c>
      <c r="E2149">
        <v>24</v>
      </c>
      <c r="F2149" s="15">
        <f t="shared" si="66"/>
        <v>24</v>
      </c>
      <c r="G2149" s="15">
        <f t="shared" si="67"/>
        <v>576</v>
      </c>
      <c r="H2149" s="15"/>
      <c r="V2149">
        <v>1513</v>
      </c>
    </row>
    <row r="2150" spans="1:22" x14ac:dyDescent="0.2">
      <c r="A2150">
        <v>2</v>
      </c>
      <c r="B2150" t="s">
        <v>8221</v>
      </c>
      <c r="D2150" t="s">
        <v>8219</v>
      </c>
      <c r="E2150">
        <v>10</v>
      </c>
      <c r="F2150" s="15">
        <f t="shared" si="66"/>
        <v>10</v>
      </c>
      <c r="G2150" s="15">
        <f t="shared" si="67"/>
        <v>100</v>
      </c>
      <c r="H2150" s="15"/>
      <c r="V2150">
        <v>1530</v>
      </c>
    </row>
    <row r="2151" spans="1:22" x14ac:dyDescent="0.2">
      <c r="A2151">
        <v>0</v>
      </c>
      <c r="B2151" t="s">
        <v>8221</v>
      </c>
      <c r="D2151" t="s">
        <v>8219</v>
      </c>
      <c r="E2151">
        <v>30</v>
      </c>
      <c r="F2151" s="15">
        <f t="shared" si="66"/>
        <v>30</v>
      </c>
      <c r="G2151" s="15">
        <f t="shared" si="67"/>
        <v>900</v>
      </c>
      <c r="H2151" s="15"/>
      <c r="V2151">
        <v>1556</v>
      </c>
    </row>
    <row r="2152" spans="1:22" x14ac:dyDescent="0.2">
      <c r="A2152">
        <v>4</v>
      </c>
      <c r="B2152" t="s">
        <v>8221</v>
      </c>
      <c r="D2152" t="s">
        <v>8219</v>
      </c>
      <c r="E2152">
        <v>71</v>
      </c>
      <c r="F2152" s="15">
        <f t="shared" si="66"/>
        <v>71</v>
      </c>
      <c r="G2152" s="15">
        <f t="shared" si="67"/>
        <v>5041</v>
      </c>
      <c r="H2152" s="15"/>
      <c r="V2152">
        <v>1596</v>
      </c>
    </row>
    <row r="2153" spans="1:22" x14ac:dyDescent="0.2">
      <c r="A2153">
        <v>6</v>
      </c>
      <c r="B2153" t="s">
        <v>8221</v>
      </c>
      <c r="D2153" t="s">
        <v>8219</v>
      </c>
      <c r="E2153">
        <v>10</v>
      </c>
      <c r="F2153" s="15">
        <f t="shared" si="66"/>
        <v>10</v>
      </c>
      <c r="G2153" s="15">
        <f t="shared" si="67"/>
        <v>100</v>
      </c>
      <c r="H2153" s="15"/>
      <c r="V2153">
        <v>1633</v>
      </c>
    </row>
    <row r="2154" spans="1:22" x14ac:dyDescent="0.2">
      <c r="A2154">
        <v>4</v>
      </c>
      <c r="B2154" t="s">
        <v>8221</v>
      </c>
      <c r="D2154" t="s">
        <v>8219</v>
      </c>
      <c r="E2154">
        <v>24</v>
      </c>
      <c r="F2154" s="15">
        <f t="shared" si="66"/>
        <v>24</v>
      </c>
      <c r="G2154" s="15">
        <f t="shared" si="67"/>
        <v>576</v>
      </c>
      <c r="H2154" s="15"/>
      <c r="V2154">
        <v>1637</v>
      </c>
    </row>
    <row r="2155" spans="1:22" x14ac:dyDescent="0.2">
      <c r="A2155">
        <v>4</v>
      </c>
      <c r="B2155" t="s">
        <v>8221</v>
      </c>
      <c r="D2155" t="s">
        <v>8219</v>
      </c>
      <c r="E2155">
        <v>38</v>
      </c>
      <c r="F2155" s="15">
        <f t="shared" si="66"/>
        <v>38</v>
      </c>
      <c r="G2155" s="15">
        <f t="shared" si="67"/>
        <v>1444</v>
      </c>
      <c r="H2155" s="15"/>
      <c r="V2155">
        <v>1670</v>
      </c>
    </row>
    <row r="2156" spans="1:22" x14ac:dyDescent="0.2">
      <c r="A2156">
        <v>2</v>
      </c>
      <c r="B2156" t="s">
        <v>8221</v>
      </c>
      <c r="D2156" t="s">
        <v>8219</v>
      </c>
      <c r="E2156">
        <v>26</v>
      </c>
      <c r="F2156" s="15">
        <f t="shared" si="66"/>
        <v>26</v>
      </c>
      <c r="G2156" s="15">
        <f t="shared" si="67"/>
        <v>676</v>
      </c>
      <c r="H2156" s="15"/>
      <c r="V2156">
        <v>1737</v>
      </c>
    </row>
    <row r="2157" spans="1:22" x14ac:dyDescent="0.2">
      <c r="A2157">
        <v>5</v>
      </c>
      <c r="B2157" t="s">
        <v>8221</v>
      </c>
      <c r="D2157" t="s">
        <v>8219</v>
      </c>
      <c r="E2157">
        <v>19</v>
      </c>
      <c r="F2157" s="15">
        <f t="shared" si="66"/>
        <v>19</v>
      </c>
      <c r="G2157" s="15">
        <f t="shared" si="67"/>
        <v>361</v>
      </c>
      <c r="H2157" s="15"/>
      <c r="V2157">
        <v>1762</v>
      </c>
    </row>
    <row r="2158" spans="1:22" x14ac:dyDescent="0.2">
      <c r="A2158">
        <v>83</v>
      </c>
      <c r="B2158" t="s">
        <v>8221</v>
      </c>
      <c r="D2158" t="s">
        <v>8219</v>
      </c>
      <c r="E2158">
        <v>11</v>
      </c>
      <c r="F2158" s="15">
        <f t="shared" si="66"/>
        <v>11</v>
      </c>
      <c r="G2158" s="15">
        <f t="shared" si="67"/>
        <v>121</v>
      </c>
      <c r="H2158" s="15"/>
      <c r="V2158">
        <v>1780</v>
      </c>
    </row>
    <row r="2159" spans="1:22" x14ac:dyDescent="0.2">
      <c r="A2159">
        <v>57</v>
      </c>
      <c r="B2159" t="s">
        <v>8221</v>
      </c>
      <c r="D2159" t="s">
        <v>8219</v>
      </c>
      <c r="E2159">
        <v>27</v>
      </c>
      <c r="F2159" s="15">
        <f t="shared" si="66"/>
        <v>27</v>
      </c>
      <c r="G2159" s="15">
        <f t="shared" si="67"/>
        <v>729</v>
      </c>
      <c r="H2159" s="15"/>
      <c r="V2159">
        <v>1789</v>
      </c>
    </row>
    <row r="2160" spans="1:22" x14ac:dyDescent="0.2">
      <c r="A2160">
        <v>311</v>
      </c>
      <c r="B2160" t="s">
        <v>8221</v>
      </c>
      <c r="D2160" t="s">
        <v>8219</v>
      </c>
      <c r="E2160">
        <v>34</v>
      </c>
      <c r="F2160" s="15">
        <f t="shared" si="66"/>
        <v>34</v>
      </c>
      <c r="G2160" s="15">
        <f t="shared" si="67"/>
        <v>1156</v>
      </c>
      <c r="H2160" s="15"/>
      <c r="V2160">
        <v>1876</v>
      </c>
    </row>
    <row r="2161" spans="1:22" x14ac:dyDescent="0.2">
      <c r="A2161">
        <v>2</v>
      </c>
      <c r="B2161" t="s">
        <v>8221</v>
      </c>
      <c r="D2161" t="s">
        <v>8219</v>
      </c>
      <c r="E2161">
        <v>20</v>
      </c>
      <c r="F2161" s="15">
        <f t="shared" si="66"/>
        <v>20</v>
      </c>
      <c r="G2161" s="15">
        <f t="shared" si="67"/>
        <v>400</v>
      </c>
      <c r="H2161" s="15"/>
      <c r="V2161">
        <v>1887</v>
      </c>
    </row>
    <row r="2162" spans="1:22" x14ac:dyDescent="0.2">
      <c r="A2162">
        <v>16</v>
      </c>
      <c r="B2162" t="s">
        <v>8221</v>
      </c>
      <c r="D2162" t="s">
        <v>8219</v>
      </c>
      <c r="E2162">
        <v>37</v>
      </c>
      <c r="F2162" s="15">
        <f t="shared" si="66"/>
        <v>37</v>
      </c>
      <c r="G2162" s="15">
        <f t="shared" si="67"/>
        <v>1369</v>
      </c>
      <c r="H2162" s="15"/>
      <c r="V2162">
        <v>1945</v>
      </c>
    </row>
    <row r="2163" spans="1:22" x14ac:dyDescent="0.2">
      <c r="A2163">
        <v>13</v>
      </c>
      <c r="B2163" t="s">
        <v>8219</v>
      </c>
      <c r="D2163" t="s">
        <v>8219</v>
      </c>
      <c r="E2163">
        <v>20</v>
      </c>
      <c r="F2163" s="15">
        <f t="shared" si="66"/>
        <v>20</v>
      </c>
      <c r="G2163" s="15">
        <f t="shared" si="67"/>
        <v>400</v>
      </c>
      <c r="H2163" s="15"/>
      <c r="V2163">
        <v>1980</v>
      </c>
    </row>
    <row r="2164" spans="1:22" x14ac:dyDescent="0.2">
      <c r="A2164">
        <v>58</v>
      </c>
      <c r="B2164" t="s">
        <v>8219</v>
      </c>
      <c r="D2164" t="s">
        <v>8219</v>
      </c>
      <c r="E2164">
        <v>10</v>
      </c>
      <c r="F2164" s="15">
        <f t="shared" si="66"/>
        <v>10</v>
      </c>
      <c r="G2164" s="15">
        <f t="shared" si="67"/>
        <v>100</v>
      </c>
      <c r="H2164" s="15"/>
      <c r="V2164">
        <v>2035</v>
      </c>
    </row>
    <row r="2165" spans="1:22" x14ac:dyDescent="0.2">
      <c r="A2165">
        <v>44</v>
      </c>
      <c r="B2165" t="s">
        <v>8219</v>
      </c>
      <c r="D2165" t="s">
        <v>8219</v>
      </c>
      <c r="E2165">
        <v>26</v>
      </c>
      <c r="F2165" s="15">
        <f t="shared" si="66"/>
        <v>26</v>
      </c>
      <c r="G2165" s="15">
        <f t="shared" si="67"/>
        <v>676</v>
      </c>
      <c r="H2165" s="15"/>
      <c r="V2165">
        <v>2051</v>
      </c>
    </row>
    <row r="2166" spans="1:22" x14ac:dyDescent="0.2">
      <c r="A2166">
        <v>83</v>
      </c>
      <c r="B2166" t="s">
        <v>8219</v>
      </c>
      <c r="D2166" t="s">
        <v>8219</v>
      </c>
      <c r="E2166">
        <v>20</v>
      </c>
      <c r="F2166" s="15">
        <f t="shared" si="66"/>
        <v>20</v>
      </c>
      <c r="G2166" s="15">
        <f t="shared" si="67"/>
        <v>400</v>
      </c>
      <c r="H2166" s="15"/>
      <c r="V2166">
        <v>2139</v>
      </c>
    </row>
    <row r="2167" spans="1:22" x14ac:dyDescent="0.2">
      <c r="A2167">
        <v>117</v>
      </c>
      <c r="B2167" t="s">
        <v>8219</v>
      </c>
      <c r="D2167" t="s">
        <v>8219</v>
      </c>
      <c r="E2167">
        <v>46</v>
      </c>
      <c r="F2167" s="15">
        <f t="shared" si="66"/>
        <v>46</v>
      </c>
      <c r="G2167" s="15">
        <f t="shared" si="67"/>
        <v>2116</v>
      </c>
      <c r="H2167" s="15"/>
      <c r="V2167">
        <v>2165</v>
      </c>
    </row>
    <row r="2168" spans="1:22" x14ac:dyDescent="0.2">
      <c r="A2168">
        <v>32</v>
      </c>
      <c r="B2168" t="s">
        <v>8219</v>
      </c>
      <c r="D2168" t="s">
        <v>8219</v>
      </c>
      <c r="E2168">
        <v>76</v>
      </c>
      <c r="F2168" s="15">
        <f t="shared" si="66"/>
        <v>76</v>
      </c>
      <c r="G2168" s="15">
        <f t="shared" si="67"/>
        <v>5776</v>
      </c>
      <c r="H2168" s="15"/>
      <c r="V2168">
        <v>2174</v>
      </c>
    </row>
    <row r="2169" spans="1:22" x14ac:dyDescent="0.2">
      <c r="A2169">
        <v>8</v>
      </c>
      <c r="B2169" t="s">
        <v>8219</v>
      </c>
      <c r="D2169" t="s">
        <v>8219</v>
      </c>
      <c r="E2169">
        <v>41</v>
      </c>
      <c r="F2169" s="15">
        <f t="shared" si="66"/>
        <v>41</v>
      </c>
      <c r="G2169" s="15">
        <f t="shared" si="67"/>
        <v>1681</v>
      </c>
      <c r="H2169" s="15"/>
      <c r="V2169">
        <v>2436</v>
      </c>
    </row>
    <row r="2170" spans="1:22" x14ac:dyDescent="0.2">
      <c r="A2170">
        <v>340</v>
      </c>
      <c r="B2170" t="s">
        <v>8219</v>
      </c>
      <c r="D2170" t="s">
        <v>8219</v>
      </c>
      <c r="E2170">
        <v>7</v>
      </c>
      <c r="F2170" s="15">
        <f t="shared" si="66"/>
        <v>7</v>
      </c>
      <c r="G2170" s="15">
        <f t="shared" si="67"/>
        <v>49</v>
      </c>
      <c r="H2170" s="15"/>
      <c r="V2170">
        <v>2478</v>
      </c>
    </row>
    <row r="2171" spans="1:22" x14ac:dyDescent="0.2">
      <c r="A2171">
        <v>7</v>
      </c>
      <c r="B2171" t="s">
        <v>8219</v>
      </c>
      <c r="D2171" t="s">
        <v>8219</v>
      </c>
      <c r="E2171">
        <v>49</v>
      </c>
      <c r="F2171" s="15">
        <f t="shared" si="66"/>
        <v>49</v>
      </c>
      <c r="G2171" s="15">
        <f t="shared" si="67"/>
        <v>2401</v>
      </c>
      <c r="H2171" s="15"/>
      <c r="V2171">
        <v>2525</v>
      </c>
    </row>
    <row r="2172" spans="1:22" x14ac:dyDescent="0.2">
      <c r="A2172">
        <v>19</v>
      </c>
      <c r="B2172" t="s">
        <v>8219</v>
      </c>
      <c r="D2172" t="s">
        <v>8219</v>
      </c>
      <c r="E2172">
        <v>26</v>
      </c>
      <c r="F2172" s="15">
        <f t="shared" si="66"/>
        <v>26</v>
      </c>
      <c r="G2172" s="15">
        <f t="shared" si="67"/>
        <v>676</v>
      </c>
      <c r="H2172" s="15"/>
      <c r="V2172">
        <v>2602</v>
      </c>
    </row>
    <row r="2173" spans="1:22" x14ac:dyDescent="0.2">
      <c r="A2173">
        <v>47</v>
      </c>
      <c r="B2173" t="s">
        <v>8219</v>
      </c>
      <c r="D2173" t="s">
        <v>8219</v>
      </c>
      <c r="E2173">
        <v>65</v>
      </c>
      <c r="F2173" s="15">
        <f t="shared" si="66"/>
        <v>65</v>
      </c>
      <c r="G2173" s="15">
        <f t="shared" si="67"/>
        <v>4225</v>
      </c>
      <c r="H2173" s="15"/>
      <c r="V2173">
        <v>3238</v>
      </c>
    </row>
    <row r="2174" spans="1:22" x14ac:dyDescent="0.2">
      <c r="A2174">
        <v>13</v>
      </c>
      <c r="B2174" t="s">
        <v>8219</v>
      </c>
      <c r="D2174" t="s">
        <v>8219</v>
      </c>
      <c r="E2174">
        <v>28</v>
      </c>
      <c r="F2174" s="15">
        <f t="shared" si="66"/>
        <v>28</v>
      </c>
      <c r="G2174" s="15">
        <f t="shared" si="67"/>
        <v>784</v>
      </c>
      <c r="H2174" s="15"/>
      <c r="V2174">
        <v>3355</v>
      </c>
    </row>
    <row r="2175" spans="1:22" x14ac:dyDescent="0.2">
      <c r="A2175">
        <v>90</v>
      </c>
      <c r="B2175" t="s">
        <v>8219</v>
      </c>
      <c r="D2175" t="s">
        <v>8219</v>
      </c>
      <c r="E2175">
        <v>8</v>
      </c>
      <c r="F2175" s="15">
        <f t="shared" si="66"/>
        <v>8</v>
      </c>
      <c r="G2175" s="15">
        <f t="shared" si="67"/>
        <v>64</v>
      </c>
      <c r="H2175" s="15"/>
      <c r="V2175">
        <v>3468</v>
      </c>
    </row>
    <row r="2176" spans="1:22" x14ac:dyDescent="0.2">
      <c r="A2176">
        <v>63</v>
      </c>
      <c r="B2176" t="s">
        <v>8219</v>
      </c>
      <c r="D2176" t="s">
        <v>8219</v>
      </c>
      <c r="E2176">
        <v>3</v>
      </c>
      <c r="F2176" s="15">
        <f t="shared" si="66"/>
        <v>3</v>
      </c>
      <c r="G2176" s="15">
        <f t="shared" si="67"/>
        <v>9</v>
      </c>
      <c r="H2176" s="15"/>
      <c r="V2176">
        <v>3562</v>
      </c>
    </row>
    <row r="2177" spans="1:22" x14ac:dyDescent="0.2">
      <c r="A2177">
        <v>26</v>
      </c>
      <c r="B2177" t="s">
        <v>8219</v>
      </c>
      <c r="D2177" t="s">
        <v>8219</v>
      </c>
      <c r="E2177">
        <v>9</v>
      </c>
      <c r="F2177" s="15">
        <f t="shared" si="66"/>
        <v>9</v>
      </c>
      <c r="G2177" s="15">
        <f t="shared" si="67"/>
        <v>81</v>
      </c>
      <c r="H2177" s="15"/>
      <c r="V2177">
        <v>3663</v>
      </c>
    </row>
    <row r="2178" spans="1:22" x14ac:dyDescent="0.2">
      <c r="A2178">
        <v>71</v>
      </c>
      <c r="B2178" t="s">
        <v>8219</v>
      </c>
      <c r="D2178" t="s">
        <v>8219</v>
      </c>
      <c r="E2178">
        <v>9</v>
      </c>
      <c r="F2178" s="15">
        <f t="shared" si="66"/>
        <v>9</v>
      </c>
      <c r="G2178" s="15">
        <f t="shared" si="67"/>
        <v>81</v>
      </c>
      <c r="H2178" s="15"/>
      <c r="V2178">
        <v>3863</v>
      </c>
    </row>
    <row r="2179" spans="1:22" x14ac:dyDescent="0.2">
      <c r="A2179">
        <v>38</v>
      </c>
      <c r="B2179" t="s">
        <v>8219</v>
      </c>
      <c r="D2179" t="s">
        <v>8219</v>
      </c>
      <c r="E2179">
        <v>20</v>
      </c>
      <c r="F2179" s="15">
        <f t="shared" ref="F2179:F2186" si="68">E2179-$N2179</f>
        <v>20</v>
      </c>
      <c r="G2179" s="15">
        <f t="shared" ref="G2179:G2186" si="69">F2179^2</f>
        <v>400</v>
      </c>
      <c r="H2179" s="15"/>
      <c r="V2179">
        <v>4245</v>
      </c>
    </row>
    <row r="2180" spans="1:22" x14ac:dyDescent="0.2">
      <c r="A2180">
        <v>859</v>
      </c>
      <c r="B2180" t="s">
        <v>8219</v>
      </c>
      <c r="D2180" t="s">
        <v>8219</v>
      </c>
      <c r="E2180">
        <v>57</v>
      </c>
      <c r="F2180" s="15">
        <f t="shared" si="68"/>
        <v>57</v>
      </c>
      <c r="G2180" s="15">
        <f t="shared" si="69"/>
        <v>3249</v>
      </c>
      <c r="H2180" s="15"/>
      <c r="V2180">
        <v>4330</v>
      </c>
    </row>
    <row r="2181" spans="1:22" x14ac:dyDescent="0.2">
      <c r="A2181">
        <v>21</v>
      </c>
      <c r="B2181" t="s">
        <v>8219</v>
      </c>
      <c r="D2181" t="s">
        <v>8219</v>
      </c>
      <c r="E2181">
        <v>8</v>
      </c>
      <c r="F2181" s="15">
        <f t="shared" si="68"/>
        <v>8</v>
      </c>
      <c r="G2181" s="15">
        <f t="shared" si="69"/>
        <v>64</v>
      </c>
      <c r="H2181" s="15"/>
      <c r="V2181">
        <v>4562</v>
      </c>
    </row>
    <row r="2182" spans="1:22" x14ac:dyDescent="0.2">
      <c r="A2182">
        <v>78</v>
      </c>
      <c r="B2182" t="s">
        <v>8219</v>
      </c>
      <c r="D2182" t="s">
        <v>8219</v>
      </c>
      <c r="E2182">
        <v>14</v>
      </c>
      <c r="F2182" s="15">
        <f t="shared" si="68"/>
        <v>14</v>
      </c>
      <c r="G2182" s="15">
        <f t="shared" si="69"/>
        <v>196</v>
      </c>
      <c r="H2182" s="15"/>
      <c r="V2182">
        <v>4883</v>
      </c>
    </row>
    <row r="2183" spans="1:22" x14ac:dyDescent="0.2">
      <c r="A2183">
        <v>53</v>
      </c>
      <c r="B2183" t="s">
        <v>8219</v>
      </c>
      <c r="D2183" t="s">
        <v>8219</v>
      </c>
      <c r="E2183">
        <v>17</v>
      </c>
      <c r="F2183" s="15">
        <f t="shared" si="68"/>
        <v>17</v>
      </c>
      <c r="G2183" s="15">
        <f t="shared" si="69"/>
        <v>289</v>
      </c>
      <c r="H2183" s="15"/>
      <c r="V2183">
        <v>5812</v>
      </c>
    </row>
    <row r="2184" spans="1:22" x14ac:dyDescent="0.2">
      <c r="A2184">
        <v>356</v>
      </c>
      <c r="B2184" t="s">
        <v>8219</v>
      </c>
      <c r="D2184" t="s">
        <v>8219</v>
      </c>
      <c r="E2184">
        <v>100</v>
      </c>
      <c r="F2184" s="15">
        <f t="shared" si="68"/>
        <v>100</v>
      </c>
      <c r="G2184" s="15">
        <f t="shared" si="69"/>
        <v>10000</v>
      </c>
      <c r="H2184" s="15"/>
      <c r="V2184">
        <v>8200</v>
      </c>
    </row>
    <row r="2185" spans="1:22" x14ac:dyDescent="0.2">
      <c r="A2185">
        <v>279</v>
      </c>
      <c r="B2185" t="s">
        <v>8219</v>
      </c>
      <c r="D2185" t="s">
        <v>8219</v>
      </c>
      <c r="E2185">
        <v>32</v>
      </c>
      <c r="F2185" s="15">
        <f t="shared" si="68"/>
        <v>32</v>
      </c>
      <c r="G2185" s="15">
        <f t="shared" si="69"/>
        <v>1024</v>
      </c>
      <c r="H2185" s="15"/>
      <c r="V2185">
        <v>8359</v>
      </c>
    </row>
    <row r="2186" spans="1:22" x14ac:dyDescent="0.2">
      <c r="A2186">
        <v>266</v>
      </c>
      <c r="B2186" t="s">
        <v>8219</v>
      </c>
      <c r="D2186" t="s">
        <v>8219</v>
      </c>
      <c r="E2186">
        <v>3</v>
      </c>
      <c r="F2186" s="15">
        <f t="shared" si="68"/>
        <v>3</v>
      </c>
      <c r="G2186" s="15">
        <f t="shared" si="69"/>
        <v>9</v>
      </c>
      <c r="H2186" s="15"/>
      <c r="V2186">
        <v>20242</v>
      </c>
    </row>
    <row r="2187" spans="1:22" x14ac:dyDescent="0.2">
      <c r="A2187">
        <v>623</v>
      </c>
      <c r="B2187" t="s">
        <v>8219</v>
      </c>
      <c r="E2187">
        <f>SUM(E2:E2186)/COUNT(E2:E2186)</f>
        <v>194.42517162471395</v>
      </c>
      <c r="V2187">
        <v>26457</v>
      </c>
    </row>
    <row r="2188" spans="1:22" x14ac:dyDescent="0.2">
      <c r="A2188">
        <v>392</v>
      </c>
      <c r="B2188" t="s">
        <v>8219</v>
      </c>
    </row>
    <row r="2189" spans="1:22" x14ac:dyDescent="0.2">
      <c r="A2189">
        <v>3562</v>
      </c>
      <c r="B2189" t="s">
        <v>8219</v>
      </c>
    </row>
    <row r="2190" spans="1:22" x14ac:dyDescent="0.2">
      <c r="A2190">
        <v>514</v>
      </c>
      <c r="B2190" t="s">
        <v>8219</v>
      </c>
    </row>
    <row r="2191" spans="1:22" x14ac:dyDescent="0.2">
      <c r="A2191">
        <v>88</v>
      </c>
      <c r="B2191" t="s">
        <v>8219</v>
      </c>
    </row>
    <row r="2192" spans="1:22" x14ac:dyDescent="0.2">
      <c r="A2192">
        <v>537</v>
      </c>
      <c r="B2192" t="s">
        <v>8219</v>
      </c>
    </row>
    <row r="2193" spans="1:2" x14ac:dyDescent="0.2">
      <c r="A2193">
        <v>25</v>
      </c>
      <c r="B2193" t="s">
        <v>8219</v>
      </c>
    </row>
    <row r="2194" spans="1:2" x14ac:dyDescent="0.2">
      <c r="A2194">
        <v>3238</v>
      </c>
      <c r="B2194" t="s">
        <v>8219</v>
      </c>
    </row>
    <row r="2195" spans="1:2" x14ac:dyDescent="0.2">
      <c r="A2195">
        <v>897</v>
      </c>
      <c r="B2195" t="s">
        <v>8219</v>
      </c>
    </row>
    <row r="2196" spans="1:2" x14ac:dyDescent="0.2">
      <c r="A2196">
        <v>878</v>
      </c>
      <c r="B2196" t="s">
        <v>8219</v>
      </c>
    </row>
    <row r="2197" spans="1:2" x14ac:dyDescent="0.2">
      <c r="A2197">
        <v>115</v>
      </c>
      <c r="B2197" t="s">
        <v>8219</v>
      </c>
    </row>
    <row r="2198" spans="1:2" x14ac:dyDescent="0.2">
      <c r="A2198">
        <v>234</v>
      </c>
      <c r="B2198" t="s">
        <v>8219</v>
      </c>
    </row>
    <row r="2199" spans="1:2" x14ac:dyDescent="0.2">
      <c r="A2199">
        <v>4330</v>
      </c>
      <c r="B2199" t="s">
        <v>8219</v>
      </c>
    </row>
    <row r="2200" spans="1:2" x14ac:dyDescent="0.2">
      <c r="A2200">
        <v>651</v>
      </c>
      <c r="B2200" t="s">
        <v>8219</v>
      </c>
    </row>
    <row r="2201" spans="1:2" x14ac:dyDescent="0.2">
      <c r="A2201">
        <v>251</v>
      </c>
      <c r="B2201" t="s">
        <v>8219</v>
      </c>
    </row>
    <row r="2202" spans="1:2" x14ac:dyDescent="0.2">
      <c r="A2202">
        <v>263</v>
      </c>
      <c r="B2202" t="s">
        <v>8219</v>
      </c>
    </row>
    <row r="2203" spans="1:2" x14ac:dyDescent="0.2">
      <c r="A2203">
        <v>28</v>
      </c>
      <c r="B2203" t="s">
        <v>8219</v>
      </c>
    </row>
    <row r="2204" spans="1:2" x14ac:dyDescent="0.2">
      <c r="A2204">
        <v>721</v>
      </c>
      <c r="B2204" t="s">
        <v>8219</v>
      </c>
    </row>
    <row r="2205" spans="1:2" x14ac:dyDescent="0.2">
      <c r="A2205">
        <v>50</v>
      </c>
      <c r="B2205" t="s">
        <v>8219</v>
      </c>
    </row>
    <row r="2206" spans="1:2" x14ac:dyDescent="0.2">
      <c r="A2206">
        <v>73</v>
      </c>
      <c r="B2206" t="s">
        <v>8219</v>
      </c>
    </row>
    <row r="2207" spans="1:2" x14ac:dyDescent="0.2">
      <c r="A2207">
        <v>27</v>
      </c>
      <c r="B2207" t="s">
        <v>8219</v>
      </c>
    </row>
    <row r="2208" spans="1:2" x14ac:dyDescent="0.2">
      <c r="A2208">
        <v>34</v>
      </c>
      <c r="B2208" t="s">
        <v>8219</v>
      </c>
    </row>
    <row r="2209" spans="1:2" x14ac:dyDescent="0.2">
      <c r="A2209">
        <v>7</v>
      </c>
      <c r="B2209" t="s">
        <v>8219</v>
      </c>
    </row>
    <row r="2210" spans="1:2" x14ac:dyDescent="0.2">
      <c r="A2210">
        <v>24</v>
      </c>
      <c r="B2210" t="s">
        <v>8219</v>
      </c>
    </row>
    <row r="2211" spans="1:2" x14ac:dyDescent="0.2">
      <c r="A2211">
        <v>15</v>
      </c>
      <c r="B2211" t="s">
        <v>8219</v>
      </c>
    </row>
    <row r="2212" spans="1:2" x14ac:dyDescent="0.2">
      <c r="A2212">
        <v>72</v>
      </c>
      <c r="B2212" t="s">
        <v>8219</v>
      </c>
    </row>
    <row r="2213" spans="1:2" x14ac:dyDescent="0.2">
      <c r="A2213">
        <v>120</v>
      </c>
      <c r="B2213" t="s">
        <v>8219</v>
      </c>
    </row>
    <row r="2214" spans="1:2" x14ac:dyDescent="0.2">
      <c r="A2214">
        <v>123</v>
      </c>
      <c r="B2214" t="s">
        <v>8219</v>
      </c>
    </row>
    <row r="2215" spans="1:2" x14ac:dyDescent="0.2">
      <c r="A2215">
        <v>1</v>
      </c>
      <c r="B2215" t="s">
        <v>8219</v>
      </c>
    </row>
    <row r="2216" spans="1:2" x14ac:dyDescent="0.2">
      <c r="A2216">
        <v>24</v>
      </c>
      <c r="B2216" t="s">
        <v>8219</v>
      </c>
    </row>
    <row r="2217" spans="1:2" x14ac:dyDescent="0.2">
      <c r="A2217">
        <v>33</v>
      </c>
      <c r="B2217" t="s">
        <v>8219</v>
      </c>
    </row>
    <row r="2218" spans="1:2" x14ac:dyDescent="0.2">
      <c r="A2218">
        <v>14</v>
      </c>
      <c r="B2218" t="s">
        <v>8219</v>
      </c>
    </row>
    <row r="2219" spans="1:2" x14ac:dyDescent="0.2">
      <c r="A2219">
        <v>9</v>
      </c>
      <c r="B2219" t="s">
        <v>8219</v>
      </c>
    </row>
    <row r="2220" spans="1:2" x14ac:dyDescent="0.2">
      <c r="A2220">
        <v>76</v>
      </c>
      <c r="B2220" t="s">
        <v>8219</v>
      </c>
    </row>
    <row r="2221" spans="1:2" x14ac:dyDescent="0.2">
      <c r="A2221">
        <v>19</v>
      </c>
      <c r="B2221" t="s">
        <v>8219</v>
      </c>
    </row>
    <row r="2222" spans="1:2" x14ac:dyDescent="0.2">
      <c r="A2222">
        <v>69</v>
      </c>
      <c r="B2222" t="s">
        <v>8219</v>
      </c>
    </row>
    <row r="2223" spans="1:2" x14ac:dyDescent="0.2">
      <c r="A2223">
        <v>218</v>
      </c>
      <c r="B2223" t="s">
        <v>8219</v>
      </c>
    </row>
    <row r="2224" spans="1:2" x14ac:dyDescent="0.2">
      <c r="A2224">
        <v>30</v>
      </c>
      <c r="B2224" t="s">
        <v>8219</v>
      </c>
    </row>
    <row r="2225" spans="1:2" x14ac:dyDescent="0.2">
      <c r="A2225">
        <v>100</v>
      </c>
      <c r="B2225" t="s">
        <v>8219</v>
      </c>
    </row>
    <row r="2226" spans="1:2" x14ac:dyDescent="0.2">
      <c r="A2226">
        <v>296</v>
      </c>
      <c r="B2226" t="s">
        <v>8219</v>
      </c>
    </row>
    <row r="2227" spans="1:2" x14ac:dyDescent="0.2">
      <c r="A2227">
        <v>1204</v>
      </c>
      <c r="B2227" t="s">
        <v>8219</v>
      </c>
    </row>
    <row r="2228" spans="1:2" x14ac:dyDescent="0.2">
      <c r="A2228">
        <v>321</v>
      </c>
      <c r="B2228" t="s">
        <v>8219</v>
      </c>
    </row>
    <row r="2229" spans="1:2" x14ac:dyDescent="0.2">
      <c r="A2229">
        <v>301</v>
      </c>
      <c r="B2229" t="s">
        <v>8219</v>
      </c>
    </row>
    <row r="2230" spans="1:2" x14ac:dyDescent="0.2">
      <c r="A2230">
        <v>144</v>
      </c>
      <c r="B2230" t="s">
        <v>8219</v>
      </c>
    </row>
    <row r="2231" spans="1:2" x14ac:dyDescent="0.2">
      <c r="A2231">
        <v>539</v>
      </c>
      <c r="B2231" t="s">
        <v>8219</v>
      </c>
    </row>
    <row r="2232" spans="1:2" x14ac:dyDescent="0.2">
      <c r="A2232">
        <v>498</v>
      </c>
      <c r="B2232" t="s">
        <v>8219</v>
      </c>
    </row>
    <row r="2233" spans="1:2" x14ac:dyDescent="0.2">
      <c r="A2233">
        <v>1113</v>
      </c>
      <c r="B2233" t="s">
        <v>8219</v>
      </c>
    </row>
    <row r="2234" spans="1:2" x14ac:dyDescent="0.2">
      <c r="A2234">
        <v>988</v>
      </c>
      <c r="B2234" t="s">
        <v>8219</v>
      </c>
    </row>
    <row r="2235" spans="1:2" x14ac:dyDescent="0.2">
      <c r="A2235">
        <v>391</v>
      </c>
      <c r="B2235" t="s">
        <v>8219</v>
      </c>
    </row>
    <row r="2236" spans="1:2" x14ac:dyDescent="0.2">
      <c r="A2236">
        <v>28</v>
      </c>
      <c r="B2236" t="s">
        <v>8219</v>
      </c>
    </row>
    <row r="2237" spans="1:2" x14ac:dyDescent="0.2">
      <c r="A2237">
        <v>147</v>
      </c>
      <c r="B2237" t="s">
        <v>8219</v>
      </c>
    </row>
    <row r="2238" spans="1:2" x14ac:dyDescent="0.2">
      <c r="A2238">
        <v>680</v>
      </c>
      <c r="B2238" t="s">
        <v>8219</v>
      </c>
    </row>
    <row r="2239" spans="1:2" x14ac:dyDescent="0.2">
      <c r="A2239">
        <v>983</v>
      </c>
      <c r="B2239" t="s">
        <v>8219</v>
      </c>
    </row>
    <row r="2240" spans="1:2" x14ac:dyDescent="0.2">
      <c r="A2240">
        <v>79</v>
      </c>
      <c r="B2240" t="s">
        <v>8219</v>
      </c>
    </row>
    <row r="2241" spans="1:2" x14ac:dyDescent="0.2">
      <c r="A2241">
        <v>426</v>
      </c>
      <c r="B2241" t="s">
        <v>8219</v>
      </c>
    </row>
    <row r="2242" spans="1:2" x14ac:dyDescent="0.2">
      <c r="A2242">
        <v>96</v>
      </c>
      <c r="B2242" t="s">
        <v>8219</v>
      </c>
    </row>
    <row r="2243" spans="1:2" x14ac:dyDescent="0.2">
      <c r="A2243">
        <v>163</v>
      </c>
      <c r="B2243" t="s">
        <v>8219</v>
      </c>
    </row>
    <row r="2244" spans="1:2" x14ac:dyDescent="0.2">
      <c r="A2244">
        <v>2525</v>
      </c>
      <c r="B2244" t="s">
        <v>8219</v>
      </c>
    </row>
    <row r="2245" spans="1:2" x14ac:dyDescent="0.2">
      <c r="A2245">
        <v>2035</v>
      </c>
      <c r="B2245" t="s">
        <v>8219</v>
      </c>
    </row>
    <row r="2246" spans="1:2" x14ac:dyDescent="0.2">
      <c r="A2246">
        <v>290</v>
      </c>
      <c r="B2246" t="s">
        <v>8219</v>
      </c>
    </row>
    <row r="2247" spans="1:2" x14ac:dyDescent="0.2">
      <c r="A2247">
        <v>1980</v>
      </c>
      <c r="B2247" t="s">
        <v>8219</v>
      </c>
    </row>
    <row r="2248" spans="1:2" x14ac:dyDescent="0.2">
      <c r="A2248">
        <v>57</v>
      </c>
      <c r="B2248" t="s">
        <v>8219</v>
      </c>
    </row>
    <row r="2249" spans="1:2" x14ac:dyDescent="0.2">
      <c r="A2249">
        <v>380</v>
      </c>
      <c r="B2249" t="s">
        <v>8219</v>
      </c>
    </row>
    <row r="2250" spans="1:2" x14ac:dyDescent="0.2">
      <c r="A2250">
        <v>128</v>
      </c>
      <c r="B2250" t="s">
        <v>8219</v>
      </c>
    </row>
    <row r="2251" spans="1:2" x14ac:dyDescent="0.2">
      <c r="A2251">
        <v>180</v>
      </c>
      <c r="B2251" t="s">
        <v>8219</v>
      </c>
    </row>
    <row r="2252" spans="1:2" x14ac:dyDescent="0.2">
      <c r="A2252">
        <v>571</v>
      </c>
      <c r="B2252" t="s">
        <v>8219</v>
      </c>
    </row>
    <row r="2253" spans="1:2" x14ac:dyDescent="0.2">
      <c r="A2253">
        <v>480</v>
      </c>
      <c r="B2253" t="s">
        <v>8219</v>
      </c>
    </row>
    <row r="2254" spans="1:2" x14ac:dyDescent="0.2">
      <c r="A2254">
        <v>249</v>
      </c>
      <c r="B2254" t="s">
        <v>8219</v>
      </c>
    </row>
    <row r="2255" spans="1:2" x14ac:dyDescent="0.2">
      <c r="A2255">
        <v>84</v>
      </c>
      <c r="B2255" t="s">
        <v>8219</v>
      </c>
    </row>
    <row r="2256" spans="1:2" x14ac:dyDescent="0.2">
      <c r="A2256">
        <v>197</v>
      </c>
      <c r="B2256" t="s">
        <v>8219</v>
      </c>
    </row>
    <row r="2257" spans="1:2" x14ac:dyDescent="0.2">
      <c r="A2257">
        <v>271</v>
      </c>
      <c r="B2257" t="s">
        <v>8219</v>
      </c>
    </row>
    <row r="2258" spans="1:2" x14ac:dyDescent="0.2">
      <c r="A2258">
        <v>50</v>
      </c>
      <c r="B2258" t="s">
        <v>8219</v>
      </c>
    </row>
    <row r="2259" spans="1:2" x14ac:dyDescent="0.2">
      <c r="A2259">
        <v>169</v>
      </c>
      <c r="B2259" t="s">
        <v>8219</v>
      </c>
    </row>
    <row r="2260" spans="1:2" x14ac:dyDescent="0.2">
      <c r="A2260">
        <v>205</v>
      </c>
      <c r="B2260" t="s">
        <v>8219</v>
      </c>
    </row>
    <row r="2261" spans="1:2" x14ac:dyDescent="0.2">
      <c r="A2261">
        <v>206</v>
      </c>
      <c r="B2261" t="s">
        <v>8219</v>
      </c>
    </row>
    <row r="2262" spans="1:2" x14ac:dyDescent="0.2">
      <c r="A2262">
        <v>84</v>
      </c>
      <c r="B2262" t="s">
        <v>8219</v>
      </c>
    </row>
    <row r="2263" spans="1:2" x14ac:dyDescent="0.2">
      <c r="A2263">
        <v>210</v>
      </c>
      <c r="B2263" t="s">
        <v>8219</v>
      </c>
    </row>
    <row r="2264" spans="1:2" x14ac:dyDescent="0.2">
      <c r="A2264">
        <v>181</v>
      </c>
      <c r="B2264" t="s">
        <v>8219</v>
      </c>
    </row>
    <row r="2265" spans="1:2" x14ac:dyDescent="0.2">
      <c r="A2265">
        <v>60</v>
      </c>
      <c r="B2265" t="s">
        <v>8219</v>
      </c>
    </row>
    <row r="2266" spans="1:2" x14ac:dyDescent="0.2">
      <c r="A2266">
        <v>445</v>
      </c>
      <c r="B2266" t="s">
        <v>8219</v>
      </c>
    </row>
    <row r="2267" spans="1:2" x14ac:dyDescent="0.2">
      <c r="A2267">
        <v>17</v>
      </c>
      <c r="B2267" t="s">
        <v>8219</v>
      </c>
    </row>
    <row r="2268" spans="1:2" x14ac:dyDescent="0.2">
      <c r="A2268">
        <v>194</v>
      </c>
      <c r="B2268" t="s">
        <v>8219</v>
      </c>
    </row>
    <row r="2269" spans="1:2" x14ac:dyDescent="0.2">
      <c r="A2269">
        <v>404</v>
      </c>
      <c r="B2269" t="s">
        <v>8219</v>
      </c>
    </row>
    <row r="2270" spans="1:2" x14ac:dyDescent="0.2">
      <c r="A2270">
        <v>194</v>
      </c>
      <c r="B2270" t="s">
        <v>8219</v>
      </c>
    </row>
    <row r="2271" spans="1:2" x14ac:dyDescent="0.2">
      <c r="A2271">
        <v>902</v>
      </c>
      <c r="B2271" t="s">
        <v>8219</v>
      </c>
    </row>
    <row r="2272" spans="1:2" x14ac:dyDescent="0.2">
      <c r="A2272">
        <v>1670</v>
      </c>
      <c r="B2272" t="s">
        <v>8219</v>
      </c>
    </row>
    <row r="2273" spans="1:2" x14ac:dyDescent="0.2">
      <c r="A2273">
        <v>1328</v>
      </c>
      <c r="B2273" t="s">
        <v>8219</v>
      </c>
    </row>
    <row r="2274" spans="1:2" x14ac:dyDescent="0.2">
      <c r="A2274">
        <v>944</v>
      </c>
      <c r="B2274" t="s">
        <v>8219</v>
      </c>
    </row>
    <row r="2275" spans="1:2" x14ac:dyDescent="0.2">
      <c r="A2275">
        <v>147</v>
      </c>
      <c r="B2275" t="s">
        <v>8219</v>
      </c>
    </row>
    <row r="2276" spans="1:2" x14ac:dyDescent="0.2">
      <c r="A2276">
        <v>99</v>
      </c>
      <c r="B2276" t="s">
        <v>8219</v>
      </c>
    </row>
    <row r="2277" spans="1:2" x14ac:dyDescent="0.2">
      <c r="A2277">
        <v>79</v>
      </c>
      <c r="B2277" t="s">
        <v>8219</v>
      </c>
    </row>
    <row r="2278" spans="1:2" x14ac:dyDescent="0.2">
      <c r="A2278">
        <v>75</v>
      </c>
      <c r="B2278" t="s">
        <v>8219</v>
      </c>
    </row>
    <row r="2279" spans="1:2" x14ac:dyDescent="0.2">
      <c r="A2279">
        <v>207</v>
      </c>
      <c r="B2279" t="s">
        <v>8219</v>
      </c>
    </row>
    <row r="2280" spans="1:2" x14ac:dyDescent="0.2">
      <c r="A2280">
        <v>102</v>
      </c>
      <c r="B2280" t="s">
        <v>8219</v>
      </c>
    </row>
    <row r="2281" spans="1:2" x14ac:dyDescent="0.2">
      <c r="A2281">
        <v>32</v>
      </c>
      <c r="B2281" t="s">
        <v>8219</v>
      </c>
    </row>
    <row r="2282" spans="1:2" x14ac:dyDescent="0.2">
      <c r="A2282">
        <v>480</v>
      </c>
      <c r="B2282" t="s">
        <v>8219</v>
      </c>
    </row>
    <row r="2283" spans="1:2" x14ac:dyDescent="0.2">
      <c r="A2283">
        <v>11</v>
      </c>
      <c r="B2283" t="s">
        <v>8219</v>
      </c>
    </row>
    <row r="2284" spans="1:2" x14ac:dyDescent="0.2">
      <c r="A2284">
        <v>12</v>
      </c>
      <c r="B2284" t="s">
        <v>8219</v>
      </c>
    </row>
    <row r="2285" spans="1:2" x14ac:dyDescent="0.2">
      <c r="A2285">
        <v>48</v>
      </c>
      <c r="B2285" t="s">
        <v>8219</v>
      </c>
    </row>
    <row r="2286" spans="1:2" x14ac:dyDescent="0.2">
      <c r="A2286">
        <v>59</v>
      </c>
      <c r="B2286" t="s">
        <v>8219</v>
      </c>
    </row>
    <row r="2287" spans="1:2" x14ac:dyDescent="0.2">
      <c r="A2287">
        <v>79</v>
      </c>
      <c r="B2287" t="s">
        <v>8219</v>
      </c>
    </row>
    <row r="2288" spans="1:2" x14ac:dyDescent="0.2">
      <c r="A2288">
        <v>14</v>
      </c>
      <c r="B2288" t="s">
        <v>8219</v>
      </c>
    </row>
    <row r="2289" spans="1:2" x14ac:dyDescent="0.2">
      <c r="A2289">
        <v>106</v>
      </c>
      <c r="B2289" t="s">
        <v>8219</v>
      </c>
    </row>
    <row r="2290" spans="1:2" x14ac:dyDescent="0.2">
      <c r="A2290">
        <v>25</v>
      </c>
      <c r="B2290" t="s">
        <v>8219</v>
      </c>
    </row>
    <row r="2291" spans="1:2" x14ac:dyDescent="0.2">
      <c r="A2291">
        <v>25</v>
      </c>
      <c r="B2291" t="s">
        <v>8219</v>
      </c>
    </row>
    <row r="2292" spans="1:2" x14ac:dyDescent="0.2">
      <c r="A2292">
        <v>29</v>
      </c>
      <c r="B2292" t="s">
        <v>8219</v>
      </c>
    </row>
    <row r="2293" spans="1:2" x14ac:dyDescent="0.2">
      <c r="A2293">
        <v>43</v>
      </c>
      <c r="B2293" t="s">
        <v>8219</v>
      </c>
    </row>
    <row r="2294" spans="1:2" x14ac:dyDescent="0.2">
      <c r="A2294">
        <v>46</v>
      </c>
      <c r="B2294" t="s">
        <v>8219</v>
      </c>
    </row>
    <row r="2295" spans="1:2" x14ac:dyDescent="0.2">
      <c r="A2295">
        <v>27</v>
      </c>
      <c r="B2295" t="s">
        <v>8219</v>
      </c>
    </row>
    <row r="2296" spans="1:2" x14ac:dyDescent="0.2">
      <c r="A2296">
        <v>112</v>
      </c>
      <c r="B2296" t="s">
        <v>8219</v>
      </c>
    </row>
    <row r="2297" spans="1:2" x14ac:dyDescent="0.2">
      <c r="A2297">
        <v>34</v>
      </c>
      <c r="B2297" t="s">
        <v>8219</v>
      </c>
    </row>
    <row r="2298" spans="1:2" x14ac:dyDescent="0.2">
      <c r="A2298">
        <v>145</v>
      </c>
      <c r="B2298" t="s">
        <v>8219</v>
      </c>
    </row>
    <row r="2299" spans="1:2" x14ac:dyDescent="0.2">
      <c r="A2299">
        <v>19</v>
      </c>
      <c r="B2299" t="s">
        <v>8219</v>
      </c>
    </row>
    <row r="2300" spans="1:2" x14ac:dyDescent="0.2">
      <c r="A2300">
        <v>288</v>
      </c>
      <c r="B2300" t="s">
        <v>8219</v>
      </c>
    </row>
    <row r="2301" spans="1:2" x14ac:dyDescent="0.2">
      <c r="A2301">
        <v>14</v>
      </c>
      <c r="B2301" t="s">
        <v>8219</v>
      </c>
    </row>
    <row r="2302" spans="1:2" x14ac:dyDescent="0.2">
      <c r="A2302">
        <v>7</v>
      </c>
      <c r="B2302" t="s">
        <v>8219</v>
      </c>
    </row>
    <row r="2303" spans="1:2" x14ac:dyDescent="0.2">
      <c r="A2303">
        <v>211</v>
      </c>
      <c r="B2303" t="s">
        <v>8219</v>
      </c>
    </row>
    <row r="2304" spans="1:2" x14ac:dyDescent="0.2">
      <c r="A2304">
        <v>85</v>
      </c>
      <c r="B2304" t="s">
        <v>8219</v>
      </c>
    </row>
    <row r="2305" spans="1:2" x14ac:dyDescent="0.2">
      <c r="A2305">
        <v>103</v>
      </c>
      <c r="B2305" t="s">
        <v>8219</v>
      </c>
    </row>
    <row r="2306" spans="1:2" x14ac:dyDescent="0.2">
      <c r="A2306">
        <v>113</v>
      </c>
      <c r="B2306" t="s">
        <v>8219</v>
      </c>
    </row>
    <row r="2307" spans="1:2" x14ac:dyDescent="0.2">
      <c r="A2307">
        <v>167</v>
      </c>
      <c r="B2307" t="s">
        <v>8219</v>
      </c>
    </row>
    <row r="2308" spans="1:2" x14ac:dyDescent="0.2">
      <c r="A2308">
        <v>73</v>
      </c>
      <c r="B2308" t="s">
        <v>8219</v>
      </c>
    </row>
    <row r="2309" spans="1:2" x14ac:dyDescent="0.2">
      <c r="A2309">
        <v>75</v>
      </c>
      <c r="B2309" t="s">
        <v>8219</v>
      </c>
    </row>
    <row r="2310" spans="1:2" x14ac:dyDescent="0.2">
      <c r="A2310">
        <v>614</v>
      </c>
      <c r="B2310" t="s">
        <v>8219</v>
      </c>
    </row>
    <row r="2311" spans="1:2" x14ac:dyDescent="0.2">
      <c r="A2311">
        <v>107</v>
      </c>
      <c r="B2311" t="s">
        <v>8219</v>
      </c>
    </row>
    <row r="2312" spans="1:2" x14ac:dyDescent="0.2">
      <c r="A2312">
        <v>1224</v>
      </c>
      <c r="B2312" t="s">
        <v>8219</v>
      </c>
    </row>
    <row r="2313" spans="1:2" x14ac:dyDescent="0.2">
      <c r="A2313">
        <v>104</v>
      </c>
      <c r="B2313" t="s">
        <v>8219</v>
      </c>
    </row>
    <row r="2314" spans="1:2" x14ac:dyDescent="0.2">
      <c r="A2314">
        <v>79</v>
      </c>
      <c r="B2314" t="s">
        <v>8219</v>
      </c>
    </row>
    <row r="2315" spans="1:2" x14ac:dyDescent="0.2">
      <c r="A2315">
        <v>157</v>
      </c>
      <c r="B2315" t="s">
        <v>8219</v>
      </c>
    </row>
    <row r="2316" spans="1:2" x14ac:dyDescent="0.2">
      <c r="A2316">
        <v>50</v>
      </c>
      <c r="B2316" t="s">
        <v>8219</v>
      </c>
    </row>
    <row r="2317" spans="1:2" x14ac:dyDescent="0.2">
      <c r="A2317">
        <v>64</v>
      </c>
      <c r="B2317" t="s">
        <v>8219</v>
      </c>
    </row>
    <row r="2318" spans="1:2" x14ac:dyDescent="0.2">
      <c r="A2318">
        <v>200</v>
      </c>
      <c r="B2318" t="s">
        <v>8219</v>
      </c>
    </row>
    <row r="2319" spans="1:2" x14ac:dyDescent="0.2">
      <c r="A2319">
        <v>22</v>
      </c>
      <c r="B2319" t="s">
        <v>8219</v>
      </c>
    </row>
    <row r="2320" spans="1:2" x14ac:dyDescent="0.2">
      <c r="A2320">
        <v>163</v>
      </c>
      <c r="B2320" t="s">
        <v>8219</v>
      </c>
    </row>
    <row r="2321" spans="1:2" x14ac:dyDescent="0.2">
      <c r="A2321">
        <v>77</v>
      </c>
      <c r="B2321" t="s">
        <v>8219</v>
      </c>
    </row>
    <row r="2322" spans="1:2" x14ac:dyDescent="0.2">
      <c r="A2322">
        <v>89</v>
      </c>
      <c r="B2322" t="s">
        <v>8219</v>
      </c>
    </row>
    <row r="2323" spans="1:2" x14ac:dyDescent="0.2">
      <c r="A2323">
        <v>64</v>
      </c>
      <c r="B2323" t="s">
        <v>8222</v>
      </c>
    </row>
    <row r="2324" spans="1:2" x14ac:dyDescent="0.2">
      <c r="A2324">
        <v>4</v>
      </c>
      <c r="B2324" t="s">
        <v>8222</v>
      </c>
    </row>
    <row r="2325" spans="1:2" x14ac:dyDescent="0.2">
      <c r="A2325">
        <v>4</v>
      </c>
      <c r="B2325" t="s">
        <v>8222</v>
      </c>
    </row>
    <row r="2326" spans="1:2" x14ac:dyDescent="0.2">
      <c r="A2326">
        <v>61</v>
      </c>
      <c r="B2326" t="s">
        <v>8222</v>
      </c>
    </row>
    <row r="2327" spans="1:2" x14ac:dyDescent="0.2">
      <c r="A2327">
        <v>7</v>
      </c>
      <c r="B2327" t="s">
        <v>8222</v>
      </c>
    </row>
    <row r="2328" spans="1:2" x14ac:dyDescent="0.2">
      <c r="A2328">
        <v>1</v>
      </c>
      <c r="B2328" t="s">
        <v>8222</v>
      </c>
    </row>
    <row r="2329" spans="1:2" x14ac:dyDescent="0.2">
      <c r="A2329">
        <v>3355</v>
      </c>
      <c r="B2329" t="s">
        <v>8219</v>
      </c>
    </row>
    <row r="2330" spans="1:2" x14ac:dyDescent="0.2">
      <c r="A2330">
        <v>537</v>
      </c>
      <c r="B2330" t="s">
        <v>8219</v>
      </c>
    </row>
    <row r="2331" spans="1:2" x14ac:dyDescent="0.2">
      <c r="A2331">
        <v>125</v>
      </c>
      <c r="B2331" t="s">
        <v>8219</v>
      </c>
    </row>
    <row r="2332" spans="1:2" x14ac:dyDescent="0.2">
      <c r="A2332">
        <v>163</v>
      </c>
      <c r="B2332" t="s">
        <v>8219</v>
      </c>
    </row>
    <row r="2333" spans="1:2" x14ac:dyDescent="0.2">
      <c r="A2333">
        <v>283</v>
      </c>
      <c r="B2333" t="s">
        <v>8219</v>
      </c>
    </row>
    <row r="2334" spans="1:2" x14ac:dyDescent="0.2">
      <c r="A2334">
        <v>352</v>
      </c>
      <c r="B2334" t="s">
        <v>8219</v>
      </c>
    </row>
    <row r="2335" spans="1:2" x14ac:dyDescent="0.2">
      <c r="A2335">
        <v>94</v>
      </c>
      <c r="B2335" t="s">
        <v>8219</v>
      </c>
    </row>
    <row r="2336" spans="1:2" x14ac:dyDescent="0.2">
      <c r="A2336">
        <v>67</v>
      </c>
      <c r="B2336" t="s">
        <v>8219</v>
      </c>
    </row>
    <row r="2337" spans="1:2" x14ac:dyDescent="0.2">
      <c r="A2337">
        <v>221</v>
      </c>
      <c r="B2337" t="s">
        <v>8219</v>
      </c>
    </row>
    <row r="2338" spans="1:2" x14ac:dyDescent="0.2">
      <c r="A2338">
        <v>2165</v>
      </c>
      <c r="B2338" t="s">
        <v>8219</v>
      </c>
    </row>
    <row r="2339" spans="1:2" x14ac:dyDescent="0.2">
      <c r="A2339">
        <v>179</v>
      </c>
      <c r="B2339" t="s">
        <v>8219</v>
      </c>
    </row>
    <row r="2340" spans="1:2" x14ac:dyDescent="0.2">
      <c r="A2340">
        <v>123</v>
      </c>
      <c r="B2340" t="s">
        <v>8219</v>
      </c>
    </row>
    <row r="2341" spans="1:2" x14ac:dyDescent="0.2">
      <c r="A2341">
        <v>1104</v>
      </c>
      <c r="B2341" t="s">
        <v>8219</v>
      </c>
    </row>
    <row r="2342" spans="1:2" x14ac:dyDescent="0.2">
      <c r="A2342">
        <v>403</v>
      </c>
      <c r="B2342" t="s">
        <v>8219</v>
      </c>
    </row>
    <row r="2343" spans="1:2" x14ac:dyDescent="0.2">
      <c r="A2343">
        <v>0</v>
      </c>
      <c r="B2343" t="s">
        <v>8220</v>
      </c>
    </row>
    <row r="2344" spans="1:2" x14ac:dyDescent="0.2">
      <c r="A2344">
        <v>0</v>
      </c>
      <c r="B2344" t="s">
        <v>8220</v>
      </c>
    </row>
    <row r="2345" spans="1:2" x14ac:dyDescent="0.2">
      <c r="A2345">
        <v>1</v>
      </c>
      <c r="B2345" t="s">
        <v>8220</v>
      </c>
    </row>
    <row r="2346" spans="1:2" x14ac:dyDescent="0.2">
      <c r="A2346">
        <v>1</v>
      </c>
      <c r="B2346" t="s">
        <v>8220</v>
      </c>
    </row>
    <row r="2347" spans="1:2" x14ac:dyDescent="0.2">
      <c r="A2347">
        <v>0</v>
      </c>
      <c r="B2347" t="s">
        <v>8220</v>
      </c>
    </row>
    <row r="2348" spans="1:2" x14ac:dyDescent="0.2">
      <c r="A2348">
        <v>3</v>
      </c>
      <c r="B2348" t="s">
        <v>8220</v>
      </c>
    </row>
    <row r="2349" spans="1:2" x14ac:dyDescent="0.2">
      <c r="A2349">
        <v>1</v>
      </c>
      <c r="B2349" t="s">
        <v>8220</v>
      </c>
    </row>
    <row r="2350" spans="1:2" x14ac:dyDescent="0.2">
      <c r="A2350">
        <v>5</v>
      </c>
      <c r="B2350" t="s">
        <v>8220</v>
      </c>
    </row>
    <row r="2351" spans="1:2" x14ac:dyDescent="0.2">
      <c r="A2351">
        <v>0</v>
      </c>
      <c r="B2351" t="s">
        <v>8220</v>
      </c>
    </row>
    <row r="2352" spans="1:2" x14ac:dyDescent="0.2">
      <c r="A2352">
        <v>0</v>
      </c>
      <c r="B2352" t="s">
        <v>8220</v>
      </c>
    </row>
    <row r="2353" spans="1:2" x14ac:dyDescent="0.2">
      <c r="A2353">
        <v>7</v>
      </c>
      <c r="B2353" t="s">
        <v>8220</v>
      </c>
    </row>
    <row r="2354" spans="1:2" x14ac:dyDescent="0.2">
      <c r="A2354">
        <v>0</v>
      </c>
      <c r="B2354" t="s">
        <v>8220</v>
      </c>
    </row>
    <row r="2355" spans="1:2" x14ac:dyDescent="0.2">
      <c r="A2355">
        <v>0</v>
      </c>
      <c r="B2355" t="s">
        <v>8220</v>
      </c>
    </row>
    <row r="2356" spans="1:2" x14ac:dyDescent="0.2">
      <c r="A2356">
        <v>1</v>
      </c>
      <c r="B2356" t="s">
        <v>8220</v>
      </c>
    </row>
    <row r="2357" spans="1:2" x14ac:dyDescent="0.2">
      <c r="A2357">
        <v>2</v>
      </c>
      <c r="B2357" t="s">
        <v>8220</v>
      </c>
    </row>
    <row r="2358" spans="1:2" x14ac:dyDescent="0.2">
      <c r="A2358">
        <v>0</v>
      </c>
      <c r="B2358" t="s">
        <v>8220</v>
      </c>
    </row>
    <row r="2359" spans="1:2" x14ac:dyDescent="0.2">
      <c r="A2359">
        <v>0</v>
      </c>
      <c r="B2359" t="s">
        <v>8220</v>
      </c>
    </row>
    <row r="2360" spans="1:2" x14ac:dyDescent="0.2">
      <c r="A2360">
        <v>0</v>
      </c>
      <c r="B2360" t="s">
        <v>8220</v>
      </c>
    </row>
    <row r="2361" spans="1:2" x14ac:dyDescent="0.2">
      <c r="A2361">
        <v>3</v>
      </c>
      <c r="B2361" t="s">
        <v>8220</v>
      </c>
    </row>
    <row r="2362" spans="1:2" x14ac:dyDescent="0.2">
      <c r="A2362">
        <v>1</v>
      </c>
      <c r="B2362" t="s">
        <v>8220</v>
      </c>
    </row>
    <row r="2363" spans="1:2" x14ac:dyDescent="0.2">
      <c r="A2363">
        <v>0</v>
      </c>
      <c r="B2363" t="s">
        <v>8220</v>
      </c>
    </row>
    <row r="2364" spans="1:2" x14ac:dyDescent="0.2">
      <c r="A2364">
        <v>2</v>
      </c>
      <c r="B2364" t="s">
        <v>8220</v>
      </c>
    </row>
    <row r="2365" spans="1:2" x14ac:dyDescent="0.2">
      <c r="A2365">
        <v>0</v>
      </c>
      <c r="B2365" t="s">
        <v>8220</v>
      </c>
    </row>
    <row r="2366" spans="1:2" x14ac:dyDescent="0.2">
      <c r="A2366">
        <v>0</v>
      </c>
      <c r="B2366" t="s">
        <v>8220</v>
      </c>
    </row>
    <row r="2367" spans="1:2" x14ac:dyDescent="0.2">
      <c r="A2367">
        <v>0</v>
      </c>
      <c r="B2367" t="s">
        <v>8220</v>
      </c>
    </row>
    <row r="2368" spans="1:2" x14ac:dyDescent="0.2">
      <c r="A2368">
        <v>27</v>
      </c>
      <c r="B2368" t="s">
        <v>8220</v>
      </c>
    </row>
    <row r="2369" spans="1:2" x14ac:dyDescent="0.2">
      <c r="A2369">
        <v>14</v>
      </c>
      <c r="B2369" t="s">
        <v>8220</v>
      </c>
    </row>
    <row r="2370" spans="1:2" x14ac:dyDescent="0.2">
      <c r="A2370">
        <v>2</v>
      </c>
      <c r="B2370" t="s">
        <v>8220</v>
      </c>
    </row>
    <row r="2371" spans="1:2" x14ac:dyDescent="0.2">
      <c r="A2371">
        <v>0</v>
      </c>
      <c r="B2371" t="s">
        <v>8220</v>
      </c>
    </row>
    <row r="2372" spans="1:2" x14ac:dyDescent="0.2">
      <c r="A2372">
        <v>4</v>
      </c>
      <c r="B2372" t="s">
        <v>8220</v>
      </c>
    </row>
    <row r="2373" spans="1:2" x14ac:dyDescent="0.2">
      <c r="A2373">
        <v>0</v>
      </c>
      <c r="B2373" t="s">
        <v>8220</v>
      </c>
    </row>
    <row r="2374" spans="1:2" x14ac:dyDescent="0.2">
      <c r="A2374">
        <v>6</v>
      </c>
      <c r="B2374" t="s">
        <v>8220</v>
      </c>
    </row>
    <row r="2375" spans="1:2" x14ac:dyDescent="0.2">
      <c r="A2375">
        <v>1</v>
      </c>
      <c r="B2375" t="s">
        <v>8220</v>
      </c>
    </row>
    <row r="2376" spans="1:2" x14ac:dyDescent="0.2">
      <c r="A2376">
        <v>1</v>
      </c>
      <c r="B2376" t="s">
        <v>8220</v>
      </c>
    </row>
    <row r="2377" spans="1:2" x14ac:dyDescent="0.2">
      <c r="A2377">
        <v>0</v>
      </c>
      <c r="B2377" t="s">
        <v>8220</v>
      </c>
    </row>
    <row r="2378" spans="1:2" x14ac:dyDescent="0.2">
      <c r="A2378">
        <v>4</v>
      </c>
      <c r="B2378" t="s">
        <v>8220</v>
      </c>
    </row>
    <row r="2379" spans="1:2" x14ac:dyDescent="0.2">
      <c r="A2379">
        <v>0</v>
      </c>
      <c r="B2379" t="s">
        <v>8220</v>
      </c>
    </row>
    <row r="2380" spans="1:2" x14ac:dyDescent="0.2">
      <c r="A2380">
        <v>0</v>
      </c>
      <c r="B2380" t="s">
        <v>8220</v>
      </c>
    </row>
    <row r="2381" spans="1:2" x14ac:dyDescent="0.2">
      <c r="A2381">
        <v>0</v>
      </c>
      <c r="B2381" t="s">
        <v>8220</v>
      </c>
    </row>
    <row r="2382" spans="1:2" x14ac:dyDescent="0.2">
      <c r="A2382">
        <v>3</v>
      </c>
      <c r="B2382" t="s">
        <v>8220</v>
      </c>
    </row>
    <row r="2383" spans="1:2" x14ac:dyDescent="0.2">
      <c r="A2383">
        <v>7</v>
      </c>
      <c r="B2383" t="s">
        <v>8220</v>
      </c>
    </row>
    <row r="2384" spans="1:2" x14ac:dyDescent="0.2">
      <c r="A2384">
        <v>2</v>
      </c>
      <c r="B2384" t="s">
        <v>8220</v>
      </c>
    </row>
    <row r="2385" spans="1:2" x14ac:dyDescent="0.2">
      <c r="A2385">
        <v>3</v>
      </c>
      <c r="B2385" t="s">
        <v>8220</v>
      </c>
    </row>
    <row r="2386" spans="1:2" x14ac:dyDescent="0.2">
      <c r="A2386">
        <v>8</v>
      </c>
      <c r="B2386" t="s">
        <v>8220</v>
      </c>
    </row>
    <row r="2387" spans="1:2" x14ac:dyDescent="0.2">
      <c r="A2387">
        <v>7</v>
      </c>
      <c r="B2387" t="s">
        <v>8220</v>
      </c>
    </row>
    <row r="2388" spans="1:2" x14ac:dyDescent="0.2">
      <c r="A2388">
        <v>0</v>
      </c>
      <c r="B2388" t="s">
        <v>8220</v>
      </c>
    </row>
    <row r="2389" spans="1:2" x14ac:dyDescent="0.2">
      <c r="A2389">
        <v>3</v>
      </c>
      <c r="B2389" t="s">
        <v>8220</v>
      </c>
    </row>
    <row r="2390" spans="1:2" x14ac:dyDescent="0.2">
      <c r="A2390">
        <v>8</v>
      </c>
      <c r="B2390" t="s">
        <v>8220</v>
      </c>
    </row>
    <row r="2391" spans="1:2" x14ac:dyDescent="0.2">
      <c r="A2391">
        <v>1</v>
      </c>
      <c r="B2391" t="s">
        <v>8220</v>
      </c>
    </row>
    <row r="2392" spans="1:2" x14ac:dyDescent="0.2">
      <c r="A2392">
        <v>0</v>
      </c>
      <c r="B2392" t="s">
        <v>8220</v>
      </c>
    </row>
    <row r="2393" spans="1:2" x14ac:dyDescent="0.2">
      <c r="A2393">
        <v>1</v>
      </c>
      <c r="B2393" t="s">
        <v>8220</v>
      </c>
    </row>
    <row r="2394" spans="1:2" x14ac:dyDescent="0.2">
      <c r="A2394">
        <v>0</v>
      </c>
      <c r="B2394" t="s">
        <v>8220</v>
      </c>
    </row>
    <row r="2395" spans="1:2" x14ac:dyDescent="0.2">
      <c r="A2395">
        <v>1</v>
      </c>
      <c r="B2395" t="s">
        <v>8220</v>
      </c>
    </row>
    <row r="2396" spans="1:2" x14ac:dyDescent="0.2">
      <c r="A2396">
        <v>2</v>
      </c>
      <c r="B2396" t="s">
        <v>8220</v>
      </c>
    </row>
    <row r="2397" spans="1:2" x14ac:dyDescent="0.2">
      <c r="A2397">
        <v>0</v>
      </c>
      <c r="B2397" t="s">
        <v>8220</v>
      </c>
    </row>
    <row r="2398" spans="1:2" x14ac:dyDescent="0.2">
      <c r="A2398">
        <v>1</v>
      </c>
      <c r="B2398" t="s">
        <v>8220</v>
      </c>
    </row>
    <row r="2399" spans="1:2" x14ac:dyDescent="0.2">
      <c r="A2399">
        <v>0</v>
      </c>
      <c r="B2399" t="s">
        <v>8220</v>
      </c>
    </row>
    <row r="2400" spans="1:2" x14ac:dyDescent="0.2">
      <c r="A2400">
        <v>0</v>
      </c>
      <c r="B2400" t="s">
        <v>8220</v>
      </c>
    </row>
    <row r="2401" spans="1:2" x14ac:dyDescent="0.2">
      <c r="A2401">
        <v>0</v>
      </c>
      <c r="B2401" t="s">
        <v>8220</v>
      </c>
    </row>
    <row r="2402" spans="1:2" x14ac:dyDescent="0.2">
      <c r="A2402">
        <v>0</v>
      </c>
      <c r="B2402" t="s">
        <v>8220</v>
      </c>
    </row>
    <row r="2403" spans="1:2" x14ac:dyDescent="0.2">
      <c r="A2403">
        <v>9</v>
      </c>
      <c r="B2403" t="s">
        <v>8221</v>
      </c>
    </row>
    <row r="2404" spans="1:2" x14ac:dyDescent="0.2">
      <c r="A2404">
        <v>1</v>
      </c>
      <c r="B2404" t="s">
        <v>8221</v>
      </c>
    </row>
    <row r="2405" spans="1:2" x14ac:dyDescent="0.2">
      <c r="A2405">
        <v>12</v>
      </c>
      <c r="B2405" t="s">
        <v>8221</v>
      </c>
    </row>
    <row r="2406" spans="1:2" x14ac:dyDescent="0.2">
      <c r="A2406">
        <v>0</v>
      </c>
      <c r="B2406" t="s">
        <v>8221</v>
      </c>
    </row>
    <row r="2407" spans="1:2" x14ac:dyDescent="0.2">
      <c r="A2407">
        <v>20</v>
      </c>
      <c r="B2407" t="s">
        <v>8221</v>
      </c>
    </row>
    <row r="2408" spans="1:2" x14ac:dyDescent="0.2">
      <c r="A2408">
        <v>16</v>
      </c>
      <c r="B2408" t="s">
        <v>8221</v>
      </c>
    </row>
    <row r="2409" spans="1:2" x14ac:dyDescent="0.2">
      <c r="A2409">
        <v>33</v>
      </c>
      <c r="B2409" t="s">
        <v>8221</v>
      </c>
    </row>
    <row r="2410" spans="1:2" x14ac:dyDescent="0.2">
      <c r="A2410">
        <v>2</v>
      </c>
      <c r="B2410" t="s">
        <v>8221</v>
      </c>
    </row>
    <row r="2411" spans="1:2" x14ac:dyDescent="0.2">
      <c r="A2411">
        <v>6</v>
      </c>
      <c r="B2411" t="s">
        <v>8221</v>
      </c>
    </row>
    <row r="2412" spans="1:2" x14ac:dyDescent="0.2">
      <c r="A2412">
        <v>0</v>
      </c>
      <c r="B2412" t="s">
        <v>8221</v>
      </c>
    </row>
    <row r="2413" spans="1:2" x14ac:dyDescent="0.2">
      <c r="A2413">
        <v>3</v>
      </c>
      <c r="B2413" t="s">
        <v>8221</v>
      </c>
    </row>
    <row r="2414" spans="1:2" x14ac:dyDescent="0.2">
      <c r="A2414">
        <v>0</v>
      </c>
      <c r="B2414" t="s">
        <v>8221</v>
      </c>
    </row>
    <row r="2415" spans="1:2" x14ac:dyDescent="0.2">
      <c r="A2415">
        <v>3</v>
      </c>
      <c r="B2415" t="s">
        <v>8221</v>
      </c>
    </row>
    <row r="2416" spans="1:2" x14ac:dyDescent="0.2">
      <c r="A2416">
        <v>13</v>
      </c>
      <c r="B2416" t="s">
        <v>8221</v>
      </c>
    </row>
    <row r="2417" spans="1:2" x14ac:dyDescent="0.2">
      <c r="A2417">
        <v>6</v>
      </c>
      <c r="B2417" t="s">
        <v>8221</v>
      </c>
    </row>
    <row r="2418" spans="1:2" x14ac:dyDescent="0.2">
      <c r="A2418">
        <v>1</v>
      </c>
      <c r="B2418" t="s">
        <v>8221</v>
      </c>
    </row>
    <row r="2419" spans="1:2" x14ac:dyDescent="0.2">
      <c r="A2419">
        <v>0</v>
      </c>
      <c r="B2419" t="s">
        <v>8221</v>
      </c>
    </row>
    <row r="2420" spans="1:2" x14ac:dyDescent="0.2">
      <c r="A2420">
        <v>5</v>
      </c>
      <c r="B2420" t="s">
        <v>8221</v>
      </c>
    </row>
    <row r="2421" spans="1:2" x14ac:dyDescent="0.2">
      <c r="A2421">
        <v>0</v>
      </c>
      <c r="B2421" t="s">
        <v>8221</v>
      </c>
    </row>
    <row r="2422" spans="1:2" x14ac:dyDescent="0.2">
      <c r="A2422">
        <v>36</v>
      </c>
      <c r="B2422" t="s">
        <v>8221</v>
      </c>
    </row>
    <row r="2423" spans="1:2" x14ac:dyDescent="0.2">
      <c r="A2423">
        <v>1</v>
      </c>
      <c r="B2423" t="s">
        <v>8221</v>
      </c>
    </row>
    <row r="2424" spans="1:2" x14ac:dyDescent="0.2">
      <c r="A2424">
        <v>1</v>
      </c>
      <c r="B2424" t="s">
        <v>8221</v>
      </c>
    </row>
    <row r="2425" spans="1:2" x14ac:dyDescent="0.2">
      <c r="A2425">
        <v>1</v>
      </c>
      <c r="B2425" t="s">
        <v>8221</v>
      </c>
    </row>
    <row r="2426" spans="1:2" x14ac:dyDescent="0.2">
      <c r="A2426">
        <v>9</v>
      </c>
      <c r="B2426" t="s">
        <v>8221</v>
      </c>
    </row>
    <row r="2427" spans="1:2" x14ac:dyDescent="0.2">
      <c r="A2427">
        <v>1</v>
      </c>
      <c r="B2427" t="s">
        <v>8221</v>
      </c>
    </row>
    <row r="2428" spans="1:2" x14ac:dyDescent="0.2">
      <c r="A2428">
        <v>0</v>
      </c>
      <c r="B2428" t="s">
        <v>8221</v>
      </c>
    </row>
    <row r="2429" spans="1:2" x14ac:dyDescent="0.2">
      <c r="A2429">
        <v>1</v>
      </c>
      <c r="B2429" t="s">
        <v>8221</v>
      </c>
    </row>
    <row r="2430" spans="1:2" x14ac:dyDescent="0.2">
      <c r="A2430">
        <v>1</v>
      </c>
      <c r="B2430" t="s">
        <v>8221</v>
      </c>
    </row>
    <row r="2431" spans="1:2" x14ac:dyDescent="0.2">
      <c r="A2431">
        <v>4</v>
      </c>
      <c r="B2431" t="s">
        <v>8221</v>
      </c>
    </row>
    <row r="2432" spans="1:2" x14ac:dyDescent="0.2">
      <c r="A2432">
        <v>2</v>
      </c>
      <c r="B2432" t="s">
        <v>8221</v>
      </c>
    </row>
    <row r="2433" spans="1:2" x14ac:dyDescent="0.2">
      <c r="A2433">
        <v>2</v>
      </c>
      <c r="B2433" t="s">
        <v>8221</v>
      </c>
    </row>
    <row r="2434" spans="1:2" x14ac:dyDescent="0.2">
      <c r="A2434">
        <v>2</v>
      </c>
      <c r="B2434" t="s">
        <v>8221</v>
      </c>
    </row>
    <row r="2435" spans="1:2" x14ac:dyDescent="0.2">
      <c r="A2435">
        <v>0</v>
      </c>
      <c r="B2435" t="s">
        <v>8221</v>
      </c>
    </row>
    <row r="2436" spans="1:2" x14ac:dyDescent="0.2">
      <c r="A2436">
        <v>2</v>
      </c>
      <c r="B2436" t="s">
        <v>8221</v>
      </c>
    </row>
    <row r="2437" spans="1:2" x14ac:dyDescent="0.2">
      <c r="A2437">
        <v>4</v>
      </c>
      <c r="B2437" t="s">
        <v>8221</v>
      </c>
    </row>
    <row r="2438" spans="1:2" x14ac:dyDescent="0.2">
      <c r="A2438">
        <v>2</v>
      </c>
      <c r="B2438" t="s">
        <v>8221</v>
      </c>
    </row>
    <row r="2439" spans="1:2" x14ac:dyDescent="0.2">
      <c r="A2439">
        <v>0</v>
      </c>
      <c r="B2439" t="s">
        <v>8221</v>
      </c>
    </row>
    <row r="2440" spans="1:2" x14ac:dyDescent="0.2">
      <c r="A2440">
        <v>1</v>
      </c>
      <c r="B2440" t="s">
        <v>8221</v>
      </c>
    </row>
    <row r="2441" spans="1:2" x14ac:dyDescent="0.2">
      <c r="A2441">
        <v>0</v>
      </c>
      <c r="B2441" t="s">
        <v>8221</v>
      </c>
    </row>
    <row r="2442" spans="1:2" x14ac:dyDescent="0.2">
      <c r="A2442">
        <v>2</v>
      </c>
      <c r="B2442" t="s">
        <v>8221</v>
      </c>
    </row>
    <row r="2443" spans="1:2" x14ac:dyDescent="0.2">
      <c r="A2443">
        <v>109</v>
      </c>
      <c r="B2443" t="s">
        <v>8219</v>
      </c>
    </row>
    <row r="2444" spans="1:2" x14ac:dyDescent="0.2">
      <c r="A2444">
        <v>372</v>
      </c>
      <c r="B2444" t="s">
        <v>8219</v>
      </c>
    </row>
    <row r="2445" spans="1:2" x14ac:dyDescent="0.2">
      <c r="A2445">
        <v>311</v>
      </c>
      <c r="B2445" t="s">
        <v>8219</v>
      </c>
    </row>
    <row r="2446" spans="1:2" x14ac:dyDescent="0.2">
      <c r="A2446">
        <v>61</v>
      </c>
      <c r="B2446" t="s">
        <v>8219</v>
      </c>
    </row>
    <row r="2447" spans="1:2" x14ac:dyDescent="0.2">
      <c r="A2447">
        <v>115</v>
      </c>
      <c r="B2447" t="s">
        <v>8219</v>
      </c>
    </row>
    <row r="2448" spans="1:2" x14ac:dyDescent="0.2">
      <c r="A2448">
        <v>111</v>
      </c>
      <c r="B2448" t="s">
        <v>8219</v>
      </c>
    </row>
    <row r="2449" spans="1:2" x14ac:dyDescent="0.2">
      <c r="A2449">
        <v>337</v>
      </c>
      <c r="B2449" t="s">
        <v>8219</v>
      </c>
    </row>
    <row r="2450" spans="1:2" x14ac:dyDescent="0.2">
      <c r="A2450">
        <v>9</v>
      </c>
      <c r="B2450" t="s">
        <v>8219</v>
      </c>
    </row>
    <row r="2451" spans="1:2" x14ac:dyDescent="0.2">
      <c r="A2451">
        <v>120</v>
      </c>
      <c r="B2451" t="s">
        <v>8219</v>
      </c>
    </row>
    <row r="2452" spans="1:2" x14ac:dyDescent="0.2">
      <c r="A2452">
        <v>102</v>
      </c>
      <c r="B2452" t="s">
        <v>8219</v>
      </c>
    </row>
    <row r="2453" spans="1:2" x14ac:dyDescent="0.2">
      <c r="A2453">
        <v>186</v>
      </c>
      <c r="B2453" t="s">
        <v>8219</v>
      </c>
    </row>
    <row r="2454" spans="1:2" x14ac:dyDescent="0.2">
      <c r="A2454">
        <v>15</v>
      </c>
      <c r="B2454" t="s">
        <v>8219</v>
      </c>
    </row>
    <row r="2455" spans="1:2" x14ac:dyDescent="0.2">
      <c r="A2455">
        <v>67</v>
      </c>
      <c r="B2455" t="s">
        <v>8219</v>
      </c>
    </row>
    <row r="2456" spans="1:2" x14ac:dyDescent="0.2">
      <c r="A2456">
        <v>130</v>
      </c>
      <c r="B2456" t="s">
        <v>8219</v>
      </c>
    </row>
    <row r="2457" spans="1:2" x14ac:dyDescent="0.2">
      <c r="A2457">
        <v>16</v>
      </c>
      <c r="B2457" t="s">
        <v>8219</v>
      </c>
    </row>
    <row r="2458" spans="1:2" x14ac:dyDescent="0.2">
      <c r="A2458">
        <v>67</v>
      </c>
      <c r="B2458" t="s">
        <v>8219</v>
      </c>
    </row>
    <row r="2459" spans="1:2" x14ac:dyDescent="0.2">
      <c r="A2459">
        <v>124</v>
      </c>
      <c r="B2459" t="s">
        <v>8219</v>
      </c>
    </row>
    <row r="2460" spans="1:2" x14ac:dyDescent="0.2">
      <c r="A2460">
        <v>80</v>
      </c>
      <c r="B2460" t="s">
        <v>8219</v>
      </c>
    </row>
    <row r="2461" spans="1:2" x14ac:dyDescent="0.2">
      <c r="A2461">
        <v>282</v>
      </c>
      <c r="B2461" t="s">
        <v>8219</v>
      </c>
    </row>
    <row r="2462" spans="1:2" x14ac:dyDescent="0.2">
      <c r="A2462">
        <v>68</v>
      </c>
      <c r="B2462" t="s">
        <v>8219</v>
      </c>
    </row>
    <row r="2463" spans="1:2" x14ac:dyDescent="0.2">
      <c r="A2463">
        <v>86</v>
      </c>
      <c r="B2463" t="s">
        <v>8219</v>
      </c>
    </row>
    <row r="2464" spans="1:2" x14ac:dyDescent="0.2">
      <c r="A2464">
        <v>115</v>
      </c>
      <c r="B2464" t="s">
        <v>8219</v>
      </c>
    </row>
    <row r="2465" spans="1:2" x14ac:dyDescent="0.2">
      <c r="A2465">
        <v>75</v>
      </c>
      <c r="B2465" t="s">
        <v>8219</v>
      </c>
    </row>
    <row r="2466" spans="1:2" x14ac:dyDescent="0.2">
      <c r="A2466">
        <v>43</v>
      </c>
      <c r="B2466" t="s">
        <v>8219</v>
      </c>
    </row>
    <row r="2467" spans="1:2" x14ac:dyDescent="0.2">
      <c r="A2467">
        <v>48</v>
      </c>
      <c r="B2467" t="s">
        <v>8219</v>
      </c>
    </row>
    <row r="2468" spans="1:2" x14ac:dyDescent="0.2">
      <c r="A2468">
        <v>52</v>
      </c>
      <c r="B2468" t="s">
        <v>8219</v>
      </c>
    </row>
    <row r="2469" spans="1:2" x14ac:dyDescent="0.2">
      <c r="A2469">
        <v>43</v>
      </c>
      <c r="B2469" t="s">
        <v>8219</v>
      </c>
    </row>
    <row r="2470" spans="1:2" x14ac:dyDescent="0.2">
      <c r="A2470">
        <v>58</v>
      </c>
      <c r="B2470" t="s">
        <v>8219</v>
      </c>
    </row>
    <row r="2471" spans="1:2" x14ac:dyDescent="0.2">
      <c r="A2471">
        <v>47</v>
      </c>
      <c r="B2471" t="s">
        <v>8219</v>
      </c>
    </row>
    <row r="2472" spans="1:2" x14ac:dyDescent="0.2">
      <c r="A2472">
        <v>36</v>
      </c>
      <c r="B2472" t="s">
        <v>8219</v>
      </c>
    </row>
    <row r="2473" spans="1:2" x14ac:dyDescent="0.2">
      <c r="A2473">
        <v>17</v>
      </c>
      <c r="B2473" t="s">
        <v>8219</v>
      </c>
    </row>
    <row r="2474" spans="1:2" x14ac:dyDescent="0.2">
      <c r="A2474">
        <v>104</v>
      </c>
      <c r="B2474" t="s">
        <v>8219</v>
      </c>
    </row>
    <row r="2475" spans="1:2" x14ac:dyDescent="0.2">
      <c r="A2475">
        <v>47</v>
      </c>
      <c r="B2475" t="s">
        <v>8219</v>
      </c>
    </row>
    <row r="2476" spans="1:2" x14ac:dyDescent="0.2">
      <c r="A2476">
        <v>38</v>
      </c>
      <c r="B2476" t="s">
        <v>8219</v>
      </c>
    </row>
    <row r="2477" spans="1:2" x14ac:dyDescent="0.2">
      <c r="A2477">
        <v>81</v>
      </c>
      <c r="B2477" t="s">
        <v>8219</v>
      </c>
    </row>
    <row r="2478" spans="1:2" x14ac:dyDescent="0.2">
      <c r="A2478">
        <v>55</v>
      </c>
      <c r="B2478" t="s">
        <v>8219</v>
      </c>
    </row>
    <row r="2479" spans="1:2" x14ac:dyDescent="0.2">
      <c r="A2479">
        <v>41</v>
      </c>
      <c r="B2479" t="s">
        <v>8219</v>
      </c>
    </row>
    <row r="2480" spans="1:2" x14ac:dyDescent="0.2">
      <c r="A2480">
        <v>79</v>
      </c>
      <c r="B2480" t="s">
        <v>8219</v>
      </c>
    </row>
    <row r="2481" spans="1:2" x14ac:dyDescent="0.2">
      <c r="A2481">
        <v>16</v>
      </c>
      <c r="B2481" t="s">
        <v>8219</v>
      </c>
    </row>
    <row r="2482" spans="1:2" x14ac:dyDescent="0.2">
      <c r="A2482">
        <v>8</v>
      </c>
      <c r="B2482" t="s">
        <v>8219</v>
      </c>
    </row>
    <row r="2483" spans="1:2" x14ac:dyDescent="0.2">
      <c r="A2483">
        <v>95</v>
      </c>
      <c r="B2483" t="s">
        <v>8219</v>
      </c>
    </row>
    <row r="2484" spans="1:2" x14ac:dyDescent="0.2">
      <c r="A2484">
        <v>25</v>
      </c>
      <c r="B2484" t="s">
        <v>8219</v>
      </c>
    </row>
    <row r="2485" spans="1:2" x14ac:dyDescent="0.2">
      <c r="A2485">
        <v>19</v>
      </c>
      <c r="B2485" t="s">
        <v>8219</v>
      </c>
    </row>
    <row r="2486" spans="1:2" x14ac:dyDescent="0.2">
      <c r="A2486">
        <v>90</v>
      </c>
      <c r="B2486" t="s">
        <v>8219</v>
      </c>
    </row>
    <row r="2487" spans="1:2" x14ac:dyDescent="0.2">
      <c r="A2487">
        <v>41</v>
      </c>
      <c r="B2487" t="s">
        <v>8219</v>
      </c>
    </row>
    <row r="2488" spans="1:2" x14ac:dyDescent="0.2">
      <c r="A2488">
        <v>30</v>
      </c>
      <c r="B2488" t="s">
        <v>8219</v>
      </c>
    </row>
    <row r="2489" spans="1:2" x14ac:dyDescent="0.2">
      <c r="A2489">
        <v>38</v>
      </c>
      <c r="B2489" t="s">
        <v>8219</v>
      </c>
    </row>
    <row r="2490" spans="1:2" x14ac:dyDescent="0.2">
      <c r="A2490">
        <v>65</v>
      </c>
      <c r="B2490" t="s">
        <v>8219</v>
      </c>
    </row>
    <row r="2491" spans="1:2" x14ac:dyDescent="0.2">
      <c r="A2491">
        <v>75</v>
      </c>
      <c r="B2491" t="s">
        <v>8219</v>
      </c>
    </row>
    <row r="2492" spans="1:2" x14ac:dyDescent="0.2">
      <c r="A2492">
        <v>16</v>
      </c>
      <c r="B2492" t="s">
        <v>8219</v>
      </c>
    </row>
    <row r="2493" spans="1:2" x14ac:dyDescent="0.2">
      <c r="A2493">
        <v>10</v>
      </c>
      <c r="B2493" t="s">
        <v>8219</v>
      </c>
    </row>
    <row r="2494" spans="1:2" x14ac:dyDescent="0.2">
      <c r="A2494">
        <v>27</v>
      </c>
      <c r="B2494" t="s">
        <v>8219</v>
      </c>
    </row>
    <row r="2495" spans="1:2" x14ac:dyDescent="0.2">
      <c r="A2495">
        <v>259</v>
      </c>
      <c r="B2495" t="s">
        <v>8219</v>
      </c>
    </row>
    <row r="2496" spans="1:2" x14ac:dyDescent="0.2">
      <c r="A2496">
        <v>39</v>
      </c>
      <c r="B2496" t="s">
        <v>8219</v>
      </c>
    </row>
    <row r="2497" spans="1:2" x14ac:dyDescent="0.2">
      <c r="A2497">
        <v>42</v>
      </c>
      <c r="B2497" t="s">
        <v>8219</v>
      </c>
    </row>
    <row r="2498" spans="1:2" x14ac:dyDescent="0.2">
      <c r="A2498">
        <v>10</v>
      </c>
      <c r="B2498" t="s">
        <v>8219</v>
      </c>
    </row>
    <row r="2499" spans="1:2" x14ac:dyDescent="0.2">
      <c r="A2499">
        <v>56</v>
      </c>
      <c r="B2499" t="s">
        <v>8219</v>
      </c>
    </row>
    <row r="2500" spans="1:2" x14ac:dyDescent="0.2">
      <c r="A2500">
        <v>20</v>
      </c>
      <c r="B2500" t="s">
        <v>8219</v>
      </c>
    </row>
    <row r="2501" spans="1:2" x14ac:dyDescent="0.2">
      <c r="A2501">
        <v>170</v>
      </c>
      <c r="B2501" t="s">
        <v>8219</v>
      </c>
    </row>
    <row r="2502" spans="1:2" x14ac:dyDescent="0.2">
      <c r="A2502">
        <v>29</v>
      </c>
      <c r="B2502" t="s">
        <v>8219</v>
      </c>
    </row>
    <row r="2503" spans="1:2" x14ac:dyDescent="0.2">
      <c r="A2503">
        <v>7</v>
      </c>
      <c r="B2503" t="s">
        <v>8221</v>
      </c>
    </row>
    <row r="2504" spans="1:2" x14ac:dyDescent="0.2">
      <c r="A2504">
        <v>5</v>
      </c>
      <c r="B2504" t="s">
        <v>8221</v>
      </c>
    </row>
    <row r="2505" spans="1:2" x14ac:dyDescent="0.2">
      <c r="A2505">
        <v>0</v>
      </c>
      <c r="B2505" t="s">
        <v>8221</v>
      </c>
    </row>
    <row r="2506" spans="1:2" x14ac:dyDescent="0.2">
      <c r="A2506">
        <v>0</v>
      </c>
      <c r="B2506" t="s">
        <v>8221</v>
      </c>
    </row>
    <row r="2507" spans="1:2" x14ac:dyDescent="0.2">
      <c r="A2507">
        <v>0</v>
      </c>
      <c r="B2507" t="s">
        <v>8221</v>
      </c>
    </row>
    <row r="2508" spans="1:2" x14ac:dyDescent="0.2">
      <c r="A2508">
        <v>2</v>
      </c>
      <c r="B2508" t="s">
        <v>8221</v>
      </c>
    </row>
    <row r="2509" spans="1:2" x14ac:dyDescent="0.2">
      <c r="A2509">
        <v>0</v>
      </c>
      <c r="B2509" t="s">
        <v>8221</v>
      </c>
    </row>
    <row r="2510" spans="1:2" x14ac:dyDescent="0.2">
      <c r="A2510">
        <v>0</v>
      </c>
      <c r="B2510" t="s">
        <v>8221</v>
      </c>
    </row>
    <row r="2511" spans="1:2" x14ac:dyDescent="0.2">
      <c r="A2511">
        <v>28</v>
      </c>
      <c r="B2511" t="s">
        <v>8221</v>
      </c>
    </row>
    <row r="2512" spans="1:2" x14ac:dyDescent="0.2">
      <c r="A2512">
        <v>2</v>
      </c>
      <c r="B2512" t="s">
        <v>8221</v>
      </c>
    </row>
    <row r="2513" spans="1:2" x14ac:dyDescent="0.2">
      <c r="A2513">
        <v>0</v>
      </c>
      <c r="B2513" t="s">
        <v>8221</v>
      </c>
    </row>
    <row r="2514" spans="1:2" x14ac:dyDescent="0.2">
      <c r="A2514">
        <v>0</v>
      </c>
      <c r="B2514" t="s">
        <v>8221</v>
      </c>
    </row>
    <row r="2515" spans="1:2" x14ac:dyDescent="0.2">
      <c r="A2515">
        <v>0</v>
      </c>
      <c r="B2515" t="s">
        <v>8221</v>
      </c>
    </row>
    <row r="2516" spans="1:2" x14ac:dyDescent="0.2">
      <c r="A2516">
        <v>4</v>
      </c>
      <c r="B2516" t="s">
        <v>8221</v>
      </c>
    </row>
    <row r="2517" spans="1:2" x14ac:dyDescent="0.2">
      <c r="A2517">
        <v>12</v>
      </c>
      <c r="B2517" t="s">
        <v>8221</v>
      </c>
    </row>
    <row r="2518" spans="1:2" x14ac:dyDescent="0.2">
      <c r="A2518">
        <v>0</v>
      </c>
      <c r="B2518" t="s">
        <v>8221</v>
      </c>
    </row>
    <row r="2519" spans="1:2" x14ac:dyDescent="0.2">
      <c r="A2519">
        <v>33</v>
      </c>
      <c r="B2519" t="s">
        <v>8221</v>
      </c>
    </row>
    <row r="2520" spans="1:2" x14ac:dyDescent="0.2">
      <c r="A2520">
        <v>0</v>
      </c>
      <c r="B2520" t="s">
        <v>8221</v>
      </c>
    </row>
    <row r="2521" spans="1:2" x14ac:dyDescent="0.2">
      <c r="A2521">
        <v>4</v>
      </c>
      <c r="B2521" t="s">
        <v>8221</v>
      </c>
    </row>
    <row r="2522" spans="1:2" x14ac:dyDescent="0.2">
      <c r="A2522">
        <v>0</v>
      </c>
      <c r="B2522" t="s">
        <v>8221</v>
      </c>
    </row>
    <row r="2523" spans="1:2" x14ac:dyDescent="0.2">
      <c r="A2523">
        <v>132</v>
      </c>
      <c r="B2523" t="s">
        <v>8219</v>
      </c>
    </row>
    <row r="2524" spans="1:2" x14ac:dyDescent="0.2">
      <c r="A2524">
        <v>27</v>
      </c>
      <c r="B2524" t="s">
        <v>8219</v>
      </c>
    </row>
    <row r="2525" spans="1:2" x14ac:dyDescent="0.2">
      <c r="A2525">
        <v>26</v>
      </c>
      <c r="B2525" t="s">
        <v>8219</v>
      </c>
    </row>
    <row r="2526" spans="1:2" x14ac:dyDescent="0.2">
      <c r="A2526">
        <v>43</v>
      </c>
      <c r="B2526" t="s">
        <v>8219</v>
      </c>
    </row>
    <row r="2527" spans="1:2" x14ac:dyDescent="0.2">
      <c r="A2527">
        <v>80</v>
      </c>
      <c r="B2527" t="s">
        <v>8219</v>
      </c>
    </row>
    <row r="2528" spans="1:2" x14ac:dyDescent="0.2">
      <c r="A2528">
        <v>33</v>
      </c>
      <c r="B2528" t="s">
        <v>8219</v>
      </c>
    </row>
    <row r="2529" spans="1:2" x14ac:dyDescent="0.2">
      <c r="A2529">
        <v>71</v>
      </c>
      <c r="B2529" t="s">
        <v>8219</v>
      </c>
    </row>
    <row r="2530" spans="1:2" x14ac:dyDescent="0.2">
      <c r="A2530">
        <v>81</v>
      </c>
      <c r="B2530" t="s">
        <v>8219</v>
      </c>
    </row>
    <row r="2531" spans="1:2" x14ac:dyDescent="0.2">
      <c r="A2531">
        <v>76</v>
      </c>
      <c r="B2531" t="s">
        <v>8219</v>
      </c>
    </row>
    <row r="2532" spans="1:2" x14ac:dyDescent="0.2">
      <c r="A2532">
        <v>48</v>
      </c>
      <c r="B2532" t="s">
        <v>8219</v>
      </c>
    </row>
    <row r="2533" spans="1:2" x14ac:dyDescent="0.2">
      <c r="A2533">
        <v>61</v>
      </c>
      <c r="B2533" t="s">
        <v>8219</v>
      </c>
    </row>
    <row r="2534" spans="1:2" x14ac:dyDescent="0.2">
      <c r="A2534">
        <v>60</v>
      </c>
      <c r="B2534" t="s">
        <v>8219</v>
      </c>
    </row>
    <row r="2535" spans="1:2" x14ac:dyDescent="0.2">
      <c r="A2535">
        <v>136</v>
      </c>
      <c r="B2535" t="s">
        <v>8219</v>
      </c>
    </row>
    <row r="2536" spans="1:2" x14ac:dyDescent="0.2">
      <c r="A2536">
        <v>14</v>
      </c>
      <c r="B2536" t="s">
        <v>8219</v>
      </c>
    </row>
    <row r="2537" spans="1:2" x14ac:dyDescent="0.2">
      <c r="A2537">
        <v>78</v>
      </c>
      <c r="B2537" t="s">
        <v>8219</v>
      </c>
    </row>
    <row r="2538" spans="1:2" x14ac:dyDescent="0.2">
      <c r="A2538">
        <v>4</v>
      </c>
      <c r="B2538" t="s">
        <v>8219</v>
      </c>
    </row>
    <row r="2539" spans="1:2" x14ac:dyDescent="0.2">
      <c r="A2539">
        <v>11</v>
      </c>
      <c r="B2539" t="s">
        <v>8219</v>
      </c>
    </row>
    <row r="2540" spans="1:2" x14ac:dyDescent="0.2">
      <c r="A2540">
        <v>185</v>
      </c>
      <c r="B2540" t="s">
        <v>8219</v>
      </c>
    </row>
    <row r="2541" spans="1:2" x14ac:dyDescent="0.2">
      <c r="A2541">
        <v>59</v>
      </c>
      <c r="B2541" t="s">
        <v>8219</v>
      </c>
    </row>
    <row r="2542" spans="1:2" x14ac:dyDescent="0.2">
      <c r="A2542">
        <v>27</v>
      </c>
      <c r="B2542" t="s">
        <v>8219</v>
      </c>
    </row>
    <row r="2543" spans="1:2" x14ac:dyDescent="0.2">
      <c r="A2543">
        <v>63</v>
      </c>
      <c r="B2543" t="s">
        <v>8219</v>
      </c>
    </row>
    <row r="2544" spans="1:2" x14ac:dyDescent="0.2">
      <c r="A2544">
        <v>13</v>
      </c>
      <c r="B2544" t="s">
        <v>8219</v>
      </c>
    </row>
    <row r="2545" spans="1:2" x14ac:dyDescent="0.2">
      <c r="A2545">
        <v>13</v>
      </c>
      <c r="B2545" t="s">
        <v>8219</v>
      </c>
    </row>
    <row r="2546" spans="1:2" x14ac:dyDescent="0.2">
      <c r="A2546">
        <v>57</v>
      </c>
      <c r="B2546" t="s">
        <v>8219</v>
      </c>
    </row>
    <row r="2547" spans="1:2" x14ac:dyDescent="0.2">
      <c r="A2547">
        <v>61</v>
      </c>
      <c r="B2547" t="s">
        <v>8219</v>
      </c>
    </row>
    <row r="2548" spans="1:2" x14ac:dyDescent="0.2">
      <c r="A2548">
        <v>65</v>
      </c>
      <c r="B2548" t="s">
        <v>8219</v>
      </c>
    </row>
    <row r="2549" spans="1:2" x14ac:dyDescent="0.2">
      <c r="A2549">
        <v>134</v>
      </c>
      <c r="B2549" t="s">
        <v>8219</v>
      </c>
    </row>
    <row r="2550" spans="1:2" x14ac:dyDescent="0.2">
      <c r="A2550">
        <v>37</v>
      </c>
      <c r="B2550" t="s">
        <v>8219</v>
      </c>
    </row>
    <row r="2551" spans="1:2" x14ac:dyDescent="0.2">
      <c r="A2551">
        <v>37</v>
      </c>
      <c r="B2551" t="s">
        <v>8219</v>
      </c>
    </row>
    <row r="2552" spans="1:2" x14ac:dyDescent="0.2">
      <c r="A2552">
        <v>150</v>
      </c>
      <c r="B2552" t="s">
        <v>8219</v>
      </c>
    </row>
    <row r="2553" spans="1:2" x14ac:dyDescent="0.2">
      <c r="A2553">
        <v>56</v>
      </c>
      <c r="B2553" t="s">
        <v>8219</v>
      </c>
    </row>
    <row r="2554" spans="1:2" x14ac:dyDescent="0.2">
      <c r="A2554">
        <v>18</v>
      </c>
      <c r="B2554" t="s">
        <v>8219</v>
      </c>
    </row>
    <row r="2555" spans="1:2" x14ac:dyDescent="0.2">
      <c r="A2555">
        <v>60</v>
      </c>
      <c r="B2555" t="s">
        <v>8219</v>
      </c>
    </row>
    <row r="2556" spans="1:2" x14ac:dyDescent="0.2">
      <c r="A2556">
        <v>67</v>
      </c>
      <c r="B2556" t="s">
        <v>8219</v>
      </c>
    </row>
    <row r="2557" spans="1:2" x14ac:dyDescent="0.2">
      <c r="A2557">
        <v>35</v>
      </c>
      <c r="B2557" t="s">
        <v>8219</v>
      </c>
    </row>
    <row r="2558" spans="1:2" x14ac:dyDescent="0.2">
      <c r="A2558">
        <v>34</v>
      </c>
      <c r="B2558" t="s">
        <v>8219</v>
      </c>
    </row>
    <row r="2559" spans="1:2" x14ac:dyDescent="0.2">
      <c r="A2559">
        <v>36</v>
      </c>
      <c r="B2559" t="s">
        <v>8219</v>
      </c>
    </row>
    <row r="2560" spans="1:2" x14ac:dyDescent="0.2">
      <c r="A2560">
        <v>18</v>
      </c>
      <c r="B2560" t="s">
        <v>8219</v>
      </c>
    </row>
    <row r="2561" spans="1:2" x14ac:dyDescent="0.2">
      <c r="A2561">
        <v>25</v>
      </c>
      <c r="B2561" t="s">
        <v>8219</v>
      </c>
    </row>
    <row r="2562" spans="1:2" x14ac:dyDescent="0.2">
      <c r="A2562">
        <v>21</v>
      </c>
      <c r="B2562" t="s">
        <v>8219</v>
      </c>
    </row>
    <row r="2563" spans="1:2" x14ac:dyDescent="0.2">
      <c r="A2563">
        <v>0</v>
      </c>
      <c r="B2563" t="s">
        <v>8220</v>
      </c>
    </row>
    <row r="2564" spans="1:2" x14ac:dyDescent="0.2">
      <c r="A2564">
        <v>3</v>
      </c>
      <c r="B2564" t="s">
        <v>8220</v>
      </c>
    </row>
    <row r="2565" spans="1:2" x14ac:dyDescent="0.2">
      <c r="A2565">
        <v>0</v>
      </c>
      <c r="B2565" t="s">
        <v>8220</v>
      </c>
    </row>
    <row r="2566" spans="1:2" x14ac:dyDescent="0.2">
      <c r="A2566">
        <v>0</v>
      </c>
      <c r="B2566" t="s">
        <v>8220</v>
      </c>
    </row>
    <row r="2567" spans="1:2" x14ac:dyDescent="0.2">
      <c r="A2567">
        <v>1</v>
      </c>
      <c r="B2567" t="s">
        <v>8220</v>
      </c>
    </row>
    <row r="2568" spans="1:2" x14ac:dyDescent="0.2">
      <c r="A2568">
        <v>0</v>
      </c>
      <c r="B2568" t="s">
        <v>8220</v>
      </c>
    </row>
    <row r="2569" spans="1:2" x14ac:dyDescent="0.2">
      <c r="A2569">
        <v>2</v>
      </c>
      <c r="B2569" t="s">
        <v>8220</v>
      </c>
    </row>
    <row r="2570" spans="1:2" x14ac:dyDescent="0.2">
      <c r="A2570">
        <v>1</v>
      </c>
      <c r="B2570" t="s">
        <v>8220</v>
      </c>
    </row>
    <row r="2571" spans="1:2" x14ac:dyDescent="0.2">
      <c r="A2571">
        <v>2</v>
      </c>
      <c r="B2571" t="s">
        <v>8220</v>
      </c>
    </row>
    <row r="2572" spans="1:2" x14ac:dyDescent="0.2">
      <c r="A2572">
        <v>2</v>
      </c>
      <c r="B2572" t="s">
        <v>8220</v>
      </c>
    </row>
    <row r="2573" spans="1:2" x14ac:dyDescent="0.2">
      <c r="A2573">
        <v>4</v>
      </c>
      <c r="B2573" t="s">
        <v>8220</v>
      </c>
    </row>
    <row r="2574" spans="1:2" x14ac:dyDescent="0.2">
      <c r="A2574">
        <v>0</v>
      </c>
      <c r="B2574" t="s">
        <v>8220</v>
      </c>
    </row>
    <row r="2575" spans="1:2" x14ac:dyDescent="0.2">
      <c r="A2575">
        <v>0</v>
      </c>
      <c r="B2575" t="s">
        <v>8220</v>
      </c>
    </row>
    <row r="2576" spans="1:2" x14ac:dyDescent="0.2">
      <c r="A2576">
        <v>0</v>
      </c>
      <c r="B2576" t="s">
        <v>8220</v>
      </c>
    </row>
    <row r="2577" spans="1:2" x14ac:dyDescent="0.2">
      <c r="A2577">
        <v>0</v>
      </c>
      <c r="B2577" t="s">
        <v>8220</v>
      </c>
    </row>
    <row r="2578" spans="1:2" x14ac:dyDescent="0.2">
      <c r="A2578">
        <v>0</v>
      </c>
      <c r="B2578" t="s">
        <v>8220</v>
      </c>
    </row>
    <row r="2579" spans="1:2" x14ac:dyDescent="0.2">
      <c r="A2579">
        <v>0</v>
      </c>
      <c r="B2579" t="s">
        <v>8220</v>
      </c>
    </row>
    <row r="2580" spans="1:2" x14ac:dyDescent="0.2">
      <c r="A2580">
        <v>0</v>
      </c>
      <c r="B2580" t="s">
        <v>8220</v>
      </c>
    </row>
    <row r="2581" spans="1:2" x14ac:dyDescent="0.2">
      <c r="A2581">
        <v>12</v>
      </c>
      <c r="B2581" t="s">
        <v>8220</v>
      </c>
    </row>
    <row r="2582" spans="1:2" x14ac:dyDescent="0.2">
      <c r="A2582">
        <v>2</v>
      </c>
      <c r="B2582" t="s">
        <v>8220</v>
      </c>
    </row>
    <row r="2583" spans="1:2" x14ac:dyDescent="0.2">
      <c r="A2583">
        <v>11</v>
      </c>
      <c r="B2583" t="s">
        <v>8221</v>
      </c>
    </row>
    <row r="2584" spans="1:2" x14ac:dyDescent="0.2">
      <c r="A2584">
        <v>1</v>
      </c>
      <c r="B2584" t="s">
        <v>8221</v>
      </c>
    </row>
    <row r="2585" spans="1:2" x14ac:dyDescent="0.2">
      <c r="A2585">
        <v>5</v>
      </c>
      <c r="B2585" t="s">
        <v>8221</v>
      </c>
    </row>
    <row r="2586" spans="1:2" x14ac:dyDescent="0.2">
      <c r="A2586">
        <v>0</v>
      </c>
      <c r="B2586" t="s">
        <v>8221</v>
      </c>
    </row>
    <row r="2587" spans="1:2" x14ac:dyDescent="0.2">
      <c r="A2587">
        <v>1</v>
      </c>
      <c r="B2587" t="s">
        <v>8221</v>
      </c>
    </row>
    <row r="2588" spans="1:2" x14ac:dyDescent="0.2">
      <c r="A2588">
        <v>1</v>
      </c>
      <c r="B2588" t="s">
        <v>8221</v>
      </c>
    </row>
    <row r="2589" spans="1:2" x14ac:dyDescent="0.2">
      <c r="A2589">
        <v>6</v>
      </c>
      <c r="B2589" t="s">
        <v>8221</v>
      </c>
    </row>
    <row r="2590" spans="1:2" x14ac:dyDescent="0.2">
      <c r="A2590">
        <v>8</v>
      </c>
      <c r="B2590" t="s">
        <v>8221</v>
      </c>
    </row>
    <row r="2591" spans="1:2" x14ac:dyDescent="0.2">
      <c r="A2591">
        <v>1</v>
      </c>
      <c r="B2591" t="s">
        <v>8221</v>
      </c>
    </row>
    <row r="2592" spans="1:2" x14ac:dyDescent="0.2">
      <c r="A2592">
        <v>0</v>
      </c>
      <c r="B2592" t="s">
        <v>8221</v>
      </c>
    </row>
    <row r="2593" spans="1:2" x14ac:dyDescent="0.2">
      <c r="A2593">
        <v>2</v>
      </c>
      <c r="B2593" t="s">
        <v>8221</v>
      </c>
    </row>
    <row r="2594" spans="1:2" x14ac:dyDescent="0.2">
      <c r="A2594">
        <v>1</v>
      </c>
      <c r="B2594" t="s">
        <v>8221</v>
      </c>
    </row>
    <row r="2595" spans="1:2" x14ac:dyDescent="0.2">
      <c r="A2595">
        <v>0</v>
      </c>
      <c r="B2595" t="s">
        <v>8221</v>
      </c>
    </row>
    <row r="2596" spans="1:2" x14ac:dyDescent="0.2">
      <c r="A2596">
        <v>1</v>
      </c>
      <c r="B2596" t="s">
        <v>8221</v>
      </c>
    </row>
    <row r="2597" spans="1:2" x14ac:dyDescent="0.2">
      <c r="A2597">
        <v>19</v>
      </c>
      <c r="B2597" t="s">
        <v>8221</v>
      </c>
    </row>
    <row r="2598" spans="1:2" x14ac:dyDescent="0.2">
      <c r="A2598">
        <v>27</v>
      </c>
      <c r="B2598" t="s">
        <v>8221</v>
      </c>
    </row>
    <row r="2599" spans="1:2" x14ac:dyDescent="0.2">
      <c r="A2599">
        <v>7</v>
      </c>
      <c r="B2599" t="s">
        <v>8221</v>
      </c>
    </row>
    <row r="2600" spans="1:2" x14ac:dyDescent="0.2">
      <c r="A2600">
        <v>14</v>
      </c>
      <c r="B2600" t="s">
        <v>8221</v>
      </c>
    </row>
    <row r="2601" spans="1:2" x14ac:dyDescent="0.2">
      <c r="A2601">
        <v>5</v>
      </c>
      <c r="B2601" t="s">
        <v>8221</v>
      </c>
    </row>
    <row r="2602" spans="1:2" x14ac:dyDescent="0.2">
      <c r="A2602">
        <v>30</v>
      </c>
      <c r="B2602" t="s">
        <v>8221</v>
      </c>
    </row>
    <row r="2603" spans="1:2" x14ac:dyDescent="0.2">
      <c r="A2603">
        <v>151</v>
      </c>
      <c r="B2603" t="s">
        <v>8219</v>
      </c>
    </row>
    <row r="2604" spans="1:2" x14ac:dyDescent="0.2">
      <c r="A2604">
        <v>489</v>
      </c>
      <c r="B2604" t="s">
        <v>8219</v>
      </c>
    </row>
    <row r="2605" spans="1:2" x14ac:dyDescent="0.2">
      <c r="A2605">
        <v>50</v>
      </c>
      <c r="B2605" t="s">
        <v>8219</v>
      </c>
    </row>
    <row r="2606" spans="1:2" x14ac:dyDescent="0.2">
      <c r="A2606">
        <v>321</v>
      </c>
      <c r="B2606" t="s">
        <v>8219</v>
      </c>
    </row>
    <row r="2607" spans="1:2" x14ac:dyDescent="0.2">
      <c r="A2607">
        <v>1762</v>
      </c>
      <c r="B2607" t="s">
        <v>8219</v>
      </c>
    </row>
    <row r="2608" spans="1:2" x14ac:dyDescent="0.2">
      <c r="A2608">
        <v>385</v>
      </c>
      <c r="B2608" t="s">
        <v>8219</v>
      </c>
    </row>
    <row r="2609" spans="1:2" x14ac:dyDescent="0.2">
      <c r="A2609">
        <v>398</v>
      </c>
      <c r="B2609" t="s">
        <v>8219</v>
      </c>
    </row>
    <row r="2610" spans="1:2" x14ac:dyDescent="0.2">
      <c r="A2610">
        <v>304</v>
      </c>
      <c r="B2610" t="s">
        <v>8219</v>
      </c>
    </row>
    <row r="2611" spans="1:2" x14ac:dyDescent="0.2">
      <c r="A2611">
        <v>676</v>
      </c>
      <c r="B2611" t="s">
        <v>8219</v>
      </c>
    </row>
    <row r="2612" spans="1:2" x14ac:dyDescent="0.2">
      <c r="A2612">
        <v>577</v>
      </c>
      <c r="B2612" t="s">
        <v>8219</v>
      </c>
    </row>
    <row r="2613" spans="1:2" x14ac:dyDescent="0.2">
      <c r="A2613">
        <v>3663</v>
      </c>
      <c r="B2613" t="s">
        <v>8219</v>
      </c>
    </row>
    <row r="2614" spans="1:2" x14ac:dyDescent="0.2">
      <c r="A2614">
        <v>294</v>
      </c>
      <c r="B2614" t="s">
        <v>8219</v>
      </c>
    </row>
    <row r="2615" spans="1:2" x14ac:dyDescent="0.2">
      <c r="A2615">
        <v>28</v>
      </c>
      <c r="B2615" t="s">
        <v>8219</v>
      </c>
    </row>
    <row r="2616" spans="1:2" x14ac:dyDescent="0.2">
      <c r="A2616">
        <v>100</v>
      </c>
      <c r="B2616" t="s">
        <v>8219</v>
      </c>
    </row>
    <row r="2617" spans="1:2" x14ac:dyDescent="0.2">
      <c r="A2617">
        <v>72</v>
      </c>
      <c r="B2617" t="s">
        <v>8219</v>
      </c>
    </row>
    <row r="2618" spans="1:2" x14ac:dyDescent="0.2">
      <c r="A2618">
        <v>238</v>
      </c>
      <c r="B2618" t="s">
        <v>8219</v>
      </c>
    </row>
    <row r="2619" spans="1:2" x14ac:dyDescent="0.2">
      <c r="A2619">
        <v>159</v>
      </c>
      <c r="B2619" t="s">
        <v>8219</v>
      </c>
    </row>
    <row r="2620" spans="1:2" x14ac:dyDescent="0.2">
      <c r="A2620">
        <v>77</v>
      </c>
      <c r="B2620" t="s">
        <v>8219</v>
      </c>
    </row>
    <row r="2621" spans="1:2" x14ac:dyDescent="0.2">
      <c r="A2621">
        <v>53</v>
      </c>
      <c r="B2621" t="s">
        <v>8219</v>
      </c>
    </row>
    <row r="2622" spans="1:2" x14ac:dyDescent="0.2">
      <c r="A2622">
        <v>1251</v>
      </c>
      <c r="B2622" t="s">
        <v>8219</v>
      </c>
    </row>
    <row r="2623" spans="1:2" x14ac:dyDescent="0.2">
      <c r="A2623">
        <v>465</v>
      </c>
      <c r="B2623" t="s">
        <v>8219</v>
      </c>
    </row>
    <row r="2624" spans="1:2" x14ac:dyDescent="0.2">
      <c r="A2624">
        <v>74</v>
      </c>
      <c r="B2624" t="s">
        <v>8219</v>
      </c>
    </row>
    <row r="2625" spans="1:2" x14ac:dyDescent="0.2">
      <c r="A2625">
        <v>62</v>
      </c>
      <c r="B2625" t="s">
        <v>8219</v>
      </c>
    </row>
    <row r="2626" spans="1:2" x14ac:dyDescent="0.2">
      <c r="A2626">
        <v>3468</v>
      </c>
      <c r="B2626" t="s">
        <v>8219</v>
      </c>
    </row>
    <row r="2627" spans="1:2" x14ac:dyDescent="0.2">
      <c r="A2627">
        <v>52</v>
      </c>
      <c r="B2627" t="s">
        <v>8219</v>
      </c>
    </row>
    <row r="2628" spans="1:2" x14ac:dyDescent="0.2">
      <c r="A2628">
        <v>50</v>
      </c>
      <c r="B2628" t="s">
        <v>8219</v>
      </c>
    </row>
    <row r="2629" spans="1:2" x14ac:dyDescent="0.2">
      <c r="A2629">
        <v>45</v>
      </c>
      <c r="B2629" t="s">
        <v>8219</v>
      </c>
    </row>
    <row r="2630" spans="1:2" x14ac:dyDescent="0.2">
      <c r="A2630">
        <v>21</v>
      </c>
      <c r="B2630" t="s">
        <v>8219</v>
      </c>
    </row>
    <row r="2631" spans="1:2" x14ac:dyDescent="0.2">
      <c r="A2631">
        <v>100</v>
      </c>
      <c r="B2631" t="s">
        <v>8219</v>
      </c>
    </row>
    <row r="2632" spans="1:2" x14ac:dyDescent="0.2">
      <c r="A2632">
        <v>81</v>
      </c>
      <c r="B2632" t="s">
        <v>8219</v>
      </c>
    </row>
    <row r="2633" spans="1:2" x14ac:dyDescent="0.2">
      <c r="A2633">
        <v>286</v>
      </c>
      <c r="B2633" t="s">
        <v>8219</v>
      </c>
    </row>
    <row r="2634" spans="1:2" x14ac:dyDescent="0.2">
      <c r="A2634">
        <v>42</v>
      </c>
      <c r="B2634" t="s">
        <v>8219</v>
      </c>
    </row>
    <row r="2635" spans="1:2" x14ac:dyDescent="0.2">
      <c r="A2635">
        <v>199</v>
      </c>
      <c r="B2635" t="s">
        <v>8219</v>
      </c>
    </row>
    <row r="2636" spans="1:2" x14ac:dyDescent="0.2">
      <c r="A2636">
        <v>25</v>
      </c>
      <c r="B2636" t="s">
        <v>8219</v>
      </c>
    </row>
    <row r="2637" spans="1:2" x14ac:dyDescent="0.2">
      <c r="A2637">
        <v>84</v>
      </c>
      <c r="B2637" t="s">
        <v>8219</v>
      </c>
    </row>
    <row r="2638" spans="1:2" x14ac:dyDescent="0.2">
      <c r="A2638">
        <v>50</v>
      </c>
      <c r="B2638" t="s">
        <v>8219</v>
      </c>
    </row>
    <row r="2639" spans="1:2" x14ac:dyDescent="0.2">
      <c r="A2639">
        <v>26</v>
      </c>
      <c r="B2639" t="s">
        <v>8219</v>
      </c>
    </row>
    <row r="2640" spans="1:2" x14ac:dyDescent="0.2">
      <c r="A2640">
        <v>14</v>
      </c>
      <c r="B2640" t="s">
        <v>8219</v>
      </c>
    </row>
    <row r="2641" spans="1:2" x14ac:dyDescent="0.2">
      <c r="A2641">
        <v>49</v>
      </c>
      <c r="B2641" t="s">
        <v>8219</v>
      </c>
    </row>
    <row r="2642" spans="1:2" x14ac:dyDescent="0.2">
      <c r="A2642">
        <v>69</v>
      </c>
      <c r="B2642" t="s">
        <v>8219</v>
      </c>
    </row>
    <row r="2643" spans="1:2" x14ac:dyDescent="0.2">
      <c r="A2643">
        <v>1</v>
      </c>
      <c r="B2643" t="s">
        <v>8221</v>
      </c>
    </row>
    <row r="2644" spans="1:2" x14ac:dyDescent="0.2">
      <c r="A2644">
        <v>0</v>
      </c>
      <c r="B2644" t="s">
        <v>8221</v>
      </c>
    </row>
    <row r="2645" spans="1:2" x14ac:dyDescent="0.2">
      <c r="A2645">
        <v>1501</v>
      </c>
      <c r="B2645" t="s">
        <v>8220</v>
      </c>
    </row>
    <row r="2646" spans="1:2" x14ac:dyDescent="0.2">
      <c r="A2646">
        <v>52</v>
      </c>
      <c r="B2646" t="s">
        <v>8220</v>
      </c>
    </row>
    <row r="2647" spans="1:2" x14ac:dyDescent="0.2">
      <c r="A2647">
        <v>23</v>
      </c>
      <c r="B2647" t="s">
        <v>8220</v>
      </c>
    </row>
    <row r="2648" spans="1:2" x14ac:dyDescent="0.2">
      <c r="A2648">
        <v>535</v>
      </c>
      <c r="B2648" t="s">
        <v>8220</v>
      </c>
    </row>
    <row r="2649" spans="1:2" x14ac:dyDescent="0.2">
      <c r="A2649">
        <v>3</v>
      </c>
      <c r="B2649" t="s">
        <v>8220</v>
      </c>
    </row>
    <row r="2650" spans="1:2" x14ac:dyDescent="0.2">
      <c r="A2650">
        <v>6</v>
      </c>
      <c r="B2650" t="s">
        <v>8220</v>
      </c>
    </row>
    <row r="2651" spans="1:2" x14ac:dyDescent="0.2">
      <c r="A2651">
        <v>3</v>
      </c>
      <c r="B2651" t="s">
        <v>8220</v>
      </c>
    </row>
    <row r="2652" spans="1:2" x14ac:dyDescent="0.2">
      <c r="A2652">
        <v>5</v>
      </c>
      <c r="B2652" t="s">
        <v>8220</v>
      </c>
    </row>
    <row r="2653" spans="1:2" x14ac:dyDescent="0.2">
      <c r="A2653">
        <v>17</v>
      </c>
      <c r="B2653" t="s">
        <v>8220</v>
      </c>
    </row>
    <row r="2654" spans="1:2" x14ac:dyDescent="0.2">
      <c r="A2654">
        <v>11</v>
      </c>
      <c r="B2654" t="s">
        <v>8220</v>
      </c>
    </row>
    <row r="2655" spans="1:2" x14ac:dyDescent="0.2">
      <c r="A2655">
        <v>70</v>
      </c>
      <c r="B2655" t="s">
        <v>8220</v>
      </c>
    </row>
    <row r="2656" spans="1:2" x14ac:dyDescent="0.2">
      <c r="A2656">
        <v>6</v>
      </c>
      <c r="B2656" t="s">
        <v>8220</v>
      </c>
    </row>
    <row r="2657" spans="1:2" x14ac:dyDescent="0.2">
      <c r="A2657">
        <v>43</v>
      </c>
      <c r="B2657" t="s">
        <v>8220</v>
      </c>
    </row>
    <row r="2658" spans="1:2" x14ac:dyDescent="0.2">
      <c r="A2658">
        <v>152</v>
      </c>
      <c r="B2658" t="s">
        <v>8220</v>
      </c>
    </row>
    <row r="2659" spans="1:2" x14ac:dyDescent="0.2">
      <c r="A2659">
        <v>59</v>
      </c>
      <c r="B2659" t="s">
        <v>8220</v>
      </c>
    </row>
    <row r="2660" spans="1:2" x14ac:dyDescent="0.2">
      <c r="A2660">
        <v>4</v>
      </c>
      <c r="B2660" t="s">
        <v>8220</v>
      </c>
    </row>
    <row r="2661" spans="1:2" x14ac:dyDescent="0.2">
      <c r="A2661">
        <v>10</v>
      </c>
      <c r="B2661" t="s">
        <v>8220</v>
      </c>
    </row>
    <row r="2662" spans="1:2" x14ac:dyDescent="0.2">
      <c r="A2662">
        <v>5</v>
      </c>
      <c r="B2662" t="s">
        <v>8220</v>
      </c>
    </row>
    <row r="2663" spans="1:2" x14ac:dyDescent="0.2">
      <c r="A2663">
        <v>60</v>
      </c>
      <c r="B2663" t="s">
        <v>8219</v>
      </c>
    </row>
    <row r="2664" spans="1:2" x14ac:dyDescent="0.2">
      <c r="A2664">
        <v>80</v>
      </c>
      <c r="B2664" t="s">
        <v>8219</v>
      </c>
    </row>
    <row r="2665" spans="1:2" x14ac:dyDescent="0.2">
      <c r="A2665">
        <v>56</v>
      </c>
      <c r="B2665" t="s">
        <v>8219</v>
      </c>
    </row>
    <row r="2666" spans="1:2" x14ac:dyDescent="0.2">
      <c r="A2666">
        <v>104</v>
      </c>
      <c r="B2666" t="s">
        <v>8219</v>
      </c>
    </row>
    <row r="2667" spans="1:2" x14ac:dyDescent="0.2">
      <c r="A2667">
        <v>46</v>
      </c>
      <c r="B2667" t="s">
        <v>8219</v>
      </c>
    </row>
    <row r="2668" spans="1:2" x14ac:dyDescent="0.2">
      <c r="A2668">
        <v>206</v>
      </c>
      <c r="B2668" t="s">
        <v>8219</v>
      </c>
    </row>
    <row r="2669" spans="1:2" x14ac:dyDescent="0.2">
      <c r="A2669">
        <v>18</v>
      </c>
      <c r="B2669" t="s">
        <v>8219</v>
      </c>
    </row>
    <row r="2670" spans="1:2" x14ac:dyDescent="0.2">
      <c r="A2670">
        <v>28</v>
      </c>
      <c r="B2670" t="s">
        <v>8219</v>
      </c>
    </row>
    <row r="2671" spans="1:2" x14ac:dyDescent="0.2">
      <c r="A2671">
        <v>11</v>
      </c>
      <c r="B2671" t="s">
        <v>8219</v>
      </c>
    </row>
    <row r="2672" spans="1:2" x14ac:dyDescent="0.2">
      <c r="A2672">
        <v>60</v>
      </c>
      <c r="B2672" t="s">
        <v>8221</v>
      </c>
    </row>
    <row r="2673" spans="1:2" x14ac:dyDescent="0.2">
      <c r="A2673">
        <v>84</v>
      </c>
      <c r="B2673" t="s">
        <v>8221</v>
      </c>
    </row>
    <row r="2674" spans="1:2" x14ac:dyDescent="0.2">
      <c r="A2674">
        <v>47</v>
      </c>
      <c r="B2674" t="s">
        <v>8221</v>
      </c>
    </row>
    <row r="2675" spans="1:2" x14ac:dyDescent="0.2">
      <c r="A2675">
        <v>66</v>
      </c>
      <c r="B2675" t="s">
        <v>8221</v>
      </c>
    </row>
    <row r="2676" spans="1:2" x14ac:dyDescent="0.2">
      <c r="A2676">
        <v>171</v>
      </c>
      <c r="B2676" t="s">
        <v>8221</v>
      </c>
    </row>
    <row r="2677" spans="1:2" x14ac:dyDescent="0.2">
      <c r="A2677">
        <v>29</v>
      </c>
      <c r="B2677" t="s">
        <v>8221</v>
      </c>
    </row>
    <row r="2678" spans="1:2" x14ac:dyDescent="0.2">
      <c r="A2678">
        <v>9</v>
      </c>
      <c r="B2678" t="s">
        <v>8221</v>
      </c>
    </row>
    <row r="2679" spans="1:2" x14ac:dyDescent="0.2">
      <c r="A2679">
        <v>27</v>
      </c>
      <c r="B2679" t="s">
        <v>8221</v>
      </c>
    </row>
    <row r="2680" spans="1:2" x14ac:dyDescent="0.2">
      <c r="A2680">
        <v>2</v>
      </c>
      <c r="B2680" t="s">
        <v>8221</v>
      </c>
    </row>
    <row r="2681" spans="1:2" x14ac:dyDescent="0.2">
      <c r="A2681">
        <v>3</v>
      </c>
      <c r="B2681" t="s">
        <v>8221</v>
      </c>
    </row>
    <row r="2682" spans="1:2" x14ac:dyDescent="0.2">
      <c r="A2682">
        <v>4</v>
      </c>
      <c r="B2682" t="s">
        <v>8221</v>
      </c>
    </row>
    <row r="2683" spans="1:2" x14ac:dyDescent="0.2">
      <c r="A2683">
        <v>2</v>
      </c>
      <c r="B2683" t="s">
        <v>8221</v>
      </c>
    </row>
    <row r="2684" spans="1:2" x14ac:dyDescent="0.2">
      <c r="A2684">
        <v>20</v>
      </c>
      <c r="B2684" t="s">
        <v>8221</v>
      </c>
    </row>
    <row r="2685" spans="1:2" x14ac:dyDescent="0.2">
      <c r="A2685">
        <v>3</v>
      </c>
      <c r="B2685" t="s">
        <v>8221</v>
      </c>
    </row>
    <row r="2686" spans="1:2" x14ac:dyDescent="0.2">
      <c r="A2686">
        <v>4</v>
      </c>
      <c r="B2686" t="s">
        <v>8221</v>
      </c>
    </row>
    <row r="2687" spans="1:2" x14ac:dyDescent="0.2">
      <c r="A2687">
        <v>1</v>
      </c>
      <c r="B2687" t="s">
        <v>8221</v>
      </c>
    </row>
    <row r="2688" spans="1:2" x14ac:dyDescent="0.2">
      <c r="A2688">
        <v>0</v>
      </c>
      <c r="B2688" t="s">
        <v>8221</v>
      </c>
    </row>
    <row r="2689" spans="1:2" x14ac:dyDescent="0.2">
      <c r="A2689">
        <v>0</v>
      </c>
      <c r="B2689" t="s">
        <v>8221</v>
      </c>
    </row>
    <row r="2690" spans="1:2" x14ac:dyDescent="0.2">
      <c r="A2690">
        <v>14</v>
      </c>
      <c r="B2690" t="s">
        <v>8221</v>
      </c>
    </row>
    <row r="2691" spans="1:2" x14ac:dyDescent="0.2">
      <c r="A2691">
        <v>1</v>
      </c>
      <c r="B2691" t="s">
        <v>8221</v>
      </c>
    </row>
    <row r="2692" spans="1:2" x14ac:dyDescent="0.2">
      <c r="A2692">
        <v>118</v>
      </c>
      <c r="B2692" t="s">
        <v>8221</v>
      </c>
    </row>
    <row r="2693" spans="1:2" x14ac:dyDescent="0.2">
      <c r="A2693">
        <v>2</v>
      </c>
      <c r="B2693" t="s">
        <v>8221</v>
      </c>
    </row>
    <row r="2694" spans="1:2" x14ac:dyDescent="0.2">
      <c r="A2694">
        <v>1</v>
      </c>
      <c r="B2694" t="s">
        <v>8221</v>
      </c>
    </row>
    <row r="2695" spans="1:2" x14ac:dyDescent="0.2">
      <c r="A2695">
        <v>3</v>
      </c>
      <c r="B2695" t="s">
        <v>8221</v>
      </c>
    </row>
    <row r="2696" spans="1:2" x14ac:dyDescent="0.2">
      <c r="A2696">
        <v>1</v>
      </c>
      <c r="B2696" t="s">
        <v>8221</v>
      </c>
    </row>
    <row r="2697" spans="1:2" x14ac:dyDescent="0.2">
      <c r="A2697">
        <v>3</v>
      </c>
      <c r="B2697" t="s">
        <v>8221</v>
      </c>
    </row>
    <row r="2698" spans="1:2" x14ac:dyDescent="0.2">
      <c r="A2698">
        <v>38</v>
      </c>
      <c r="B2698" t="s">
        <v>8221</v>
      </c>
    </row>
    <row r="2699" spans="1:2" x14ac:dyDescent="0.2">
      <c r="A2699">
        <v>52</v>
      </c>
      <c r="B2699" t="s">
        <v>8221</v>
      </c>
    </row>
    <row r="2700" spans="1:2" x14ac:dyDescent="0.2">
      <c r="A2700">
        <v>2</v>
      </c>
      <c r="B2700" t="s">
        <v>8221</v>
      </c>
    </row>
    <row r="2701" spans="1:2" x14ac:dyDescent="0.2">
      <c r="A2701">
        <v>0</v>
      </c>
      <c r="B2701" t="s">
        <v>8221</v>
      </c>
    </row>
    <row r="2702" spans="1:2" x14ac:dyDescent="0.2">
      <c r="A2702">
        <v>4</v>
      </c>
      <c r="B2702" t="s">
        <v>8221</v>
      </c>
    </row>
    <row r="2703" spans="1:2" x14ac:dyDescent="0.2">
      <c r="A2703">
        <v>46</v>
      </c>
      <c r="B2703" t="s">
        <v>8222</v>
      </c>
    </row>
    <row r="2704" spans="1:2" x14ac:dyDescent="0.2">
      <c r="A2704">
        <v>26</v>
      </c>
      <c r="B2704" t="s">
        <v>8222</v>
      </c>
    </row>
    <row r="2705" spans="1:2" x14ac:dyDescent="0.2">
      <c r="A2705">
        <v>45</v>
      </c>
      <c r="B2705" t="s">
        <v>8222</v>
      </c>
    </row>
    <row r="2706" spans="1:2" x14ac:dyDescent="0.2">
      <c r="A2706">
        <v>7</v>
      </c>
      <c r="B2706" t="s">
        <v>8222</v>
      </c>
    </row>
    <row r="2707" spans="1:2" x14ac:dyDescent="0.2">
      <c r="A2707">
        <v>8</v>
      </c>
      <c r="B2707" t="s">
        <v>8222</v>
      </c>
    </row>
    <row r="2708" spans="1:2" x14ac:dyDescent="0.2">
      <c r="A2708">
        <v>263</v>
      </c>
      <c r="B2708" t="s">
        <v>8219</v>
      </c>
    </row>
    <row r="2709" spans="1:2" x14ac:dyDescent="0.2">
      <c r="A2709">
        <v>394</v>
      </c>
      <c r="B2709" t="s">
        <v>8219</v>
      </c>
    </row>
    <row r="2710" spans="1:2" x14ac:dyDescent="0.2">
      <c r="A2710">
        <v>1049</v>
      </c>
      <c r="B2710" t="s">
        <v>8219</v>
      </c>
    </row>
    <row r="2711" spans="1:2" x14ac:dyDescent="0.2">
      <c r="A2711">
        <v>308</v>
      </c>
      <c r="B2711" t="s">
        <v>8219</v>
      </c>
    </row>
    <row r="2712" spans="1:2" x14ac:dyDescent="0.2">
      <c r="A2712">
        <v>1088</v>
      </c>
      <c r="B2712" t="s">
        <v>8219</v>
      </c>
    </row>
    <row r="2713" spans="1:2" x14ac:dyDescent="0.2">
      <c r="A2713">
        <v>73</v>
      </c>
      <c r="B2713" t="s">
        <v>8219</v>
      </c>
    </row>
    <row r="2714" spans="1:2" x14ac:dyDescent="0.2">
      <c r="A2714">
        <v>143</v>
      </c>
      <c r="B2714" t="s">
        <v>8219</v>
      </c>
    </row>
    <row r="2715" spans="1:2" x14ac:dyDescent="0.2">
      <c r="A2715">
        <v>1420</v>
      </c>
      <c r="B2715" t="s">
        <v>8219</v>
      </c>
    </row>
    <row r="2716" spans="1:2" x14ac:dyDescent="0.2">
      <c r="A2716">
        <v>305</v>
      </c>
      <c r="B2716" t="s">
        <v>8219</v>
      </c>
    </row>
    <row r="2717" spans="1:2" x14ac:dyDescent="0.2">
      <c r="A2717">
        <v>551</v>
      </c>
      <c r="B2717" t="s">
        <v>8219</v>
      </c>
    </row>
    <row r="2718" spans="1:2" x14ac:dyDescent="0.2">
      <c r="A2718">
        <v>187</v>
      </c>
      <c r="B2718" t="s">
        <v>8219</v>
      </c>
    </row>
    <row r="2719" spans="1:2" x14ac:dyDescent="0.2">
      <c r="A2719">
        <v>325</v>
      </c>
      <c r="B2719" t="s">
        <v>8219</v>
      </c>
    </row>
    <row r="2720" spans="1:2" x14ac:dyDescent="0.2">
      <c r="A2720">
        <v>148</v>
      </c>
      <c r="B2720" t="s">
        <v>8219</v>
      </c>
    </row>
    <row r="2721" spans="1:2" x14ac:dyDescent="0.2">
      <c r="A2721">
        <v>69</v>
      </c>
      <c r="B2721" t="s">
        <v>8219</v>
      </c>
    </row>
    <row r="2722" spans="1:2" x14ac:dyDescent="0.2">
      <c r="A2722">
        <v>173</v>
      </c>
      <c r="B2722" t="s">
        <v>8219</v>
      </c>
    </row>
    <row r="2723" spans="1:2" x14ac:dyDescent="0.2">
      <c r="A2723">
        <v>269</v>
      </c>
      <c r="B2723" t="s">
        <v>8219</v>
      </c>
    </row>
    <row r="2724" spans="1:2" x14ac:dyDescent="0.2">
      <c r="A2724">
        <v>185</v>
      </c>
      <c r="B2724" t="s">
        <v>8219</v>
      </c>
    </row>
    <row r="2725" spans="1:2" x14ac:dyDescent="0.2">
      <c r="A2725">
        <v>176</v>
      </c>
      <c r="B2725" t="s">
        <v>8219</v>
      </c>
    </row>
    <row r="2726" spans="1:2" x14ac:dyDescent="0.2">
      <c r="A2726">
        <v>1019</v>
      </c>
      <c r="B2726" t="s">
        <v>8219</v>
      </c>
    </row>
    <row r="2727" spans="1:2" x14ac:dyDescent="0.2">
      <c r="A2727">
        <v>113</v>
      </c>
      <c r="B2727" t="s">
        <v>8219</v>
      </c>
    </row>
    <row r="2728" spans="1:2" x14ac:dyDescent="0.2">
      <c r="A2728">
        <v>404</v>
      </c>
      <c r="B2728" t="s">
        <v>8219</v>
      </c>
    </row>
    <row r="2729" spans="1:2" x14ac:dyDescent="0.2">
      <c r="A2729">
        <v>707</v>
      </c>
      <c r="B2729" t="s">
        <v>8219</v>
      </c>
    </row>
    <row r="2730" spans="1:2" x14ac:dyDescent="0.2">
      <c r="A2730">
        <v>392</v>
      </c>
      <c r="B2730" t="s">
        <v>8219</v>
      </c>
    </row>
    <row r="2731" spans="1:2" x14ac:dyDescent="0.2">
      <c r="A2731">
        <v>23</v>
      </c>
      <c r="B2731" t="s">
        <v>8219</v>
      </c>
    </row>
    <row r="2732" spans="1:2" x14ac:dyDescent="0.2">
      <c r="A2732">
        <v>682</v>
      </c>
      <c r="B2732" t="s">
        <v>8219</v>
      </c>
    </row>
    <row r="2733" spans="1:2" x14ac:dyDescent="0.2">
      <c r="A2733">
        <v>37</v>
      </c>
      <c r="B2733" t="s">
        <v>8219</v>
      </c>
    </row>
    <row r="2734" spans="1:2" x14ac:dyDescent="0.2">
      <c r="A2734">
        <v>146</v>
      </c>
      <c r="B2734" t="s">
        <v>8219</v>
      </c>
    </row>
    <row r="2735" spans="1:2" x14ac:dyDescent="0.2">
      <c r="A2735">
        <v>119</v>
      </c>
      <c r="B2735" t="s">
        <v>8219</v>
      </c>
    </row>
    <row r="2736" spans="1:2" x14ac:dyDescent="0.2">
      <c r="A2736">
        <v>163</v>
      </c>
      <c r="B2736" t="s">
        <v>8219</v>
      </c>
    </row>
    <row r="2737" spans="1:2" x14ac:dyDescent="0.2">
      <c r="A2737">
        <v>339</v>
      </c>
      <c r="B2737" t="s">
        <v>8219</v>
      </c>
    </row>
    <row r="2738" spans="1:2" x14ac:dyDescent="0.2">
      <c r="A2738">
        <v>58</v>
      </c>
      <c r="B2738" t="s">
        <v>8219</v>
      </c>
    </row>
    <row r="2739" spans="1:2" x14ac:dyDescent="0.2">
      <c r="A2739">
        <v>456</v>
      </c>
      <c r="B2739" t="s">
        <v>8219</v>
      </c>
    </row>
    <row r="2740" spans="1:2" x14ac:dyDescent="0.2">
      <c r="A2740">
        <v>15</v>
      </c>
      <c r="B2740" t="s">
        <v>8219</v>
      </c>
    </row>
    <row r="2741" spans="1:2" x14ac:dyDescent="0.2">
      <c r="A2741">
        <v>191</v>
      </c>
      <c r="B2741" t="s">
        <v>8219</v>
      </c>
    </row>
    <row r="2742" spans="1:2" x14ac:dyDescent="0.2">
      <c r="A2742">
        <v>17</v>
      </c>
      <c r="B2742" t="s">
        <v>8219</v>
      </c>
    </row>
    <row r="2743" spans="1:2" x14ac:dyDescent="0.2">
      <c r="A2743">
        <v>4</v>
      </c>
      <c r="B2743" t="s">
        <v>8221</v>
      </c>
    </row>
    <row r="2744" spans="1:2" x14ac:dyDescent="0.2">
      <c r="A2744">
        <v>18</v>
      </c>
      <c r="B2744" t="s">
        <v>8221</v>
      </c>
    </row>
    <row r="2745" spans="1:2" x14ac:dyDescent="0.2">
      <c r="A2745">
        <v>0</v>
      </c>
      <c r="B2745" t="s">
        <v>8221</v>
      </c>
    </row>
    <row r="2746" spans="1:2" x14ac:dyDescent="0.2">
      <c r="A2746">
        <v>22</v>
      </c>
      <c r="B2746" t="s">
        <v>8221</v>
      </c>
    </row>
    <row r="2747" spans="1:2" x14ac:dyDescent="0.2">
      <c r="A2747">
        <v>49</v>
      </c>
      <c r="B2747" t="s">
        <v>8221</v>
      </c>
    </row>
    <row r="2748" spans="1:2" x14ac:dyDescent="0.2">
      <c r="A2748">
        <v>19</v>
      </c>
      <c r="B2748" t="s">
        <v>8221</v>
      </c>
    </row>
    <row r="2749" spans="1:2" x14ac:dyDescent="0.2">
      <c r="A2749">
        <v>4</v>
      </c>
      <c r="B2749" t="s">
        <v>8221</v>
      </c>
    </row>
    <row r="2750" spans="1:2" x14ac:dyDescent="0.2">
      <c r="A2750">
        <v>4</v>
      </c>
      <c r="B2750" t="s">
        <v>8221</v>
      </c>
    </row>
    <row r="2751" spans="1:2" x14ac:dyDescent="0.2">
      <c r="A2751">
        <v>2</v>
      </c>
      <c r="B2751" t="s">
        <v>8221</v>
      </c>
    </row>
    <row r="2752" spans="1:2" x14ac:dyDescent="0.2">
      <c r="A2752">
        <v>0</v>
      </c>
      <c r="B2752" t="s">
        <v>8221</v>
      </c>
    </row>
    <row r="2753" spans="1:2" x14ac:dyDescent="0.2">
      <c r="A2753">
        <v>0</v>
      </c>
      <c r="B2753" t="s">
        <v>8221</v>
      </c>
    </row>
    <row r="2754" spans="1:2" x14ac:dyDescent="0.2">
      <c r="A2754">
        <v>14</v>
      </c>
      <c r="B2754" t="s">
        <v>8221</v>
      </c>
    </row>
    <row r="2755" spans="1:2" x14ac:dyDescent="0.2">
      <c r="A2755">
        <v>8</v>
      </c>
      <c r="B2755" t="s">
        <v>8221</v>
      </c>
    </row>
    <row r="2756" spans="1:2" x14ac:dyDescent="0.2">
      <c r="A2756">
        <v>0</v>
      </c>
      <c r="B2756" t="s">
        <v>8221</v>
      </c>
    </row>
    <row r="2757" spans="1:2" x14ac:dyDescent="0.2">
      <c r="A2757">
        <v>15</v>
      </c>
      <c r="B2757" t="s">
        <v>8221</v>
      </c>
    </row>
    <row r="2758" spans="1:2" x14ac:dyDescent="0.2">
      <c r="A2758">
        <v>33</v>
      </c>
      <c r="B2758" t="s">
        <v>8221</v>
      </c>
    </row>
    <row r="2759" spans="1:2" x14ac:dyDescent="0.2">
      <c r="A2759">
        <v>2</v>
      </c>
      <c r="B2759" t="s">
        <v>8221</v>
      </c>
    </row>
    <row r="2760" spans="1:2" x14ac:dyDescent="0.2">
      <c r="A2760">
        <v>6</v>
      </c>
      <c r="B2760" t="s">
        <v>8221</v>
      </c>
    </row>
    <row r="2761" spans="1:2" x14ac:dyDescent="0.2">
      <c r="A2761">
        <v>2</v>
      </c>
      <c r="B2761" t="s">
        <v>8221</v>
      </c>
    </row>
    <row r="2762" spans="1:2" x14ac:dyDescent="0.2">
      <c r="A2762">
        <v>0</v>
      </c>
      <c r="B2762" t="s">
        <v>8221</v>
      </c>
    </row>
    <row r="2763" spans="1:2" x14ac:dyDescent="0.2">
      <c r="A2763">
        <v>4</v>
      </c>
      <c r="B2763" t="s">
        <v>8221</v>
      </c>
    </row>
    <row r="2764" spans="1:2" x14ac:dyDescent="0.2">
      <c r="A2764">
        <v>1</v>
      </c>
      <c r="B2764" t="s">
        <v>8221</v>
      </c>
    </row>
    <row r="2765" spans="1:2" x14ac:dyDescent="0.2">
      <c r="A2765">
        <v>3</v>
      </c>
      <c r="B2765" t="s">
        <v>8221</v>
      </c>
    </row>
    <row r="2766" spans="1:2" x14ac:dyDescent="0.2">
      <c r="A2766">
        <v>4</v>
      </c>
      <c r="B2766" t="s">
        <v>8221</v>
      </c>
    </row>
    <row r="2767" spans="1:2" x14ac:dyDescent="0.2">
      <c r="A2767">
        <v>0</v>
      </c>
      <c r="B2767" t="s">
        <v>8221</v>
      </c>
    </row>
    <row r="2768" spans="1:2" x14ac:dyDescent="0.2">
      <c r="A2768">
        <v>4</v>
      </c>
      <c r="B2768" t="s">
        <v>8221</v>
      </c>
    </row>
    <row r="2769" spans="1:2" x14ac:dyDescent="0.2">
      <c r="A2769">
        <v>3</v>
      </c>
      <c r="B2769" t="s">
        <v>8221</v>
      </c>
    </row>
    <row r="2770" spans="1:2" x14ac:dyDescent="0.2">
      <c r="A2770">
        <v>34</v>
      </c>
      <c r="B2770" t="s">
        <v>8221</v>
      </c>
    </row>
    <row r="2771" spans="1:2" x14ac:dyDescent="0.2">
      <c r="A2771">
        <v>2</v>
      </c>
      <c r="B2771" t="s">
        <v>8221</v>
      </c>
    </row>
    <row r="2772" spans="1:2" x14ac:dyDescent="0.2">
      <c r="A2772">
        <v>33</v>
      </c>
      <c r="B2772" t="s">
        <v>8221</v>
      </c>
    </row>
    <row r="2773" spans="1:2" x14ac:dyDescent="0.2">
      <c r="A2773">
        <v>0</v>
      </c>
      <c r="B2773" t="s">
        <v>8221</v>
      </c>
    </row>
    <row r="2774" spans="1:2" x14ac:dyDescent="0.2">
      <c r="A2774">
        <v>0</v>
      </c>
      <c r="B2774" t="s">
        <v>8221</v>
      </c>
    </row>
    <row r="2775" spans="1:2" x14ac:dyDescent="0.2">
      <c r="A2775">
        <v>1</v>
      </c>
      <c r="B2775" t="s">
        <v>8221</v>
      </c>
    </row>
    <row r="2776" spans="1:2" x14ac:dyDescent="0.2">
      <c r="A2776">
        <v>13</v>
      </c>
      <c r="B2776" t="s">
        <v>8221</v>
      </c>
    </row>
    <row r="2777" spans="1:2" x14ac:dyDescent="0.2">
      <c r="A2777">
        <v>2</v>
      </c>
      <c r="B2777" t="s">
        <v>8221</v>
      </c>
    </row>
    <row r="2778" spans="1:2" x14ac:dyDescent="0.2">
      <c r="A2778">
        <v>36</v>
      </c>
      <c r="B2778" t="s">
        <v>8221</v>
      </c>
    </row>
    <row r="2779" spans="1:2" x14ac:dyDescent="0.2">
      <c r="A2779">
        <v>1</v>
      </c>
      <c r="B2779" t="s">
        <v>8221</v>
      </c>
    </row>
    <row r="2780" spans="1:2" x14ac:dyDescent="0.2">
      <c r="A2780">
        <v>15</v>
      </c>
      <c r="B2780" t="s">
        <v>8221</v>
      </c>
    </row>
    <row r="2781" spans="1:2" x14ac:dyDescent="0.2">
      <c r="A2781">
        <v>1</v>
      </c>
      <c r="B2781" t="s">
        <v>8221</v>
      </c>
    </row>
    <row r="2782" spans="1:2" x14ac:dyDescent="0.2">
      <c r="A2782">
        <v>0</v>
      </c>
      <c r="B2782" t="s">
        <v>8221</v>
      </c>
    </row>
    <row r="2783" spans="1:2" x14ac:dyDescent="0.2">
      <c r="A2783">
        <v>28</v>
      </c>
      <c r="B2783" t="s">
        <v>8219</v>
      </c>
    </row>
    <row r="2784" spans="1:2" x14ac:dyDescent="0.2">
      <c r="A2784">
        <v>18</v>
      </c>
      <c r="B2784" t="s">
        <v>8219</v>
      </c>
    </row>
    <row r="2785" spans="1:2" x14ac:dyDescent="0.2">
      <c r="A2785">
        <v>61</v>
      </c>
      <c r="B2785" t="s">
        <v>8219</v>
      </c>
    </row>
    <row r="2786" spans="1:2" x14ac:dyDescent="0.2">
      <c r="A2786">
        <v>108</v>
      </c>
      <c r="B2786" t="s">
        <v>8219</v>
      </c>
    </row>
    <row r="2787" spans="1:2" x14ac:dyDescent="0.2">
      <c r="A2787">
        <v>142</v>
      </c>
      <c r="B2787" t="s">
        <v>8219</v>
      </c>
    </row>
    <row r="2788" spans="1:2" x14ac:dyDescent="0.2">
      <c r="A2788">
        <v>74</v>
      </c>
      <c r="B2788" t="s">
        <v>8219</v>
      </c>
    </row>
    <row r="2789" spans="1:2" x14ac:dyDescent="0.2">
      <c r="A2789">
        <v>38</v>
      </c>
      <c r="B2789" t="s">
        <v>8219</v>
      </c>
    </row>
    <row r="2790" spans="1:2" x14ac:dyDescent="0.2">
      <c r="A2790">
        <v>20</v>
      </c>
      <c r="B2790" t="s">
        <v>8219</v>
      </c>
    </row>
    <row r="2791" spans="1:2" x14ac:dyDescent="0.2">
      <c r="A2791">
        <v>24</v>
      </c>
      <c r="B2791" t="s">
        <v>8219</v>
      </c>
    </row>
    <row r="2792" spans="1:2" x14ac:dyDescent="0.2">
      <c r="A2792">
        <v>66</v>
      </c>
      <c r="B2792" t="s">
        <v>8219</v>
      </c>
    </row>
    <row r="2793" spans="1:2" x14ac:dyDescent="0.2">
      <c r="A2793">
        <v>28</v>
      </c>
      <c r="B2793" t="s">
        <v>8219</v>
      </c>
    </row>
    <row r="2794" spans="1:2" x14ac:dyDescent="0.2">
      <c r="A2794">
        <v>24</v>
      </c>
      <c r="B2794" t="s">
        <v>8219</v>
      </c>
    </row>
    <row r="2795" spans="1:2" x14ac:dyDescent="0.2">
      <c r="A2795">
        <v>73</v>
      </c>
      <c r="B2795" t="s">
        <v>8219</v>
      </c>
    </row>
    <row r="2796" spans="1:2" x14ac:dyDescent="0.2">
      <c r="A2796">
        <v>3</v>
      </c>
      <c r="B2796" t="s">
        <v>8219</v>
      </c>
    </row>
    <row r="2797" spans="1:2" x14ac:dyDescent="0.2">
      <c r="A2797">
        <v>20</v>
      </c>
      <c r="B2797" t="s">
        <v>8219</v>
      </c>
    </row>
    <row r="2798" spans="1:2" x14ac:dyDescent="0.2">
      <c r="A2798">
        <v>21</v>
      </c>
      <c r="B2798" t="s">
        <v>8219</v>
      </c>
    </row>
    <row r="2799" spans="1:2" x14ac:dyDescent="0.2">
      <c r="A2799">
        <v>94</v>
      </c>
      <c r="B2799" t="s">
        <v>8219</v>
      </c>
    </row>
    <row r="2800" spans="1:2" x14ac:dyDescent="0.2">
      <c r="A2800">
        <v>139</v>
      </c>
      <c r="B2800" t="s">
        <v>8219</v>
      </c>
    </row>
    <row r="2801" spans="1:2" x14ac:dyDescent="0.2">
      <c r="A2801">
        <v>130</v>
      </c>
      <c r="B2801" t="s">
        <v>8219</v>
      </c>
    </row>
    <row r="2802" spans="1:2" x14ac:dyDescent="0.2">
      <c r="A2802">
        <v>31</v>
      </c>
      <c r="B2802" t="s">
        <v>8219</v>
      </c>
    </row>
    <row r="2803" spans="1:2" x14ac:dyDescent="0.2">
      <c r="A2803">
        <v>13</v>
      </c>
      <c r="B2803" t="s">
        <v>8219</v>
      </c>
    </row>
    <row r="2804" spans="1:2" x14ac:dyDescent="0.2">
      <c r="A2804">
        <v>90</v>
      </c>
      <c r="B2804" t="s">
        <v>8219</v>
      </c>
    </row>
    <row r="2805" spans="1:2" x14ac:dyDescent="0.2">
      <c r="A2805">
        <v>141</v>
      </c>
      <c r="B2805" t="s">
        <v>8219</v>
      </c>
    </row>
    <row r="2806" spans="1:2" x14ac:dyDescent="0.2">
      <c r="A2806">
        <v>23</v>
      </c>
      <c r="B2806" t="s">
        <v>8219</v>
      </c>
    </row>
    <row r="2807" spans="1:2" x14ac:dyDescent="0.2">
      <c r="A2807">
        <v>18</v>
      </c>
      <c r="B2807" t="s">
        <v>8219</v>
      </c>
    </row>
    <row r="2808" spans="1:2" x14ac:dyDescent="0.2">
      <c r="A2808">
        <v>76</v>
      </c>
      <c r="B2808" t="s">
        <v>8219</v>
      </c>
    </row>
    <row r="2809" spans="1:2" x14ac:dyDescent="0.2">
      <c r="A2809">
        <v>93</v>
      </c>
      <c r="B2809" t="s">
        <v>8219</v>
      </c>
    </row>
    <row r="2810" spans="1:2" x14ac:dyDescent="0.2">
      <c r="A2810">
        <v>69</v>
      </c>
      <c r="B2810" t="s">
        <v>8219</v>
      </c>
    </row>
    <row r="2811" spans="1:2" x14ac:dyDescent="0.2">
      <c r="A2811">
        <v>21</v>
      </c>
      <c r="B2811" t="s">
        <v>8219</v>
      </c>
    </row>
    <row r="2812" spans="1:2" x14ac:dyDescent="0.2">
      <c r="A2812">
        <v>57</v>
      </c>
      <c r="B2812" t="s">
        <v>8219</v>
      </c>
    </row>
    <row r="2813" spans="1:2" x14ac:dyDescent="0.2">
      <c r="A2813">
        <v>108</v>
      </c>
      <c r="B2813" t="s">
        <v>8219</v>
      </c>
    </row>
    <row r="2814" spans="1:2" x14ac:dyDescent="0.2">
      <c r="A2814">
        <v>83</v>
      </c>
      <c r="B2814" t="s">
        <v>8219</v>
      </c>
    </row>
    <row r="2815" spans="1:2" x14ac:dyDescent="0.2">
      <c r="A2815">
        <v>96</v>
      </c>
      <c r="B2815" t="s">
        <v>8219</v>
      </c>
    </row>
    <row r="2816" spans="1:2" x14ac:dyDescent="0.2">
      <c r="A2816">
        <v>64</v>
      </c>
      <c r="B2816" t="s">
        <v>8219</v>
      </c>
    </row>
    <row r="2817" spans="1:2" x14ac:dyDescent="0.2">
      <c r="A2817">
        <v>14</v>
      </c>
      <c r="B2817" t="s">
        <v>8219</v>
      </c>
    </row>
    <row r="2818" spans="1:2" x14ac:dyDescent="0.2">
      <c r="A2818">
        <v>169</v>
      </c>
      <c r="B2818" t="s">
        <v>8219</v>
      </c>
    </row>
    <row r="2819" spans="1:2" x14ac:dyDescent="0.2">
      <c r="A2819">
        <v>33</v>
      </c>
      <c r="B2819" t="s">
        <v>8219</v>
      </c>
    </row>
    <row r="2820" spans="1:2" x14ac:dyDescent="0.2">
      <c r="A2820">
        <v>102</v>
      </c>
      <c r="B2820" t="s">
        <v>8219</v>
      </c>
    </row>
    <row r="2821" spans="1:2" x14ac:dyDescent="0.2">
      <c r="A2821">
        <v>104</v>
      </c>
      <c r="B2821" t="s">
        <v>8219</v>
      </c>
    </row>
    <row r="2822" spans="1:2" x14ac:dyDescent="0.2">
      <c r="A2822">
        <v>20</v>
      </c>
      <c r="B2822" t="s">
        <v>8219</v>
      </c>
    </row>
    <row r="2823" spans="1:2" x14ac:dyDescent="0.2">
      <c r="A2823">
        <v>35</v>
      </c>
      <c r="B2823" t="s">
        <v>8219</v>
      </c>
    </row>
    <row r="2824" spans="1:2" x14ac:dyDescent="0.2">
      <c r="A2824">
        <v>94</v>
      </c>
      <c r="B2824" t="s">
        <v>8219</v>
      </c>
    </row>
    <row r="2825" spans="1:2" x14ac:dyDescent="0.2">
      <c r="A2825">
        <v>14</v>
      </c>
      <c r="B2825" t="s">
        <v>8219</v>
      </c>
    </row>
    <row r="2826" spans="1:2" x14ac:dyDescent="0.2">
      <c r="A2826">
        <v>15</v>
      </c>
      <c r="B2826" t="s">
        <v>8219</v>
      </c>
    </row>
    <row r="2827" spans="1:2" x14ac:dyDescent="0.2">
      <c r="A2827">
        <v>51</v>
      </c>
      <c r="B2827" t="s">
        <v>8219</v>
      </c>
    </row>
    <row r="2828" spans="1:2" x14ac:dyDescent="0.2">
      <c r="A2828">
        <v>19</v>
      </c>
      <c r="B2828" t="s">
        <v>8219</v>
      </c>
    </row>
    <row r="2829" spans="1:2" x14ac:dyDescent="0.2">
      <c r="A2829">
        <v>23</v>
      </c>
      <c r="B2829" t="s">
        <v>8219</v>
      </c>
    </row>
    <row r="2830" spans="1:2" x14ac:dyDescent="0.2">
      <c r="A2830">
        <v>97</v>
      </c>
      <c r="B2830" t="s">
        <v>8219</v>
      </c>
    </row>
    <row r="2831" spans="1:2" x14ac:dyDescent="0.2">
      <c r="A2831">
        <v>76</v>
      </c>
      <c r="B2831" t="s">
        <v>8219</v>
      </c>
    </row>
    <row r="2832" spans="1:2" x14ac:dyDescent="0.2">
      <c r="A2832">
        <v>11</v>
      </c>
      <c r="B2832" t="s">
        <v>8219</v>
      </c>
    </row>
    <row r="2833" spans="1:2" x14ac:dyDescent="0.2">
      <c r="A2833">
        <v>52</v>
      </c>
      <c r="B2833" t="s">
        <v>8219</v>
      </c>
    </row>
    <row r="2834" spans="1:2" x14ac:dyDescent="0.2">
      <c r="A2834">
        <v>95</v>
      </c>
      <c r="B2834" t="s">
        <v>8219</v>
      </c>
    </row>
    <row r="2835" spans="1:2" x14ac:dyDescent="0.2">
      <c r="A2835">
        <v>35</v>
      </c>
      <c r="B2835" t="s">
        <v>8219</v>
      </c>
    </row>
    <row r="2836" spans="1:2" x14ac:dyDescent="0.2">
      <c r="A2836">
        <v>21</v>
      </c>
      <c r="B2836" t="s">
        <v>8219</v>
      </c>
    </row>
    <row r="2837" spans="1:2" x14ac:dyDescent="0.2">
      <c r="A2837">
        <v>93</v>
      </c>
      <c r="B2837" t="s">
        <v>8219</v>
      </c>
    </row>
    <row r="2838" spans="1:2" x14ac:dyDescent="0.2">
      <c r="A2838">
        <v>11</v>
      </c>
      <c r="B2838" t="s">
        <v>8219</v>
      </c>
    </row>
    <row r="2839" spans="1:2" x14ac:dyDescent="0.2">
      <c r="A2839">
        <v>21</v>
      </c>
      <c r="B2839" t="s">
        <v>8219</v>
      </c>
    </row>
    <row r="2840" spans="1:2" x14ac:dyDescent="0.2">
      <c r="A2840">
        <v>54</v>
      </c>
      <c r="B2840" t="s">
        <v>8219</v>
      </c>
    </row>
    <row r="2841" spans="1:2" x14ac:dyDescent="0.2">
      <c r="A2841">
        <v>31</v>
      </c>
      <c r="B2841" t="s">
        <v>8219</v>
      </c>
    </row>
    <row r="2842" spans="1:2" x14ac:dyDescent="0.2">
      <c r="A2842">
        <v>132</v>
      </c>
      <c r="B2842" t="s">
        <v>8219</v>
      </c>
    </row>
    <row r="2843" spans="1:2" x14ac:dyDescent="0.2">
      <c r="A2843">
        <v>1</v>
      </c>
      <c r="B2843" t="s">
        <v>8221</v>
      </c>
    </row>
    <row r="2844" spans="1:2" x14ac:dyDescent="0.2">
      <c r="A2844">
        <v>0</v>
      </c>
      <c r="B2844" t="s">
        <v>8221</v>
      </c>
    </row>
    <row r="2845" spans="1:2" x14ac:dyDescent="0.2">
      <c r="A2845">
        <v>0</v>
      </c>
      <c r="B2845" t="s">
        <v>8221</v>
      </c>
    </row>
    <row r="2846" spans="1:2" x14ac:dyDescent="0.2">
      <c r="A2846">
        <v>1</v>
      </c>
      <c r="B2846" t="s">
        <v>8221</v>
      </c>
    </row>
    <row r="2847" spans="1:2" x14ac:dyDescent="0.2">
      <c r="A2847">
        <v>39</v>
      </c>
      <c r="B2847" t="s">
        <v>8221</v>
      </c>
    </row>
    <row r="2848" spans="1:2" x14ac:dyDescent="0.2">
      <c r="A2848">
        <v>0</v>
      </c>
      <c r="B2848" t="s">
        <v>8221</v>
      </c>
    </row>
    <row r="2849" spans="1:2" x14ac:dyDescent="0.2">
      <c r="A2849">
        <v>0</v>
      </c>
      <c r="B2849" t="s">
        <v>8221</v>
      </c>
    </row>
    <row r="2850" spans="1:2" x14ac:dyDescent="0.2">
      <c r="A2850">
        <v>3</v>
      </c>
      <c r="B2850" t="s">
        <v>8221</v>
      </c>
    </row>
    <row r="2851" spans="1:2" x14ac:dyDescent="0.2">
      <c r="A2851">
        <v>1</v>
      </c>
      <c r="B2851" t="s">
        <v>8221</v>
      </c>
    </row>
    <row r="2852" spans="1:2" x14ac:dyDescent="0.2">
      <c r="A2852">
        <v>13</v>
      </c>
      <c r="B2852" t="s">
        <v>8221</v>
      </c>
    </row>
    <row r="2853" spans="1:2" x14ac:dyDescent="0.2">
      <c r="A2853">
        <v>0</v>
      </c>
      <c r="B2853" t="s">
        <v>8221</v>
      </c>
    </row>
    <row r="2854" spans="1:2" x14ac:dyDescent="0.2">
      <c r="A2854">
        <v>6</v>
      </c>
      <c r="B2854" t="s">
        <v>8221</v>
      </c>
    </row>
    <row r="2855" spans="1:2" x14ac:dyDescent="0.2">
      <c r="A2855">
        <v>0</v>
      </c>
      <c r="B2855" t="s">
        <v>8221</v>
      </c>
    </row>
    <row r="2856" spans="1:2" x14ac:dyDescent="0.2">
      <c r="A2856">
        <v>14</v>
      </c>
      <c r="B2856" t="s">
        <v>8221</v>
      </c>
    </row>
    <row r="2857" spans="1:2" x14ac:dyDescent="0.2">
      <c r="A2857">
        <v>5</v>
      </c>
      <c r="B2857" t="s">
        <v>8221</v>
      </c>
    </row>
    <row r="2858" spans="1:2" x14ac:dyDescent="0.2">
      <c r="A2858">
        <v>6</v>
      </c>
      <c r="B2858" t="s">
        <v>8221</v>
      </c>
    </row>
    <row r="2859" spans="1:2" x14ac:dyDescent="0.2">
      <c r="A2859">
        <v>15</v>
      </c>
      <c r="B2859" t="s">
        <v>8221</v>
      </c>
    </row>
    <row r="2860" spans="1:2" x14ac:dyDescent="0.2">
      <c r="A2860">
        <v>0</v>
      </c>
      <c r="B2860" t="s">
        <v>8221</v>
      </c>
    </row>
    <row r="2861" spans="1:2" x14ac:dyDescent="0.2">
      <c r="A2861">
        <v>1</v>
      </c>
      <c r="B2861" t="s">
        <v>8221</v>
      </c>
    </row>
    <row r="2862" spans="1:2" x14ac:dyDescent="0.2">
      <c r="A2862">
        <v>9</v>
      </c>
      <c r="B2862" t="s">
        <v>8221</v>
      </c>
    </row>
    <row r="2863" spans="1:2" x14ac:dyDescent="0.2">
      <c r="A2863">
        <v>3</v>
      </c>
      <c r="B2863" t="s">
        <v>8221</v>
      </c>
    </row>
    <row r="2864" spans="1:2" x14ac:dyDescent="0.2">
      <c r="A2864">
        <v>3</v>
      </c>
      <c r="B2864" t="s">
        <v>8221</v>
      </c>
    </row>
    <row r="2865" spans="1:2" x14ac:dyDescent="0.2">
      <c r="A2865">
        <v>1</v>
      </c>
      <c r="B2865" t="s">
        <v>8221</v>
      </c>
    </row>
    <row r="2866" spans="1:2" x14ac:dyDescent="0.2">
      <c r="A2866">
        <v>3</v>
      </c>
      <c r="B2866" t="s">
        <v>8221</v>
      </c>
    </row>
    <row r="2867" spans="1:2" x14ac:dyDescent="0.2">
      <c r="A2867">
        <v>0</v>
      </c>
      <c r="B2867" t="s">
        <v>8221</v>
      </c>
    </row>
    <row r="2868" spans="1:2" x14ac:dyDescent="0.2">
      <c r="A2868">
        <v>2</v>
      </c>
      <c r="B2868" t="s">
        <v>8221</v>
      </c>
    </row>
    <row r="2869" spans="1:2" x14ac:dyDescent="0.2">
      <c r="A2869">
        <v>10</v>
      </c>
      <c r="B2869" t="s">
        <v>8221</v>
      </c>
    </row>
    <row r="2870" spans="1:2" x14ac:dyDescent="0.2">
      <c r="A2870">
        <v>60</v>
      </c>
      <c r="B2870" t="s">
        <v>8221</v>
      </c>
    </row>
    <row r="2871" spans="1:2" x14ac:dyDescent="0.2">
      <c r="A2871">
        <v>5</v>
      </c>
      <c r="B2871" t="s">
        <v>8221</v>
      </c>
    </row>
    <row r="2872" spans="1:2" x14ac:dyDescent="0.2">
      <c r="A2872">
        <v>9</v>
      </c>
      <c r="B2872" t="s">
        <v>8221</v>
      </c>
    </row>
    <row r="2873" spans="1:2" x14ac:dyDescent="0.2">
      <c r="A2873">
        <v>13</v>
      </c>
      <c r="B2873" t="s">
        <v>8221</v>
      </c>
    </row>
    <row r="2874" spans="1:2" x14ac:dyDescent="0.2">
      <c r="A2874">
        <v>0</v>
      </c>
      <c r="B2874" t="s">
        <v>8221</v>
      </c>
    </row>
    <row r="2875" spans="1:2" x14ac:dyDescent="0.2">
      <c r="A2875">
        <v>8</v>
      </c>
      <c r="B2875" t="s">
        <v>8221</v>
      </c>
    </row>
    <row r="2876" spans="1:2" x14ac:dyDescent="0.2">
      <c r="A2876">
        <v>3</v>
      </c>
      <c r="B2876" t="s">
        <v>8221</v>
      </c>
    </row>
    <row r="2877" spans="1:2" x14ac:dyDescent="0.2">
      <c r="A2877">
        <v>3</v>
      </c>
      <c r="B2877" t="s">
        <v>8221</v>
      </c>
    </row>
    <row r="2878" spans="1:2" x14ac:dyDescent="0.2">
      <c r="A2878">
        <v>0</v>
      </c>
      <c r="B2878" t="s">
        <v>8221</v>
      </c>
    </row>
    <row r="2879" spans="1:2" x14ac:dyDescent="0.2">
      <c r="A2879">
        <v>6</v>
      </c>
      <c r="B2879" t="s">
        <v>8221</v>
      </c>
    </row>
    <row r="2880" spans="1:2" x14ac:dyDescent="0.2">
      <c r="A2880">
        <v>4</v>
      </c>
      <c r="B2880" t="s">
        <v>8221</v>
      </c>
    </row>
    <row r="2881" spans="1:2" x14ac:dyDescent="0.2">
      <c r="A2881">
        <v>1</v>
      </c>
      <c r="B2881" t="s">
        <v>8221</v>
      </c>
    </row>
    <row r="2882" spans="1:2" x14ac:dyDescent="0.2">
      <c r="A2882">
        <v>29</v>
      </c>
      <c r="B2882" t="s">
        <v>8221</v>
      </c>
    </row>
    <row r="2883" spans="1:2" x14ac:dyDescent="0.2">
      <c r="A2883">
        <v>0</v>
      </c>
      <c r="B2883" t="s">
        <v>8221</v>
      </c>
    </row>
    <row r="2884" spans="1:2" x14ac:dyDescent="0.2">
      <c r="A2884">
        <v>4</v>
      </c>
      <c r="B2884" t="s">
        <v>8221</v>
      </c>
    </row>
    <row r="2885" spans="1:2" x14ac:dyDescent="0.2">
      <c r="A2885">
        <v>5</v>
      </c>
      <c r="B2885" t="s">
        <v>8221</v>
      </c>
    </row>
    <row r="2886" spans="1:2" x14ac:dyDescent="0.2">
      <c r="A2886">
        <v>4</v>
      </c>
      <c r="B2886" t="s">
        <v>8221</v>
      </c>
    </row>
    <row r="2887" spans="1:2" x14ac:dyDescent="0.2">
      <c r="A2887">
        <v>5</v>
      </c>
      <c r="B2887" t="s">
        <v>8221</v>
      </c>
    </row>
    <row r="2888" spans="1:2" x14ac:dyDescent="0.2">
      <c r="A2888">
        <v>1</v>
      </c>
      <c r="B2888" t="s">
        <v>8221</v>
      </c>
    </row>
    <row r="2889" spans="1:2" x14ac:dyDescent="0.2">
      <c r="A2889">
        <v>1</v>
      </c>
      <c r="B2889" t="s">
        <v>8221</v>
      </c>
    </row>
    <row r="2890" spans="1:2" x14ac:dyDescent="0.2">
      <c r="A2890">
        <v>0</v>
      </c>
      <c r="B2890" t="s">
        <v>8221</v>
      </c>
    </row>
    <row r="2891" spans="1:2" x14ac:dyDescent="0.2">
      <c r="A2891">
        <v>14</v>
      </c>
      <c r="B2891" t="s">
        <v>8221</v>
      </c>
    </row>
    <row r="2892" spans="1:2" x14ac:dyDescent="0.2">
      <c r="A2892">
        <v>3</v>
      </c>
      <c r="B2892" t="s">
        <v>8221</v>
      </c>
    </row>
    <row r="2893" spans="1:2" x14ac:dyDescent="0.2">
      <c r="A2893">
        <v>10</v>
      </c>
      <c r="B2893" t="s">
        <v>8221</v>
      </c>
    </row>
    <row r="2894" spans="1:2" x14ac:dyDescent="0.2">
      <c r="A2894">
        <v>17</v>
      </c>
      <c r="B2894" t="s">
        <v>8221</v>
      </c>
    </row>
    <row r="2895" spans="1:2" x14ac:dyDescent="0.2">
      <c r="A2895">
        <v>2</v>
      </c>
      <c r="B2895" t="s">
        <v>8221</v>
      </c>
    </row>
    <row r="2896" spans="1:2" x14ac:dyDescent="0.2">
      <c r="A2896">
        <v>0</v>
      </c>
      <c r="B2896" t="s">
        <v>8221</v>
      </c>
    </row>
    <row r="2897" spans="1:2" x14ac:dyDescent="0.2">
      <c r="A2897">
        <v>4</v>
      </c>
      <c r="B2897" t="s">
        <v>8221</v>
      </c>
    </row>
    <row r="2898" spans="1:2" x14ac:dyDescent="0.2">
      <c r="A2898">
        <v>12</v>
      </c>
      <c r="B2898" t="s">
        <v>8221</v>
      </c>
    </row>
    <row r="2899" spans="1:2" x14ac:dyDescent="0.2">
      <c r="A2899">
        <v>3</v>
      </c>
      <c r="B2899" t="s">
        <v>8221</v>
      </c>
    </row>
    <row r="2900" spans="1:2" x14ac:dyDescent="0.2">
      <c r="A2900">
        <v>12</v>
      </c>
      <c r="B2900" t="s">
        <v>8221</v>
      </c>
    </row>
    <row r="2901" spans="1:2" x14ac:dyDescent="0.2">
      <c r="A2901">
        <v>0</v>
      </c>
      <c r="B2901" t="s">
        <v>8221</v>
      </c>
    </row>
    <row r="2902" spans="1:2" x14ac:dyDescent="0.2">
      <c r="A2902">
        <v>7</v>
      </c>
      <c r="B2902" t="s">
        <v>8221</v>
      </c>
    </row>
    <row r="2903" spans="1:2" x14ac:dyDescent="0.2">
      <c r="A2903">
        <v>2</v>
      </c>
      <c r="B2903" t="s">
        <v>8221</v>
      </c>
    </row>
    <row r="2904" spans="1:2" x14ac:dyDescent="0.2">
      <c r="A2904">
        <v>1</v>
      </c>
      <c r="B2904" t="s">
        <v>8221</v>
      </c>
    </row>
    <row r="2905" spans="1:2" x14ac:dyDescent="0.2">
      <c r="A2905">
        <v>4</v>
      </c>
      <c r="B2905" t="s">
        <v>8221</v>
      </c>
    </row>
    <row r="2906" spans="1:2" x14ac:dyDescent="0.2">
      <c r="A2906">
        <v>4</v>
      </c>
      <c r="B2906" t="s">
        <v>8221</v>
      </c>
    </row>
    <row r="2907" spans="1:2" x14ac:dyDescent="0.2">
      <c r="A2907">
        <v>17</v>
      </c>
      <c r="B2907" t="s">
        <v>8221</v>
      </c>
    </row>
    <row r="2908" spans="1:2" x14ac:dyDescent="0.2">
      <c r="A2908">
        <v>7</v>
      </c>
      <c r="B2908" t="s">
        <v>8221</v>
      </c>
    </row>
    <row r="2909" spans="1:2" x14ac:dyDescent="0.2">
      <c r="A2909">
        <v>2</v>
      </c>
      <c r="B2909" t="s">
        <v>8221</v>
      </c>
    </row>
    <row r="2910" spans="1:2" x14ac:dyDescent="0.2">
      <c r="A2910">
        <v>5</v>
      </c>
      <c r="B2910" t="s">
        <v>8221</v>
      </c>
    </row>
    <row r="2911" spans="1:2" x14ac:dyDescent="0.2">
      <c r="A2911">
        <v>1</v>
      </c>
      <c r="B2911" t="s">
        <v>8221</v>
      </c>
    </row>
    <row r="2912" spans="1:2" x14ac:dyDescent="0.2">
      <c r="A2912">
        <v>1</v>
      </c>
      <c r="B2912" t="s">
        <v>8221</v>
      </c>
    </row>
    <row r="2913" spans="1:2" x14ac:dyDescent="0.2">
      <c r="A2913">
        <v>14</v>
      </c>
      <c r="B2913" t="s">
        <v>8221</v>
      </c>
    </row>
    <row r="2914" spans="1:2" x14ac:dyDescent="0.2">
      <c r="A2914">
        <v>26</v>
      </c>
      <c r="B2914" t="s">
        <v>8221</v>
      </c>
    </row>
    <row r="2915" spans="1:2" x14ac:dyDescent="0.2">
      <c r="A2915">
        <v>2</v>
      </c>
      <c r="B2915" t="s">
        <v>8221</v>
      </c>
    </row>
    <row r="2916" spans="1:2" x14ac:dyDescent="0.2">
      <c r="A2916">
        <v>1</v>
      </c>
      <c r="B2916" t="s">
        <v>8221</v>
      </c>
    </row>
    <row r="2917" spans="1:2" x14ac:dyDescent="0.2">
      <c r="A2917">
        <v>3</v>
      </c>
      <c r="B2917" t="s">
        <v>8221</v>
      </c>
    </row>
    <row r="2918" spans="1:2" x14ac:dyDescent="0.2">
      <c r="A2918">
        <v>7</v>
      </c>
      <c r="B2918" t="s">
        <v>8221</v>
      </c>
    </row>
    <row r="2919" spans="1:2" x14ac:dyDescent="0.2">
      <c r="A2919">
        <v>9</v>
      </c>
      <c r="B2919" t="s">
        <v>8221</v>
      </c>
    </row>
    <row r="2920" spans="1:2" x14ac:dyDescent="0.2">
      <c r="A2920">
        <v>20</v>
      </c>
      <c r="B2920" t="s">
        <v>8221</v>
      </c>
    </row>
    <row r="2921" spans="1:2" x14ac:dyDescent="0.2">
      <c r="A2921">
        <v>6</v>
      </c>
      <c r="B2921" t="s">
        <v>8221</v>
      </c>
    </row>
    <row r="2922" spans="1:2" x14ac:dyDescent="0.2">
      <c r="A2922">
        <v>13</v>
      </c>
      <c r="B2922" t="s">
        <v>8221</v>
      </c>
    </row>
    <row r="2923" spans="1:2" x14ac:dyDescent="0.2">
      <c r="A2923">
        <v>3</v>
      </c>
      <c r="B2923" t="s">
        <v>8219</v>
      </c>
    </row>
    <row r="2924" spans="1:2" x14ac:dyDescent="0.2">
      <c r="A2924">
        <v>6</v>
      </c>
      <c r="B2924" t="s">
        <v>8219</v>
      </c>
    </row>
    <row r="2925" spans="1:2" x14ac:dyDescent="0.2">
      <c r="A2925">
        <v>10</v>
      </c>
      <c r="B2925" t="s">
        <v>8219</v>
      </c>
    </row>
    <row r="2926" spans="1:2" x14ac:dyDescent="0.2">
      <c r="A2926">
        <v>147</v>
      </c>
      <c r="B2926" t="s">
        <v>8219</v>
      </c>
    </row>
    <row r="2927" spans="1:2" x14ac:dyDescent="0.2">
      <c r="A2927">
        <v>199</v>
      </c>
      <c r="B2927" t="s">
        <v>8219</v>
      </c>
    </row>
    <row r="2928" spans="1:2" x14ac:dyDescent="0.2">
      <c r="A2928">
        <v>50</v>
      </c>
      <c r="B2928" t="s">
        <v>8219</v>
      </c>
    </row>
    <row r="2929" spans="1:2" x14ac:dyDescent="0.2">
      <c r="A2929">
        <v>21</v>
      </c>
      <c r="B2929" t="s">
        <v>8219</v>
      </c>
    </row>
    <row r="2930" spans="1:2" x14ac:dyDescent="0.2">
      <c r="A2930">
        <v>24</v>
      </c>
      <c r="B2930" t="s">
        <v>8219</v>
      </c>
    </row>
    <row r="2931" spans="1:2" x14ac:dyDescent="0.2">
      <c r="A2931">
        <v>32</v>
      </c>
      <c r="B2931" t="s">
        <v>8219</v>
      </c>
    </row>
    <row r="2932" spans="1:2" x14ac:dyDescent="0.2">
      <c r="A2932">
        <v>62</v>
      </c>
      <c r="B2932" t="s">
        <v>8219</v>
      </c>
    </row>
    <row r="2933" spans="1:2" x14ac:dyDescent="0.2">
      <c r="A2933">
        <v>9</v>
      </c>
      <c r="B2933" t="s">
        <v>8219</v>
      </c>
    </row>
    <row r="2934" spans="1:2" x14ac:dyDescent="0.2">
      <c r="A2934">
        <v>38</v>
      </c>
      <c r="B2934" t="s">
        <v>8219</v>
      </c>
    </row>
    <row r="2935" spans="1:2" x14ac:dyDescent="0.2">
      <c r="A2935">
        <v>54</v>
      </c>
      <c r="B2935" t="s">
        <v>8219</v>
      </c>
    </row>
    <row r="2936" spans="1:2" x14ac:dyDescent="0.2">
      <c r="A2936">
        <v>37</v>
      </c>
      <c r="B2936" t="s">
        <v>8219</v>
      </c>
    </row>
    <row r="2937" spans="1:2" x14ac:dyDescent="0.2">
      <c r="A2937">
        <v>39</v>
      </c>
      <c r="B2937" t="s">
        <v>8219</v>
      </c>
    </row>
    <row r="2938" spans="1:2" x14ac:dyDescent="0.2">
      <c r="A2938">
        <v>34</v>
      </c>
      <c r="B2938" t="s">
        <v>8219</v>
      </c>
    </row>
    <row r="2939" spans="1:2" x14ac:dyDescent="0.2">
      <c r="A2939">
        <v>55</v>
      </c>
      <c r="B2939" t="s">
        <v>8219</v>
      </c>
    </row>
    <row r="2940" spans="1:2" x14ac:dyDescent="0.2">
      <c r="A2940">
        <v>32</v>
      </c>
      <c r="B2940" t="s">
        <v>8219</v>
      </c>
    </row>
    <row r="2941" spans="1:2" x14ac:dyDescent="0.2">
      <c r="A2941">
        <v>25</v>
      </c>
      <c r="B2941" t="s">
        <v>8219</v>
      </c>
    </row>
    <row r="2942" spans="1:2" x14ac:dyDescent="0.2">
      <c r="A2942">
        <v>33</v>
      </c>
      <c r="B2942" t="s">
        <v>8219</v>
      </c>
    </row>
    <row r="2943" spans="1:2" x14ac:dyDescent="0.2">
      <c r="A2943">
        <v>1</v>
      </c>
      <c r="B2943" t="s">
        <v>8221</v>
      </c>
    </row>
    <row r="2944" spans="1:2" x14ac:dyDescent="0.2">
      <c r="A2944">
        <v>202</v>
      </c>
      <c r="B2944" t="s">
        <v>8221</v>
      </c>
    </row>
    <row r="2945" spans="1:2" x14ac:dyDescent="0.2">
      <c r="A2945">
        <v>0</v>
      </c>
      <c r="B2945" t="s">
        <v>8221</v>
      </c>
    </row>
    <row r="2946" spans="1:2" x14ac:dyDescent="0.2">
      <c r="A2946">
        <v>1</v>
      </c>
      <c r="B2946" t="s">
        <v>8221</v>
      </c>
    </row>
    <row r="2947" spans="1:2" x14ac:dyDescent="0.2">
      <c r="A2947">
        <v>0</v>
      </c>
      <c r="B2947" t="s">
        <v>8221</v>
      </c>
    </row>
    <row r="2948" spans="1:2" x14ac:dyDescent="0.2">
      <c r="A2948">
        <v>2</v>
      </c>
      <c r="B2948" t="s">
        <v>8221</v>
      </c>
    </row>
    <row r="2949" spans="1:2" x14ac:dyDescent="0.2">
      <c r="A2949">
        <v>13</v>
      </c>
      <c r="B2949" t="s">
        <v>8221</v>
      </c>
    </row>
    <row r="2950" spans="1:2" x14ac:dyDescent="0.2">
      <c r="A2950">
        <v>9</v>
      </c>
      <c r="B2950" t="s">
        <v>8221</v>
      </c>
    </row>
    <row r="2951" spans="1:2" x14ac:dyDescent="0.2">
      <c r="A2951">
        <v>2</v>
      </c>
      <c r="B2951" t="s">
        <v>8221</v>
      </c>
    </row>
    <row r="2952" spans="1:2" x14ac:dyDescent="0.2">
      <c r="A2952">
        <v>0</v>
      </c>
      <c r="B2952" t="s">
        <v>8221</v>
      </c>
    </row>
    <row r="2953" spans="1:2" x14ac:dyDescent="0.2">
      <c r="A2953">
        <v>58</v>
      </c>
      <c r="B2953" t="s">
        <v>8220</v>
      </c>
    </row>
    <row r="2954" spans="1:2" x14ac:dyDescent="0.2">
      <c r="A2954">
        <v>8</v>
      </c>
      <c r="B2954" t="s">
        <v>8220</v>
      </c>
    </row>
    <row r="2955" spans="1:2" x14ac:dyDescent="0.2">
      <c r="A2955">
        <v>3</v>
      </c>
      <c r="B2955" t="s">
        <v>8220</v>
      </c>
    </row>
    <row r="2956" spans="1:2" x14ac:dyDescent="0.2">
      <c r="A2956">
        <v>0</v>
      </c>
      <c r="B2956" t="s">
        <v>8220</v>
      </c>
    </row>
    <row r="2957" spans="1:2" x14ac:dyDescent="0.2">
      <c r="A2957">
        <v>11</v>
      </c>
      <c r="B2957" t="s">
        <v>8220</v>
      </c>
    </row>
    <row r="2958" spans="1:2" x14ac:dyDescent="0.2">
      <c r="A2958">
        <v>20</v>
      </c>
      <c r="B2958" t="s">
        <v>8220</v>
      </c>
    </row>
    <row r="2959" spans="1:2" x14ac:dyDescent="0.2">
      <c r="A2959">
        <v>3</v>
      </c>
      <c r="B2959" t="s">
        <v>8220</v>
      </c>
    </row>
    <row r="2960" spans="1:2" x14ac:dyDescent="0.2">
      <c r="A2960">
        <v>0</v>
      </c>
      <c r="B2960" t="s">
        <v>8220</v>
      </c>
    </row>
    <row r="2961" spans="1:2" x14ac:dyDescent="0.2">
      <c r="A2961">
        <v>0</v>
      </c>
      <c r="B2961" t="s">
        <v>8220</v>
      </c>
    </row>
    <row r="2962" spans="1:2" x14ac:dyDescent="0.2">
      <c r="A2962">
        <v>0</v>
      </c>
      <c r="B2962" t="s">
        <v>8220</v>
      </c>
    </row>
    <row r="2963" spans="1:2" x14ac:dyDescent="0.2">
      <c r="A2963">
        <v>108</v>
      </c>
      <c r="B2963" t="s">
        <v>8219</v>
      </c>
    </row>
    <row r="2964" spans="1:2" x14ac:dyDescent="0.2">
      <c r="A2964">
        <v>20</v>
      </c>
      <c r="B2964" t="s">
        <v>8219</v>
      </c>
    </row>
    <row r="2965" spans="1:2" x14ac:dyDescent="0.2">
      <c r="A2965">
        <v>98</v>
      </c>
      <c r="B2965" t="s">
        <v>8219</v>
      </c>
    </row>
    <row r="2966" spans="1:2" x14ac:dyDescent="0.2">
      <c r="A2966">
        <v>196</v>
      </c>
      <c r="B2966" t="s">
        <v>8219</v>
      </c>
    </row>
    <row r="2967" spans="1:2" x14ac:dyDescent="0.2">
      <c r="A2967">
        <v>39</v>
      </c>
      <c r="B2967" t="s">
        <v>8219</v>
      </c>
    </row>
    <row r="2968" spans="1:2" x14ac:dyDescent="0.2">
      <c r="A2968">
        <v>128</v>
      </c>
      <c r="B2968" t="s">
        <v>8219</v>
      </c>
    </row>
    <row r="2969" spans="1:2" x14ac:dyDescent="0.2">
      <c r="A2969">
        <v>71</v>
      </c>
      <c r="B2969" t="s">
        <v>8219</v>
      </c>
    </row>
    <row r="2970" spans="1:2" x14ac:dyDescent="0.2">
      <c r="A2970">
        <v>47</v>
      </c>
      <c r="B2970" t="s">
        <v>8219</v>
      </c>
    </row>
    <row r="2971" spans="1:2" x14ac:dyDescent="0.2">
      <c r="A2971">
        <v>17</v>
      </c>
      <c r="B2971" t="s">
        <v>8219</v>
      </c>
    </row>
    <row r="2972" spans="1:2" x14ac:dyDescent="0.2">
      <c r="A2972">
        <v>91</v>
      </c>
      <c r="B2972" t="s">
        <v>8219</v>
      </c>
    </row>
    <row r="2973" spans="1:2" x14ac:dyDescent="0.2">
      <c r="A2973">
        <v>43</v>
      </c>
      <c r="B2973" t="s">
        <v>8219</v>
      </c>
    </row>
    <row r="2974" spans="1:2" x14ac:dyDescent="0.2">
      <c r="A2974">
        <v>17</v>
      </c>
      <c r="B2974" t="s">
        <v>8219</v>
      </c>
    </row>
    <row r="2975" spans="1:2" x14ac:dyDescent="0.2">
      <c r="A2975">
        <v>33</v>
      </c>
      <c r="B2975" t="s">
        <v>8219</v>
      </c>
    </row>
    <row r="2976" spans="1:2" x14ac:dyDescent="0.2">
      <c r="A2976">
        <v>87</v>
      </c>
      <c r="B2976" t="s">
        <v>8219</v>
      </c>
    </row>
    <row r="2977" spans="1:2" x14ac:dyDescent="0.2">
      <c r="A2977">
        <v>113</v>
      </c>
      <c r="B2977" t="s">
        <v>8219</v>
      </c>
    </row>
    <row r="2978" spans="1:2" x14ac:dyDescent="0.2">
      <c r="A2978">
        <v>14</v>
      </c>
      <c r="B2978" t="s">
        <v>8219</v>
      </c>
    </row>
    <row r="2979" spans="1:2" x14ac:dyDescent="0.2">
      <c r="A2979">
        <v>30</v>
      </c>
      <c r="B2979" t="s">
        <v>8219</v>
      </c>
    </row>
    <row r="2980" spans="1:2" x14ac:dyDescent="0.2">
      <c r="A2980">
        <v>16</v>
      </c>
      <c r="B2980" t="s">
        <v>8219</v>
      </c>
    </row>
    <row r="2981" spans="1:2" x14ac:dyDescent="0.2">
      <c r="A2981">
        <v>46</v>
      </c>
      <c r="B2981" t="s">
        <v>8219</v>
      </c>
    </row>
    <row r="2982" spans="1:2" x14ac:dyDescent="0.2">
      <c r="A2982">
        <v>24</v>
      </c>
      <c r="B2982" t="s">
        <v>8219</v>
      </c>
    </row>
    <row r="2983" spans="1:2" x14ac:dyDescent="0.2">
      <c r="A2983">
        <v>97</v>
      </c>
      <c r="B2983" t="s">
        <v>8219</v>
      </c>
    </row>
    <row r="2984" spans="1:2" x14ac:dyDescent="0.2">
      <c r="A2984">
        <v>59</v>
      </c>
      <c r="B2984" t="s">
        <v>8219</v>
      </c>
    </row>
    <row r="2985" spans="1:2" x14ac:dyDescent="0.2">
      <c r="A2985">
        <v>1095</v>
      </c>
      <c r="B2985" t="s">
        <v>8219</v>
      </c>
    </row>
    <row r="2986" spans="1:2" x14ac:dyDescent="0.2">
      <c r="A2986">
        <v>218</v>
      </c>
      <c r="B2986" t="s">
        <v>8219</v>
      </c>
    </row>
    <row r="2987" spans="1:2" x14ac:dyDescent="0.2">
      <c r="A2987">
        <v>111</v>
      </c>
      <c r="B2987" t="s">
        <v>8219</v>
      </c>
    </row>
    <row r="2988" spans="1:2" x14ac:dyDescent="0.2">
      <c r="A2988">
        <v>56</v>
      </c>
      <c r="B2988" t="s">
        <v>8219</v>
      </c>
    </row>
    <row r="2989" spans="1:2" x14ac:dyDescent="0.2">
      <c r="A2989">
        <v>265</v>
      </c>
      <c r="B2989" t="s">
        <v>8219</v>
      </c>
    </row>
    <row r="2990" spans="1:2" x14ac:dyDescent="0.2">
      <c r="A2990">
        <v>28</v>
      </c>
      <c r="B2990" t="s">
        <v>8219</v>
      </c>
    </row>
    <row r="2991" spans="1:2" x14ac:dyDescent="0.2">
      <c r="A2991">
        <v>364</v>
      </c>
      <c r="B2991" t="s">
        <v>8219</v>
      </c>
    </row>
    <row r="2992" spans="1:2" x14ac:dyDescent="0.2">
      <c r="A2992">
        <v>27</v>
      </c>
      <c r="B2992" t="s">
        <v>8219</v>
      </c>
    </row>
    <row r="2993" spans="1:2" x14ac:dyDescent="0.2">
      <c r="A2993">
        <v>93</v>
      </c>
      <c r="B2993" t="s">
        <v>8219</v>
      </c>
    </row>
    <row r="2994" spans="1:2" x14ac:dyDescent="0.2">
      <c r="A2994">
        <v>64</v>
      </c>
      <c r="B2994" t="s">
        <v>8219</v>
      </c>
    </row>
    <row r="2995" spans="1:2" x14ac:dyDescent="0.2">
      <c r="A2995">
        <v>22</v>
      </c>
      <c r="B2995" t="s">
        <v>8219</v>
      </c>
    </row>
    <row r="2996" spans="1:2" x14ac:dyDescent="0.2">
      <c r="A2996">
        <v>59</v>
      </c>
      <c r="B2996" t="s">
        <v>8219</v>
      </c>
    </row>
    <row r="2997" spans="1:2" x14ac:dyDescent="0.2">
      <c r="A2997">
        <v>249</v>
      </c>
      <c r="B2997" t="s">
        <v>8219</v>
      </c>
    </row>
    <row r="2998" spans="1:2" x14ac:dyDescent="0.2">
      <c r="A2998">
        <v>392</v>
      </c>
      <c r="B2998" t="s">
        <v>8219</v>
      </c>
    </row>
    <row r="2999" spans="1:2" x14ac:dyDescent="0.2">
      <c r="A2999">
        <v>115</v>
      </c>
      <c r="B2999" t="s">
        <v>8219</v>
      </c>
    </row>
    <row r="3000" spans="1:2" x14ac:dyDescent="0.2">
      <c r="A3000">
        <v>433</v>
      </c>
      <c r="B3000" t="s">
        <v>8219</v>
      </c>
    </row>
    <row r="3001" spans="1:2" x14ac:dyDescent="0.2">
      <c r="A3001">
        <v>20</v>
      </c>
      <c r="B3001" t="s">
        <v>8219</v>
      </c>
    </row>
    <row r="3002" spans="1:2" x14ac:dyDescent="0.2">
      <c r="A3002">
        <v>8</v>
      </c>
      <c r="B3002" t="s">
        <v>8219</v>
      </c>
    </row>
    <row r="3003" spans="1:2" x14ac:dyDescent="0.2">
      <c r="A3003">
        <v>175</v>
      </c>
      <c r="B3003" t="s">
        <v>8219</v>
      </c>
    </row>
    <row r="3004" spans="1:2" x14ac:dyDescent="0.2">
      <c r="A3004">
        <v>104</v>
      </c>
      <c r="B3004" t="s">
        <v>8219</v>
      </c>
    </row>
    <row r="3005" spans="1:2" x14ac:dyDescent="0.2">
      <c r="A3005">
        <v>17</v>
      </c>
      <c r="B3005" t="s">
        <v>8219</v>
      </c>
    </row>
    <row r="3006" spans="1:2" x14ac:dyDescent="0.2">
      <c r="A3006">
        <v>277</v>
      </c>
      <c r="B3006" t="s">
        <v>8219</v>
      </c>
    </row>
    <row r="3007" spans="1:2" x14ac:dyDescent="0.2">
      <c r="A3007">
        <v>118</v>
      </c>
      <c r="B3007" t="s">
        <v>8219</v>
      </c>
    </row>
    <row r="3008" spans="1:2" x14ac:dyDescent="0.2">
      <c r="A3008">
        <v>97</v>
      </c>
      <c r="B3008" t="s">
        <v>8219</v>
      </c>
    </row>
    <row r="3009" spans="1:2" x14ac:dyDescent="0.2">
      <c r="A3009">
        <v>20</v>
      </c>
      <c r="B3009" t="s">
        <v>8219</v>
      </c>
    </row>
    <row r="3010" spans="1:2" x14ac:dyDescent="0.2">
      <c r="A3010">
        <v>26</v>
      </c>
      <c r="B3010" t="s">
        <v>8219</v>
      </c>
    </row>
    <row r="3011" spans="1:2" x14ac:dyDescent="0.2">
      <c r="A3011">
        <v>128</v>
      </c>
      <c r="B3011" t="s">
        <v>8219</v>
      </c>
    </row>
    <row r="3012" spans="1:2" x14ac:dyDescent="0.2">
      <c r="A3012">
        <v>15</v>
      </c>
      <c r="B3012" t="s">
        <v>8219</v>
      </c>
    </row>
    <row r="3013" spans="1:2" x14ac:dyDescent="0.2">
      <c r="A3013">
        <v>25</v>
      </c>
      <c r="B3013" t="s">
        <v>8219</v>
      </c>
    </row>
    <row r="3014" spans="1:2" x14ac:dyDescent="0.2">
      <c r="A3014">
        <v>55</v>
      </c>
      <c r="B3014" t="s">
        <v>8219</v>
      </c>
    </row>
    <row r="3015" spans="1:2" x14ac:dyDescent="0.2">
      <c r="A3015">
        <v>107</v>
      </c>
      <c r="B3015" t="s">
        <v>8219</v>
      </c>
    </row>
    <row r="3016" spans="1:2" x14ac:dyDescent="0.2">
      <c r="A3016">
        <v>557</v>
      </c>
      <c r="B3016" t="s">
        <v>8219</v>
      </c>
    </row>
    <row r="3017" spans="1:2" x14ac:dyDescent="0.2">
      <c r="A3017">
        <v>40</v>
      </c>
      <c r="B3017" t="s">
        <v>8219</v>
      </c>
    </row>
    <row r="3018" spans="1:2" x14ac:dyDescent="0.2">
      <c r="A3018">
        <v>36</v>
      </c>
      <c r="B3018" t="s">
        <v>8219</v>
      </c>
    </row>
    <row r="3019" spans="1:2" x14ac:dyDescent="0.2">
      <c r="A3019">
        <v>159</v>
      </c>
      <c r="B3019" t="s">
        <v>8219</v>
      </c>
    </row>
    <row r="3020" spans="1:2" x14ac:dyDescent="0.2">
      <c r="A3020">
        <v>41</v>
      </c>
      <c r="B3020" t="s">
        <v>8219</v>
      </c>
    </row>
    <row r="3021" spans="1:2" x14ac:dyDescent="0.2">
      <c r="A3021">
        <v>226</v>
      </c>
      <c r="B3021" t="s">
        <v>8219</v>
      </c>
    </row>
    <row r="3022" spans="1:2" x14ac:dyDescent="0.2">
      <c r="A3022">
        <v>30</v>
      </c>
      <c r="B3022" t="s">
        <v>8219</v>
      </c>
    </row>
    <row r="3023" spans="1:2" x14ac:dyDescent="0.2">
      <c r="A3023">
        <v>103</v>
      </c>
      <c r="B3023" t="s">
        <v>8219</v>
      </c>
    </row>
    <row r="3024" spans="1:2" x14ac:dyDescent="0.2">
      <c r="A3024">
        <v>62</v>
      </c>
      <c r="B3024" t="s">
        <v>8219</v>
      </c>
    </row>
    <row r="3025" spans="1:2" x14ac:dyDescent="0.2">
      <c r="A3025">
        <v>6</v>
      </c>
      <c r="B3025" t="s">
        <v>8219</v>
      </c>
    </row>
    <row r="3026" spans="1:2" x14ac:dyDescent="0.2">
      <c r="A3026">
        <v>182</v>
      </c>
      <c r="B3026" t="s">
        <v>8219</v>
      </c>
    </row>
    <row r="3027" spans="1:2" x14ac:dyDescent="0.2">
      <c r="A3027">
        <v>145</v>
      </c>
      <c r="B3027" t="s">
        <v>8219</v>
      </c>
    </row>
    <row r="3028" spans="1:2" x14ac:dyDescent="0.2">
      <c r="A3028">
        <v>25</v>
      </c>
      <c r="B3028" t="s">
        <v>8219</v>
      </c>
    </row>
    <row r="3029" spans="1:2" x14ac:dyDescent="0.2">
      <c r="A3029">
        <v>320</v>
      </c>
      <c r="B3029" t="s">
        <v>8219</v>
      </c>
    </row>
    <row r="3030" spans="1:2" x14ac:dyDescent="0.2">
      <c r="A3030">
        <v>99</v>
      </c>
      <c r="B3030" t="s">
        <v>8219</v>
      </c>
    </row>
    <row r="3031" spans="1:2" x14ac:dyDescent="0.2">
      <c r="A3031">
        <v>348</v>
      </c>
      <c r="B3031" t="s">
        <v>8219</v>
      </c>
    </row>
    <row r="3032" spans="1:2" x14ac:dyDescent="0.2">
      <c r="A3032">
        <v>41</v>
      </c>
      <c r="B3032" t="s">
        <v>8219</v>
      </c>
    </row>
    <row r="3033" spans="1:2" x14ac:dyDescent="0.2">
      <c r="A3033">
        <v>29</v>
      </c>
      <c r="B3033" t="s">
        <v>8219</v>
      </c>
    </row>
    <row r="3034" spans="1:2" x14ac:dyDescent="0.2">
      <c r="A3034">
        <v>25</v>
      </c>
      <c r="B3034" t="s">
        <v>8219</v>
      </c>
    </row>
    <row r="3035" spans="1:2" x14ac:dyDescent="0.2">
      <c r="A3035">
        <v>23</v>
      </c>
      <c r="B3035" t="s">
        <v>8219</v>
      </c>
    </row>
    <row r="3036" spans="1:2" x14ac:dyDescent="0.2">
      <c r="A3036">
        <v>1260</v>
      </c>
      <c r="B3036" t="s">
        <v>8219</v>
      </c>
    </row>
    <row r="3037" spans="1:2" x14ac:dyDescent="0.2">
      <c r="A3037">
        <v>307</v>
      </c>
      <c r="B3037" t="s">
        <v>8219</v>
      </c>
    </row>
    <row r="3038" spans="1:2" x14ac:dyDescent="0.2">
      <c r="A3038">
        <v>329</v>
      </c>
      <c r="B3038" t="s">
        <v>8219</v>
      </c>
    </row>
    <row r="3039" spans="1:2" x14ac:dyDescent="0.2">
      <c r="A3039">
        <v>32</v>
      </c>
      <c r="B3039" t="s">
        <v>8219</v>
      </c>
    </row>
    <row r="3040" spans="1:2" x14ac:dyDescent="0.2">
      <c r="A3040">
        <v>27</v>
      </c>
      <c r="B3040" t="s">
        <v>8219</v>
      </c>
    </row>
    <row r="3041" spans="1:2" x14ac:dyDescent="0.2">
      <c r="A3041">
        <v>236</v>
      </c>
      <c r="B3041" t="s">
        <v>8219</v>
      </c>
    </row>
    <row r="3042" spans="1:2" x14ac:dyDescent="0.2">
      <c r="A3042">
        <v>42</v>
      </c>
      <c r="B3042" t="s">
        <v>8219</v>
      </c>
    </row>
    <row r="3043" spans="1:2" x14ac:dyDescent="0.2">
      <c r="A3043">
        <v>95</v>
      </c>
      <c r="B3043" t="s">
        <v>8219</v>
      </c>
    </row>
    <row r="3044" spans="1:2" x14ac:dyDescent="0.2">
      <c r="A3044">
        <v>37</v>
      </c>
      <c r="B3044" t="s">
        <v>8219</v>
      </c>
    </row>
    <row r="3045" spans="1:2" x14ac:dyDescent="0.2">
      <c r="A3045">
        <v>128</v>
      </c>
      <c r="B3045" t="s">
        <v>8219</v>
      </c>
    </row>
    <row r="3046" spans="1:2" x14ac:dyDescent="0.2">
      <c r="A3046">
        <v>156</v>
      </c>
      <c r="B3046" t="s">
        <v>8219</v>
      </c>
    </row>
    <row r="3047" spans="1:2" x14ac:dyDescent="0.2">
      <c r="A3047">
        <v>64</v>
      </c>
      <c r="B3047" t="s">
        <v>8219</v>
      </c>
    </row>
    <row r="3048" spans="1:2" x14ac:dyDescent="0.2">
      <c r="A3048">
        <v>58</v>
      </c>
      <c r="B3048" t="s">
        <v>8219</v>
      </c>
    </row>
    <row r="3049" spans="1:2" x14ac:dyDescent="0.2">
      <c r="A3049">
        <v>20</v>
      </c>
      <c r="B3049" t="s">
        <v>8219</v>
      </c>
    </row>
    <row r="3050" spans="1:2" x14ac:dyDescent="0.2">
      <c r="A3050">
        <v>47</v>
      </c>
      <c r="B3050" t="s">
        <v>8219</v>
      </c>
    </row>
    <row r="3051" spans="1:2" x14ac:dyDescent="0.2">
      <c r="A3051">
        <v>54</v>
      </c>
      <c r="B3051" t="s">
        <v>8219</v>
      </c>
    </row>
    <row r="3052" spans="1:2" x14ac:dyDescent="0.2">
      <c r="A3052">
        <v>9</v>
      </c>
      <c r="B3052" t="s">
        <v>8219</v>
      </c>
    </row>
    <row r="3053" spans="1:2" x14ac:dyDescent="0.2">
      <c r="A3053">
        <v>35</v>
      </c>
      <c r="B3053" t="s">
        <v>8221</v>
      </c>
    </row>
    <row r="3054" spans="1:2" x14ac:dyDescent="0.2">
      <c r="A3054">
        <v>2</v>
      </c>
      <c r="B3054" t="s">
        <v>8221</v>
      </c>
    </row>
    <row r="3055" spans="1:2" x14ac:dyDescent="0.2">
      <c r="A3055">
        <v>3</v>
      </c>
      <c r="B3055" t="s">
        <v>8221</v>
      </c>
    </row>
    <row r="3056" spans="1:2" x14ac:dyDescent="0.2">
      <c r="A3056">
        <v>0</v>
      </c>
      <c r="B3056" t="s">
        <v>8221</v>
      </c>
    </row>
    <row r="3057" spans="1:2" x14ac:dyDescent="0.2">
      <c r="A3057">
        <v>1</v>
      </c>
      <c r="B3057" t="s">
        <v>8221</v>
      </c>
    </row>
    <row r="3058" spans="1:2" x14ac:dyDescent="0.2">
      <c r="A3058">
        <v>0</v>
      </c>
      <c r="B3058" t="s">
        <v>8221</v>
      </c>
    </row>
    <row r="3059" spans="1:2" x14ac:dyDescent="0.2">
      <c r="A3059">
        <v>0</v>
      </c>
      <c r="B3059" t="s">
        <v>8221</v>
      </c>
    </row>
    <row r="3060" spans="1:2" x14ac:dyDescent="0.2">
      <c r="A3060">
        <v>3</v>
      </c>
      <c r="B3060" t="s">
        <v>8221</v>
      </c>
    </row>
    <row r="3061" spans="1:2" x14ac:dyDescent="0.2">
      <c r="A3061">
        <v>11</v>
      </c>
      <c r="B3061" t="s">
        <v>8221</v>
      </c>
    </row>
    <row r="3062" spans="1:2" x14ac:dyDescent="0.2">
      <c r="A3062">
        <v>6</v>
      </c>
      <c r="B3062" t="s">
        <v>8221</v>
      </c>
    </row>
    <row r="3063" spans="1:2" x14ac:dyDescent="0.2">
      <c r="A3063">
        <v>0</v>
      </c>
      <c r="B3063" t="s">
        <v>8221</v>
      </c>
    </row>
    <row r="3064" spans="1:2" x14ac:dyDescent="0.2">
      <c r="A3064">
        <v>67</v>
      </c>
      <c r="B3064" t="s">
        <v>8221</v>
      </c>
    </row>
    <row r="3065" spans="1:2" x14ac:dyDescent="0.2">
      <c r="A3065">
        <v>23</v>
      </c>
      <c r="B3065" t="s">
        <v>8221</v>
      </c>
    </row>
    <row r="3066" spans="1:2" x14ac:dyDescent="0.2">
      <c r="A3066">
        <v>72</v>
      </c>
      <c r="B3066" t="s">
        <v>8221</v>
      </c>
    </row>
    <row r="3067" spans="1:2" x14ac:dyDescent="0.2">
      <c r="A3067">
        <v>2</v>
      </c>
      <c r="B3067" t="s">
        <v>8221</v>
      </c>
    </row>
    <row r="3068" spans="1:2" x14ac:dyDescent="0.2">
      <c r="A3068">
        <v>15</v>
      </c>
      <c r="B3068" t="s">
        <v>8221</v>
      </c>
    </row>
    <row r="3069" spans="1:2" x14ac:dyDescent="0.2">
      <c r="A3069">
        <v>1</v>
      </c>
      <c r="B3069" t="s">
        <v>8221</v>
      </c>
    </row>
    <row r="3070" spans="1:2" x14ac:dyDescent="0.2">
      <c r="A3070">
        <v>2</v>
      </c>
      <c r="B3070" t="s">
        <v>8221</v>
      </c>
    </row>
    <row r="3071" spans="1:2" x14ac:dyDescent="0.2">
      <c r="A3071">
        <v>7</v>
      </c>
      <c r="B3071" t="s">
        <v>8221</v>
      </c>
    </row>
    <row r="3072" spans="1:2" x14ac:dyDescent="0.2">
      <c r="A3072">
        <v>16</v>
      </c>
      <c r="B3072" t="s">
        <v>8221</v>
      </c>
    </row>
    <row r="3073" spans="1:2" x14ac:dyDescent="0.2">
      <c r="A3073">
        <v>117</v>
      </c>
      <c r="B3073" t="s">
        <v>8221</v>
      </c>
    </row>
    <row r="3074" spans="1:2" x14ac:dyDescent="0.2">
      <c r="A3074">
        <v>2</v>
      </c>
      <c r="B3074" t="s">
        <v>8221</v>
      </c>
    </row>
    <row r="3075" spans="1:2" x14ac:dyDescent="0.2">
      <c r="A3075">
        <v>7</v>
      </c>
      <c r="B3075" t="s">
        <v>8221</v>
      </c>
    </row>
    <row r="3076" spans="1:2" x14ac:dyDescent="0.2">
      <c r="A3076">
        <v>3</v>
      </c>
      <c r="B3076" t="s">
        <v>8221</v>
      </c>
    </row>
    <row r="3077" spans="1:2" x14ac:dyDescent="0.2">
      <c r="A3077">
        <v>20</v>
      </c>
      <c r="B3077" t="s">
        <v>8221</v>
      </c>
    </row>
    <row r="3078" spans="1:2" x14ac:dyDescent="0.2">
      <c r="A3078">
        <v>50</v>
      </c>
      <c r="B3078" t="s">
        <v>8221</v>
      </c>
    </row>
    <row r="3079" spans="1:2" x14ac:dyDescent="0.2">
      <c r="A3079">
        <v>2</v>
      </c>
      <c r="B3079" t="s">
        <v>8221</v>
      </c>
    </row>
    <row r="3080" spans="1:2" x14ac:dyDescent="0.2">
      <c r="A3080">
        <v>3</v>
      </c>
      <c r="B3080" t="s">
        <v>8221</v>
      </c>
    </row>
    <row r="3081" spans="1:2" x14ac:dyDescent="0.2">
      <c r="A3081">
        <v>27</v>
      </c>
      <c r="B3081" t="s">
        <v>8221</v>
      </c>
    </row>
    <row r="3082" spans="1:2" x14ac:dyDescent="0.2">
      <c r="A3082">
        <v>7</v>
      </c>
      <c r="B3082" t="s">
        <v>8221</v>
      </c>
    </row>
    <row r="3083" spans="1:2" x14ac:dyDescent="0.2">
      <c r="A3083">
        <v>5</v>
      </c>
      <c r="B3083" t="s">
        <v>8221</v>
      </c>
    </row>
    <row r="3084" spans="1:2" x14ac:dyDescent="0.2">
      <c r="A3084">
        <v>0</v>
      </c>
      <c r="B3084" t="s">
        <v>8221</v>
      </c>
    </row>
    <row r="3085" spans="1:2" x14ac:dyDescent="0.2">
      <c r="A3085">
        <v>3</v>
      </c>
      <c r="B3085" t="s">
        <v>8221</v>
      </c>
    </row>
    <row r="3086" spans="1:2" x14ac:dyDescent="0.2">
      <c r="A3086">
        <v>6</v>
      </c>
      <c r="B3086" t="s">
        <v>8221</v>
      </c>
    </row>
    <row r="3087" spans="1:2" x14ac:dyDescent="0.2">
      <c r="A3087">
        <v>9</v>
      </c>
      <c r="B3087" t="s">
        <v>8221</v>
      </c>
    </row>
    <row r="3088" spans="1:2" x14ac:dyDescent="0.2">
      <c r="A3088">
        <v>3</v>
      </c>
      <c r="B3088" t="s">
        <v>8221</v>
      </c>
    </row>
    <row r="3089" spans="1:2" x14ac:dyDescent="0.2">
      <c r="A3089">
        <v>2</v>
      </c>
      <c r="B3089" t="s">
        <v>8221</v>
      </c>
    </row>
    <row r="3090" spans="1:2" x14ac:dyDescent="0.2">
      <c r="A3090">
        <v>3</v>
      </c>
      <c r="B3090" t="s">
        <v>8221</v>
      </c>
    </row>
    <row r="3091" spans="1:2" x14ac:dyDescent="0.2">
      <c r="A3091">
        <v>45</v>
      </c>
      <c r="B3091" t="s">
        <v>8221</v>
      </c>
    </row>
    <row r="3092" spans="1:2" x14ac:dyDescent="0.2">
      <c r="A3092">
        <v>9</v>
      </c>
      <c r="B3092" t="s">
        <v>8221</v>
      </c>
    </row>
    <row r="3093" spans="1:2" x14ac:dyDescent="0.2">
      <c r="A3093">
        <v>9</v>
      </c>
      <c r="B3093" t="s">
        <v>8221</v>
      </c>
    </row>
    <row r="3094" spans="1:2" x14ac:dyDescent="0.2">
      <c r="A3094">
        <v>21</v>
      </c>
      <c r="B3094" t="s">
        <v>8221</v>
      </c>
    </row>
    <row r="3095" spans="1:2" x14ac:dyDescent="0.2">
      <c r="A3095">
        <v>17</v>
      </c>
      <c r="B3095" t="s">
        <v>8221</v>
      </c>
    </row>
    <row r="3096" spans="1:2" x14ac:dyDescent="0.2">
      <c r="A3096">
        <v>1</v>
      </c>
      <c r="B3096" t="s">
        <v>8221</v>
      </c>
    </row>
    <row r="3097" spans="1:2" x14ac:dyDescent="0.2">
      <c r="A3097">
        <v>1</v>
      </c>
      <c r="B3097" t="s">
        <v>8221</v>
      </c>
    </row>
    <row r="3098" spans="1:2" x14ac:dyDescent="0.2">
      <c r="A3098">
        <v>14</v>
      </c>
      <c r="B3098" t="s">
        <v>8221</v>
      </c>
    </row>
    <row r="3099" spans="1:2" x14ac:dyDescent="0.2">
      <c r="A3099">
        <v>42</v>
      </c>
      <c r="B3099" t="s">
        <v>8221</v>
      </c>
    </row>
    <row r="3100" spans="1:2" x14ac:dyDescent="0.2">
      <c r="A3100">
        <v>27</v>
      </c>
      <c r="B3100" t="s">
        <v>8221</v>
      </c>
    </row>
    <row r="3101" spans="1:2" x14ac:dyDescent="0.2">
      <c r="A3101">
        <v>5</v>
      </c>
      <c r="B3101" t="s">
        <v>8221</v>
      </c>
    </row>
    <row r="3102" spans="1:2" x14ac:dyDescent="0.2">
      <c r="A3102">
        <v>13</v>
      </c>
      <c r="B3102" t="s">
        <v>8221</v>
      </c>
    </row>
    <row r="3103" spans="1:2" x14ac:dyDescent="0.2">
      <c r="A3103">
        <v>12</v>
      </c>
      <c r="B3103" t="s">
        <v>8221</v>
      </c>
    </row>
    <row r="3104" spans="1:2" x14ac:dyDescent="0.2">
      <c r="A3104">
        <v>90</v>
      </c>
      <c r="B3104" t="s">
        <v>8221</v>
      </c>
    </row>
    <row r="3105" spans="1:2" x14ac:dyDescent="0.2">
      <c r="A3105">
        <v>2</v>
      </c>
      <c r="B3105" t="s">
        <v>8221</v>
      </c>
    </row>
    <row r="3106" spans="1:2" x14ac:dyDescent="0.2">
      <c r="A3106">
        <v>5</v>
      </c>
      <c r="B3106" t="s">
        <v>8221</v>
      </c>
    </row>
    <row r="3107" spans="1:2" x14ac:dyDescent="0.2">
      <c r="A3107">
        <v>31</v>
      </c>
      <c r="B3107" t="s">
        <v>8221</v>
      </c>
    </row>
    <row r="3108" spans="1:2" x14ac:dyDescent="0.2">
      <c r="A3108">
        <v>4</v>
      </c>
      <c r="B3108" t="s">
        <v>8221</v>
      </c>
    </row>
    <row r="3109" spans="1:2" x14ac:dyDescent="0.2">
      <c r="A3109">
        <v>29</v>
      </c>
      <c r="B3109" t="s">
        <v>8221</v>
      </c>
    </row>
    <row r="3110" spans="1:2" x14ac:dyDescent="0.2">
      <c r="A3110">
        <v>2</v>
      </c>
      <c r="B3110" t="s">
        <v>8221</v>
      </c>
    </row>
    <row r="3111" spans="1:2" x14ac:dyDescent="0.2">
      <c r="A3111">
        <v>114</v>
      </c>
      <c r="B3111" t="s">
        <v>8221</v>
      </c>
    </row>
    <row r="3112" spans="1:2" x14ac:dyDescent="0.2">
      <c r="A3112">
        <v>1</v>
      </c>
      <c r="B3112" t="s">
        <v>8221</v>
      </c>
    </row>
    <row r="3113" spans="1:2" x14ac:dyDescent="0.2">
      <c r="A3113">
        <v>76</v>
      </c>
      <c r="B3113" t="s">
        <v>8221</v>
      </c>
    </row>
    <row r="3114" spans="1:2" x14ac:dyDescent="0.2">
      <c r="A3114">
        <v>9</v>
      </c>
      <c r="B3114" t="s">
        <v>8221</v>
      </c>
    </row>
    <row r="3115" spans="1:2" x14ac:dyDescent="0.2">
      <c r="A3115">
        <v>37</v>
      </c>
      <c r="B3115" t="s">
        <v>8221</v>
      </c>
    </row>
    <row r="3116" spans="1:2" x14ac:dyDescent="0.2">
      <c r="A3116">
        <v>0</v>
      </c>
      <c r="B3116" t="s">
        <v>8221</v>
      </c>
    </row>
    <row r="3117" spans="1:2" x14ac:dyDescent="0.2">
      <c r="A3117">
        <v>1</v>
      </c>
      <c r="B3117" t="s">
        <v>8221</v>
      </c>
    </row>
    <row r="3118" spans="1:2" x14ac:dyDescent="0.2">
      <c r="A3118">
        <v>10</v>
      </c>
      <c r="B3118" t="s">
        <v>8221</v>
      </c>
    </row>
    <row r="3119" spans="1:2" x14ac:dyDescent="0.2">
      <c r="A3119">
        <v>1</v>
      </c>
      <c r="B3119" t="s">
        <v>8221</v>
      </c>
    </row>
    <row r="3120" spans="1:2" x14ac:dyDescent="0.2">
      <c r="A3120">
        <v>2</v>
      </c>
      <c r="B3120" t="s">
        <v>8221</v>
      </c>
    </row>
    <row r="3121" spans="1:2" x14ac:dyDescent="0.2">
      <c r="A3121">
        <v>1</v>
      </c>
      <c r="B3121" t="s">
        <v>8221</v>
      </c>
    </row>
    <row r="3122" spans="1:2" x14ac:dyDescent="0.2">
      <c r="A3122">
        <v>10</v>
      </c>
      <c r="B3122" t="s">
        <v>8221</v>
      </c>
    </row>
    <row r="3123" spans="1:2" x14ac:dyDescent="0.2">
      <c r="A3123">
        <v>1</v>
      </c>
      <c r="B3123" t="s">
        <v>8220</v>
      </c>
    </row>
    <row r="3124" spans="1:2" x14ac:dyDescent="0.2">
      <c r="A3124">
        <v>2</v>
      </c>
      <c r="B3124" t="s">
        <v>8220</v>
      </c>
    </row>
    <row r="3125" spans="1:2" x14ac:dyDescent="0.2">
      <c r="A3125">
        <v>348</v>
      </c>
      <c r="B3125" t="s">
        <v>8220</v>
      </c>
    </row>
    <row r="3126" spans="1:2" x14ac:dyDescent="0.2">
      <c r="A3126">
        <v>4</v>
      </c>
      <c r="B3126" t="s">
        <v>8220</v>
      </c>
    </row>
    <row r="3127" spans="1:2" x14ac:dyDescent="0.2">
      <c r="A3127">
        <v>0</v>
      </c>
      <c r="B3127" t="s">
        <v>8220</v>
      </c>
    </row>
    <row r="3128" spans="1:2" x14ac:dyDescent="0.2">
      <c r="A3128">
        <v>17</v>
      </c>
      <c r="B3128" t="s">
        <v>8220</v>
      </c>
    </row>
    <row r="3129" spans="1:2" x14ac:dyDescent="0.2">
      <c r="A3129">
        <v>0</v>
      </c>
      <c r="B3129" t="s">
        <v>8220</v>
      </c>
    </row>
    <row r="3130" spans="1:2" x14ac:dyDescent="0.2">
      <c r="A3130">
        <v>117</v>
      </c>
      <c r="B3130" t="s">
        <v>8222</v>
      </c>
    </row>
    <row r="3131" spans="1:2" x14ac:dyDescent="0.2">
      <c r="A3131">
        <v>1</v>
      </c>
      <c r="B3131" t="s">
        <v>8222</v>
      </c>
    </row>
    <row r="3132" spans="1:2" x14ac:dyDescent="0.2">
      <c r="A3132">
        <v>4</v>
      </c>
      <c r="B3132" t="s">
        <v>8222</v>
      </c>
    </row>
    <row r="3133" spans="1:2" x14ac:dyDescent="0.2">
      <c r="A3133">
        <v>12</v>
      </c>
      <c r="B3133" t="s">
        <v>8222</v>
      </c>
    </row>
    <row r="3134" spans="1:2" x14ac:dyDescent="0.2">
      <c r="A3134">
        <v>1</v>
      </c>
      <c r="B3134" t="s">
        <v>8222</v>
      </c>
    </row>
    <row r="3135" spans="1:2" x14ac:dyDescent="0.2">
      <c r="A3135">
        <v>16</v>
      </c>
      <c r="B3135" t="s">
        <v>8222</v>
      </c>
    </row>
    <row r="3136" spans="1:2" x14ac:dyDescent="0.2">
      <c r="A3136">
        <v>12</v>
      </c>
      <c r="B3136" t="s">
        <v>8222</v>
      </c>
    </row>
    <row r="3137" spans="1:2" x14ac:dyDescent="0.2">
      <c r="A3137">
        <v>7</v>
      </c>
      <c r="B3137" t="s">
        <v>8222</v>
      </c>
    </row>
    <row r="3138" spans="1:2" x14ac:dyDescent="0.2">
      <c r="A3138">
        <v>22</v>
      </c>
      <c r="B3138" t="s">
        <v>8222</v>
      </c>
    </row>
    <row r="3139" spans="1:2" x14ac:dyDescent="0.2">
      <c r="A3139">
        <v>1</v>
      </c>
      <c r="B3139" t="s">
        <v>8222</v>
      </c>
    </row>
    <row r="3140" spans="1:2" x14ac:dyDescent="0.2">
      <c r="A3140">
        <v>0</v>
      </c>
      <c r="B3140" t="s">
        <v>8222</v>
      </c>
    </row>
    <row r="3141" spans="1:2" x14ac:dyDescent="0.2">
      <c r="A3141">
        <v>6</v>
      </c>
      <c r="B3141" t="s">
        <v>8222</v>
      </c>
    </row>
    <row r="3142" spans="1:2" x14ac:dyDescent="0.2">
      <c r="A3142">
        <v>4</v>
      </c>
      <c r="B3142" t="s">
        <v>8222</v>
      </c>
    </row>
    <row r="3143" spans="1:2" x14ac:dyDescent="0.2">
      <c r="A3143">
        <v>8</v>
      </c>
      <c r="B3143" t="s">
        <v>8222</v>
      </c>
    </row>
    <row r="3144" spans="1:2" x14ac:dyDescent="0.2">
      <c r="A3144">
        <v>3</v>
      </c>
      <c r="B3144" t="s">
        <v>8222</v>
      </c>
    </row>
    <row r="3145" spans="1:2" x14ac:dyDescent="0.2">
      <c r="A3145">
        <v>0</v>
      </c>
      <c r="B3145" t="s">
        <v>8222</v>
      </c>
    </row>
    <row r="3146" spans="1:2" x14ac:dyDescent="0.2">
      <c r="A3146">
        <v>30</v>
      </c>
      <c r="B3146" t="s">
        <v>8222</v>
      </c>
    </row>
    <row r="3147" spans="1:2" x14ac:dyDescent="0.2">
      <c r="A3147">
        <v>0</v>
      </c>
      <c r="B3147" t="s">
        <v>8222</v>
      </c>
    </row>
    <row r="3148" spans="1:2" x14ac:dyDescent="0.2">
      <c r="A3148">
        <v>12</v>
      </c>
      <c r="B3148" t="s">
        <v>8222</v>
      </c>
    </row>
    <row r="3149" spans="1:2" x14ac:dyDescent="0.2">
      <c r="A3149">
        <v>213</v>
      </c>
      <c r="B3149" t="s">
        <v>8219</v>
      </c>
    </row>
    <row r="3150" spans="1:2" x14ac:dyDescent="0.2">
      <c r="A3150">
        <v>57</v>
      </c>
      <c r="B3150" t="s">
        <v>8219</v>
      </c>
    </row>
    <row r="3151" spans="1:2" x14ac:dyDescent="0.2">
      <c r="A3151">
        <v>25</v>
      </c>
      <c r="B3151" t="s">
        <v>8219</v>
      </c>
    </row>
    <row r="3152" spans="1:2" x14ac:dyDescent="0.2">
      <c r="A3152">
        <v>104</v>
      </c>
      <c r="B3152" t="s">
        <v>8219</v>
      </c>
    </row>
    <row r="3153" spans="1:2" x14ac:dyDescent="0.2">
      <c r="A3153">
        <v>34</v>
      </c>
      <c r="B3153" t="s">
        <v>8219</v>
      </c>
    </row>
    <row r="3154" spans="1:2" x14ac:dyDescent="0.2">
      <c r="A3154">
        <v>67</v>
      </c>
      <c r="B3154" t="s">
        <v>8219</v>
      </c>
    </row>
    <row r="3155" spans="1:2" x14ac:dyDescent="0.2">
      <c r="A3155">
        <v>241</v>
      </c>
      <c r="B3155" t="s">
        <v>8219</v>
      </c>
    </row>
    <row r="3156" spans="1:2" x14ac:dyDescent="0.2">
      <c r="A3156">
        <v>123</v>
      </c>
      <c r="B3156" t="s">
        <v>8219</v>
      </c>
    </row>
    <row r="3157" spans="1:2" x14ac:dyDescent="0.2">
      <c r="A3157">
        <v>302</v>
      </c>
      <c r="B3157" t="s">
        <v>8219</v>
      </c>
    </row>
    <row r="3158" spans="1:2" x14ac:dyDescent="0.2">
      <c r="A3158">
        <v>89</v>
      </c>
      <c r="B3158" t="s">
        <v>8219</v>
      </c>
    </row>
    <row r="3159" spans="1:2" x14ac:dyDescent="0.2">
      <c r="A3159">
        <v>41</v>
      </c>
      <c r="B3159" t="s">
        <v>8219</v>
      </c>
    </row>
    <row r="3160" spans="1:2" x14ac:dyDescent="0.2">
      <c r="A3160">
        <v>69</v>
      </c>
      <c r="B3160" t="s">
        <v>8219</v>
      </c>
    </row>
    <row r="3161" spans="1:2" x14ac:dyDescent="0.2">
      <c r="A3161">
        <v>52</v>
      </c>
      <c r="B3161" t="s">
        <v>8219</v>
      </c>
    </row>
    <row r="3162" spans="1:2" x14ac:dyDescent="0.2">
      <c r="A3162">
        <v>57</v>
      </c>
      <c r="B3162" t="s">
        <v>8219</v>
      </c>
    </row>
    <row r="3163" spans="1:2" x14ac:dyDescent="0.2">
      <c r="A3163">
        <v>74</v>
      </c>
      <c r="B3163" t="s">
        <v>8219</v>
      </c>
    </row>
    <row r="3164" spans="1:2" x14ac:dyDescent="0.2">
      <c r="A3164">
        <v>63</v>
      </c>
      <c r="B3164" t="s">
        <v>8219</v>
      </c>
    </row>
    <row r="3165" spans="1:2" x14ac:dyDescent="0.2">
      <c r="A3165">
        <v>72</v>
      </c>
      <c r="B3165" t="s">
        <v>8219</v>
      </c>
    </row>
    <row r="3166" spans="1:2" x14ac:dyDescent="0.2">
      <c r="A3166">
        <v>71</v>
      </c>
      <c r="B3166" t="s">
        <v>8219</v>
      </c>
    </row>
    <row r="3167" spans="1:2" x14ac:dyDescent="0.2">
      <c r="A3167">
        <v>21</v>
      </c>
      <c r="B3167" t="s">
        <v>8219</v>
      </c>
    </row>
    <row r="3168" spans="1:2" x14ac:dyDescent="0.2">
      <c r="A3168">
        <v>930</v>
      </c>
      <c r="B3168" t="s">
        <v>8219</v>
      </c>
    </row>
    <row r="3169" spans="1:2" x14ac:dyDescent="0.2">
      <c r="A3169">
        <v>55</v>
      </c>
      <c r="B3169" t="s">
        <v>8219</v>
      </c>
    </row>
    <row r="3170" spans="1:2" x14ac:dyDescent="0.2">
      <c r="A3170">
        <v>61</v>
      </c>
      <c r="B3170" t="s">
        <v>8219</v>
      </c>
    </row>
    <row r="3171" spans="1:2" x14ac:dyDescent="0.2">
      <c r="A3171">
        <v>82</v>
      </c>
      <c r="B3171" t="s">
        <v>8219</v>
      </c>
    </row>
    <row r="3172" spans="1:2" x14ac:dyDescent="0.2">
      <c r="A3172">
        <v>71</v>
      </c>
      <c r="B3172" t="s">
        <v>8219</v>
      </c>
    </row>
    <row r="3173" spans="1:2" x14ac:dyDescent="0.2">
      <c r="A3173">
        <v>117</v>
      </c>
      <c r="B3173" t="s">
        <v>8219</v>
      </c>
    </row>
    <row r="3174" spans="1:2" x14ac:dyDescent="0.2">
      <c r="A3174">
        <v>29</v>
      </c>
      <c r="B3174" t="s">
        <v>8219</v>
      </c>
    </row>
    <row r="3175" spans="1:2" x14ac:dyDescent="0.2">
      <c r="A3175">
        <v>74</v>
      </c>
      <c r="B3175" t="s">
        <v>8219</v>
      </c>
    </row>
    <row r="3176" spans="1:2" x14ac:dyDescent="0.2">
      <c r="A3176">
        <v>23</v>
      </c>
      <c r="B3176" t="s">
        <v>8219</v>
      </c>
    </row>
    <row r="3177" spans="1:2" x14ac:dyDescent="0.2">
      <c r="A3177">
        <v>60</v>
      </c>
      <c r="B3177" t="s">
        <v>8219</v>
      </c>
    </row>
    <row r="3178" spans="1:2" x14ac:dyDescent="0.2">
      <c r="A3178">
        <v>55</v>
      </c>
      <c r="B3178" t="s">
        <v>8219</v>
      </c>
    </row>
    <row r="3179" spans="1:2" x14ac:dyDescent="0.2">
      <c r="A3179">
        <v>51</v>
      </c>
      <c r="B3179" t="s">
        <v>8219</v>
      </c>
    </row>
    <row r="3180" spans="1:2" x14ac:dyDescent="0.2">
      <c r="A3180">
        <v>78</v>
      </c>
      <c r="B3180" t="s">
        <v>8219</v>
      </c>
    </row>
    <row r="3181" spans="1:2" x14ac:dyDescent="0.2">
      <c r="A3181">
        <v>62</v>
      </c>
      <c r="B3181" t="s">
        <v>8219</v>
      </c>
    </row>
    <row r="3182" spans="1:2" x14ac:dyDescent="0.2">
      <c r="A3182">
        <v>45</v>
      </c>
      <c r="B3182" t="s">
        <v>8219</v>
      </c>
    </row>
    <row r="3183" spans="1:2" x14ac:dyDescent="0.2">
      <c r="A3183">
        <v>15</v>
      </c>
      <c r="B3183" t="s">
        <v>8219</v>
      </c>
    </row>
    <row r="3184" spans="1:2" x14ac:dyDescent="0.2">
      <c r="A3184">
        <v>151</v>
      </c>
      <c r="B3184" t="s">
        <v>8219</v>
      </c>
    </row>
    <row r="3185" spans="1:2" x14ac:dyDescent="0.2">
      <c r="A3185">
        <v>68</v>
      </c>
      <c r="B3185" t="s">
        <v>8219</v>
      </c>
    </row>
    <row r="3186" spans="1:2" x14ac:dyDescent="0.2">
      <c r="A3186">
        <v>46</v>
      </c>
      <c r="B3186" t="s">
        <v>8219</v>
      </c>
    </row>
    <row r="3187" spans="1:2" x14ac:dyDescent="0.2">
      <c r="A3187">
        <v>24</v>
      </c>
      <c r="B3187" t="s">
        <v>8219</v>
      </c>
    </row>
    <row r="3188" spans="1:2" x14ac:dyDescent="0.2">
      <c r="A3188">
        <v>70</v>
      </c>
      <c r="B3188" t="s">
        <v>8219</v>
      </c>
    </row>
    <row r="3189" spans="1:2" x14ac:dyDescent="0.2">
      <c r="A3189">
        <v>244</v>
      </c>
      <c r="B3189" t="s">
        <v>8219</v>
      </c>
    </row>
    <row r="3190" spans="1:2" x14ac:dyDescent="0.2">
      <c r="A3190">
        <v>9</v>
      </c>
      <c r="B3190" t="s">
        <v>8221</v>
      </c>
    </row>
    <row r="3191" spans="1:2" x14ac:dyDescent="0.2">
      <c r="A3191">
        <v>19</v>
      </c>
      <c r="B3191" t="s">
        <v>8221</v>
      </c>
    </row>
    <row r="3192" spans="1:2" x14ac:dyDescent="0.2">
      <c r="A3192">
        <v>0</v>
      </c>
      <c r="B3192" t="s">
        <v>8221</v>
      </c>
    </row>
    <row r="3193" spans="1:2" x14ac:dyDescent="0.2">
      <c r="A3193">
        <v>4</v>
      </c>
      <c r="B3193" t="s">
        <v>8221</v>
      </c>
    </row>
    <row r="3194" spans="1:2" x14ac:dyDescent="0.2">
      <c r="A3194">
        <v>8</v>
      </c>
      <c r="B3194" t="s">
        <v>8221</v>
      </c>
    </row>
    <row r="3195" spans="1:2" x14ac:dyDescent="0.2">
      <c r="A3195">
        <v>24</v>
      </c>
      <c r="B3195" t="s">
        <v>8221</v>
      </c>
    </row>
    <row r="3196" spans="1:2" x14ac:dyDescent="0.2">
      <c r="A3196">
        <v>0</v>
      </c>
      <c r="B3196" t="s">
        <v>8221</v>
      </c>
    </row>
    <row r="3197" spans="1:2" x14ac:dyDescent="0.2">
      <c r="A3197">
        <v>39</v>
      </c>
      <c r="B3197" t="s">
        <v>8221</v>
      </c>
    </row>
    <row r="3198" spans="1:2" x14ac:dyDescent="0.2">
      <c r="A3198">
        <v>6</v>
      </c>
      <c r="B3198" t="s">
        <v>8221</v>
      </c>
    </row>
    <row r="3199" spans="1:2" x14ac:dyDescent="0.2">
      <c r="A3199">
        <v>4</v>
      </c>
      <c r="B3199" t="s">
        <v>8221</v>
      </c>
    </row>
    <row r="3200" spans="1:2" x14ac:dyDescent="0.2">
      <c r="A3200">
        <v>3</v>
      </c>
      <c r="B3200" t="s">
        <v>8221</v>
      </c>
    </row>
    <row r="3201" spans="1:2" x14ac:dyDescent="0.2">
      <c r="A3201">
        <v>53</v>
      </c>
      <c r="B3201" t="s">
        <v>8221</v>
      </c>
    </row>
    <row r="3202" spans="1:2" x14ac:dyDescent="0.2">
      <c r="A3202">
        <v>1</v>
      </c>
      <c r="B3202" t="s">
        <v>8221</v>
      </c>
    </row>
    <row r="3203" spans="1:2" x14ac:dyDescent="0.2">
      <c r="A3203">
        <v>2</v>
      </c>
      <c r="B3203" t="s">
        <v>8221</v>
      </c>
    </row>
    <row r="3204" spans="1:2" x14ac:dyDescent="0.2">
      <c r="A3204">
        <v>25</v>
      </c>
      <c r="B3204" t="s">
        <v>8221</v>
      </c>
    </row>
    <row r="3205" spans="1:2" x14ac:dyDescent="0.2">
      <c r="A3205">
        <v>6</v>
      </c>
      <c r="B3205" t="s">
        <v>8221</v>
      </c>
    </row>
    <row r="3206" spans="1:2" x14ac:dyDescent="0.2">
      <c r="A3206">
        <v>0</v>
      </c>
      <c r="B3206" t="s">
        <v>8221</v>
      </c>
    </row>
    <row r="3207" spans="1:2" x14ac:dyDescent="0.2">
      <c r="A3207">
        <v>12</v>
      </c>
      <c r="B3207" t="s">
        <v>8221</v>
      </c>
    </row>
    <row r="3208" spans="1:2" x14ac:dyDescent="0.2">
      <c r="A3208">
        <v>0</v>
      </c>
      <c r="B3208" t="s">
        <v>8221</v>
      </c>
    </row>
    <row r="3209" spans="1:2" x14ac:dyDescent="0.2">
      <c r="A3209">
        <v>36</v>
      </c>
      <c r="B3209" t="s">
        <v>8221</v>
      </c>
    </row>
    <row r="3210" spans="1:2" x14ac:dyDescent="0.2">
      <c r="A3210">
        <v>82</v>
      </c>
      <c r="B3210" t="s">
        <v>8219</v>
      </c>
    </row>
    <row r="3211" spans="1:2" x14ac:dyDescent="0.2">
      <c r="A3211">
        <v>226</v>
      </c>
      <c r="B3211" t="s">
        <v>8219</v>
      </c>
    </row>
    <row r="3212" spans="1:2" x14ac:dyDescent="0.2">
      <c r="A3212">
        <v>60</v>
      </c>
      <c r="B3212" t="s">
        <v>8219</v>
      </c>
    </row>
    <row r="3213" spans="1:2" x14ac:dyDescent="0.2">
      <c r="A3213">
        <v>322</v>
      </c>
      <c r="B3213" t="s">
        <v>8219</v>
      </c>
    </row>
    <row r="3214" spans="1:2" x14ac:dyDescent="0.2">
      <c r="A3214">
        <v>94</v>
      </c>
      <c r="B3214" t="s">
        <v>8219</v>
      </c>
    </row>
    <row r="3215" spans="1:2" x14ac:dyDescent="0.2">
      <c r="A3215">
        <v>47</v>
      </c>
      <c r="B3215" t="s">
        <v>8219</v>
      </c>
    </row>
    <row r="3216" spans="1:2" x14ac:dyDescent="0.2">
      <c r="A3216">
        <v>115</v>
      </c>
      <c r="B3216" t="s">
        <v>8219</v>
      </c>
    </row>
    <row r="3217" spans="1:2" x14ac:dyDescent="0.2">
      <c r="A3217">
        <v>134</v>
      </c>
      <c r="B3217" t="s">
        <v>8219</v>
      </c>
    </row>
    <row r="3218" spans="1:2" x14ac:dyDescent="0.2">
      <c r="A3218">
        <v>35</v>
      </c>
      <c r="B3218" t="s">
        <v>8219</v>
      </c>
    </row>
    <row r="3219" spans="1:2" x14ac:dyDescent="0.2">
      <c r="A3219">
        <v>104</v>
      </c>
      <c r="B3219" t="s">
        <v>8219</v>
      </c>
    </row>
    <row r="3220" spans="1:2" x14ac:dyDescent="0.2">
      <c r="A3220">
        <v>184</v>
      </c>
      <c r="B3220" t="s">
        <v>8219</v>
      </c>
    </row>
    <row r="3221" spans="1:2" x14ac:dyDescent="0.2">
      <c r="A3221">
        <v>119</v>
      </c>
      <c r="B3221" t="s">
        <v>8219</v>
      </c>
    </row>
    <row r="3222" spans="1:2" x14ac:dyDescent="0.2">
      <c r="A3222">
        <v>59</v>
      </c>
      <c r="B3222" t="s">
        <v>8219</v>
      </c>
    </row>
    <row r="3223" spans="1:2" x14ac:dyDescent="0.2">
      <c r="A3223">
        <v>113</v>
      </c>
      <c r="B3223" t="s">
        <v>8219</v>
      </c>
    </row>
    <row r="3224" spans="1:2" x14ac:dyDescent="0.2">
      <c r="A3224">
        <v>84</v>
      </c>
      <c r="B3224" t="s">
        <v>8219</v>
      </c>
    </row>
    <row r="3225" spans="1:2" x14ac:dyDescent="0.2">
      <c r="A3225">
        <v>74</v>
      </c>
      <c r="B3225" t="s">
        <v>8219</v>
      </c>
    </row>
    <row r="3226" spans="1:2" x14ac:dyDescent="0.2">
      <c r="A3226">
        <v>216</v>
      </c>
      <c r="B3226" t="s">
        <v>8219</v>
      </c>
    </row>
    <row r="3227" spans="1:2" x14ac:dyDescent="0.2">
      <c r="A3227">
        <v>39</v>
      </c>
      <c r="B3227" t="s">
        <v>8219</v>
      </c>
    </row>
    <row r="3228" spans="1:2" x14ac:dyDescent="0.2">
      <c r="A3228">
        <v>21</v>
      </c>
      <c r="B3228" t="s">
        <v>8219</v>
      </c>
    </row>
    <row r="3229" spans="1:2" x14ac:dyDescent="0.2">
      <c r="A3229">
        <v>30</v>
      </c>
      <c r="B3229" t="s">
        <v>8219</v>
      </c>
    </row>
    <row r="3230" spans="1:2" x14ac:dyDescent="0.2">
      <c r="A3230">
        <v>37</v>
      </c>
      <c r="B3230" t="s">
        <v>8219</v>
      </c>
    </row>
    <row r="3231" spans="1:2" x14ac:dyDescent="0.2">
      <c r="A3231">
        <v>202</v>
      </c>
      <c r="B3231" t="s">
        <v>8219</v>
      </c>
    </row>
    <row r="3232" spans="1:2" x14ac:dyDescent="0.2">
      <c r="A3232">
        <v>37</v>
      </c>
      <c r="B3232" t="s">
        <v>8219</v>
      </c>
    </row>
    <row r="3233" spans="1:2" x14ac:dyDescent="0.2">
      <c r="A3233">
        <v>28</v>
      </c>
      <c r="B3233" t="s">
        <v>8219</v>
      </c>
    </row>
    <row r="3234" spans="1:2" x14ac:dyDescent="0.2">
      <c r="A3234">
        <v>26</v>
      </c>
      <c r="B3234" t="s">
        <v>8219</v>
      </c>
    </row>
    <row r="3235" spans="1:2" x14ac:dyDescent="0.2">
      <c r="A3235">
        <v>61</v>
      </c>
      <c r="B3235" t="s">
        <v>8219</v>
      </c>
    </row>
    <row r="3236" spans="1:2" x14ac:dyDescent="0.2">
      <c r="A3236">
        <v>115</v>
      </c>
      <c r="B3236" t="s">
        <v>8219</v>
      </c>
    </row>
    <row r="3237" spans="1:2" x14ac:dyDescent="0.2">
      <c r="A3237">
        <v>181</v>
      </c>
      <c r="B3237" t="s">
        <v>8219</v>
      </c>
    </row>
    <row r="3238" spans="1:2" x14ac:dyDescent="0.2">
      <c r="A3238">
        <v>110</v>
      </c>
      <c r="B3238" t="s">
        <v>8219</v>
      </c>
    </row>
    <row r="3239" spans="1:2" x14ac:dyDescent="0.2">
      <c r="A3239">
        <v>269</v>
      </c>
      <c r="B3239" t="s">
        <v>8219</v>
      </c>
    </row>
    <row r="3240" spans="1:2" x14ac:dyDescent="0.2">
      <c r="A3240">
        <v>79</v>
      </c>
      <c r="B3240" t="s">
        <v>8219</v>
      </c>
    </row>
    <row r="3241" spans="1:2" x14ac:dyDescent="0.2">
      <c r="A3241">
        <v>104</v>
      </c>
      <c r="B3241" t="s">
        <v>8219</v>
      </c>
    </row>
    <row r="3242" spans="1:2" x14ac:dyDescent="0.2">
      <c r="A3242">
        <v>34</v>
      </c>
      <c r="B3242" t="s">
        <v>8219</v>
      </c>
    </row>
    <row r="3243" spans="1:2" x14ac:dyDescent="0.2">
      <c r="A3243">
        <v>167</v>
      </c>
      <c r="B3243" t="s">
        <v>8219</v>
      </c>
    </row>
    <row r="3244" spans="1:2" x14ac:dyDescent="0.2">
      <c r="A3244">
        <v>183</v>
      </c>
      <c r="B3244" t="s">
        <v>8219</v>
      </c>
    </row>
    <row r="3245" spans="1:2" x14ac:dyDescent="0.2">
      <c r="A3245">
        <v>71</v>
      </c>
      <c r="B3245" t="s">
        <v>8219</v>
      </c>
    </row>
    <row r="3246" spans="1:2" x14ac:dyDescent="0.2">
      <c r="A3246">
        <v>69</v>
      </c>
      <c r="B3246" t="s">
        <v>8219</v>
      </c>
    </row>
    <row r="3247" spans="1:2" x14ac:dyDescent="0.2">
      <c r="A3247">
        <v>270</v>
      </c>
      <c r="B3247" t="s">
        <v>8219</v>
      </c>
    </row>
    <row r="3248" spans="1:2" x14ac:dyDescent="0.2">
      <c r="A3248">
        <v>193</v>
      </c>
      <c r="B3248" t="s">
        <v>8219</v>
      </c>
    </row>
    <row r="3249" spans="1:2" x14ac:dyDescent="0.2">
      <c r="A3249">
        <v>57</v>
      </c>
      <c r="B3249" t="s">
        <v>8219</v>
      </c>
    </row>
    <row r="3250" spans="1:2" x14ac:dyDescent="0.2">
      <c r="A3250">
        <v>200</v>
      </c>
      <c r="B3250" t="s">
        <v>8219</v>
      </c>
    </row>
    <row r="3251" spans="1:2" x14ac:dyDescent="0.2">
      <c r="A3251">
        <v>88</v>
      </c>
      <c r="B3251" t="s">
        <v>8219</v>
      </c>
    </row>
    <row r="3252" spans="1:2" x14ac:dyDescent="0.2">
      <c r="A3252">
        <v>213</v>
      </c>
      <c r="B3252" t="s">
        <v>8219</v>
      </c>
    </row>
    <row r="3253" spans="1:2" x14ac:dyDescent="0.2">
      <c r="A3253">
        <v>20</v>
      </c>
      <c r="B3253" t="s">
        <v>8219</v>
      </c>
    </row>
    <row r="3254" spans="1:2" x14ac:dyDescent="0.2">
      <c r="A3254">
        <v>50</v>
      </c>
      <c r="B3254" t="s">
        <v>8219</v>
      </c>
    </row>
    <row r="3255" spans="1:2" x14ac:dyDescent="0.2">
      <c r="A3255">
        <v>115</v>
      </c>
      <c r="B3255" t="s">
        <v>8219</v>
      </c>
    </row>
    <row r="3256" spans="1:2" x14ac:dyDescent="0.2">
      <c r="A3256">
        <v>186</v>
      </c>
      <c r="B3256" t="s">
        <v>8219</v>
      </c>
    </row>
    <row r="3257" spans="1:2" x14ac:dyDescent="0.2">
      <c r="A3257">
        <v>18</v>
      </c>
      <c r="B3257" t="s">
        <v>8219</v>
      </c>
    </row>
    <row r="3258" spans="1:2" x14ac:dyDescent="0.2">
      <c r="A3258">
        <v>176</v>
      </c>
      <c r="B3258" t="s">
        <v>8219</v>
      </c>
    </row>
    <row r="3259" spans="1:2" x14ac:dyDescent="0.2">
      <c r="A3259">
        <v>41</v>
      </c>
      <c r="B3259" t="s">
        <v>8219</v>
      </c>
    </row>
    <row r="3260" spans="1:2" x14ac:dyDescent="0.2">
      <c r="A3260">
        <v>75</v>
      </c>
      <c r="B3260" t="s">
        <v>8219</v>
      </c>
    </row>
    <row r="3261" spans="1:2" x14ac:dyDescent="0.2">
      <c r="A3261">
        <v>97</v>
      </c>
      <c r="B3261" t="s">
        <v>8219</v>
      </c>
    </row>
    <row r="3262" spans="1:2" x14ac:dyDescent="0.2">
      <c r="A3262">
        <v>73</v>
      </c>
      <c r="B3262" t="s">
        <v>8219</v>
      </c>
    </row>
    <row r="3263" spans="1:2" x14ac:dyDescent="0.2">
      <c r="A3263">
        <v>49</v>
      </c>
      <c r="B3263" t="s">
        <v>8219</v>
      </c>
    </row>
    <row r="3264" spans="1:2" x14ac:dyDescent="0.2">
      <c r="A3264">
        <v>134</v>
      </c>
      <c r="B3264" t="s">
        <v>8219</v>
      </c>
    </row>
    <row r="3265" spans="1:2" x14ac:dyDescent="0.2">
      <c r="A3265">
        <v>68</v>
      </c>
      <c r="B3265" t="s">
        <v>8219</v>
      </c>
    </row>
    <row r="3266" spans="1:2" x14ac:dyDescent="0.2">
      <c r="A3266">
        <v>49</v>
      </c>
      <c r="B3266" t="s">
        <v>8219</v>
      </c>
    </row>
    <row r="3267" spans="1:2" x14ac:dyDescent="0.2">
      <c r="A3267">
        <v>63</v>
      </c>
      <c r="B3267" t="s">
        <v>8219</v>
      </c>
    </row>
    <row r="3268" spans="1:2" x14ac:dyDescent="0.2">
      <c r="A3268">
        <v>163</v>
      </c>
      <c r="B3268" t="s">
        <v>8219</v>
      </c>
    </row>
    <row r="3269" spans="1:2" x14ac:dyDescent="0.2">
      <c r="A3269">
        <v>288</v>
      </c>
      <c r="B3269" t="s">
        <v>8219</v>
      </c>
    </row>
    <row r="3270" spans="1:2" x14ac:dyDescent="0.2">
      <c r="A3270">
        <v>42</v>
      </c>
      <c r="B3270" t="s">
        <v>8219</v>
      </c>
    </row>
    <row r="3271" spans="1:2" x14ac:dyDescent="0.2">
      <c r="A3271">
        <v>70</v>
      </c>
      <c r="B3271" t="s">
        <v>8219</v>
      </c>
    </row>
    <row r="3272" spans="1:2" x14ac:dyDescent="0.2">
      <c r="A3272">
        <v>30</v>
      </c>
      <c r="B3272" t="s">
        <v>8219</v>
      </c>
    </row>
    <row r="3273" spans="1:2" x14ac:dyDescent="0.2">
      <c r="A3273">
        <v>51</v>
      </c>
      <c r="B3273" t="s">
        <v>8219</v>
      </c>
    </row>
    <row r="3274" spans="1:2" x14ac:dyDescent="0.2">
      <c r="A3274">
        <v>145</v>
      </c>
      <c r="B3274" t="s">
        <v>8219</v>
      </c>
    </row>
    <row r="3275" spans="1:2" x14ac:dyDescent="0.2">
      <c r="A3275">
        <v>21</v>
      </c>
      <c r="B3275" t="s">
        <v>8219</v>
      </c>
    </row>
    <row r="3276" spans="1:2" x14ac:dyDescent="0.2">
      <c r="A3276">
        <v>286</v>
      </c>
      <c r="B3276" t="s">
        <v>8219</v>
      </c>
    </row>
    <row r="3277" spans="1:2" x14ac:dyDescent="0.2">
      <c r="A3277">
        <v>12</v>
      </c>
      <c r="B3277" t="s">
        <v>8219</v>
      </c>
    </row>
    <row r="3278" spans="1:2" x14ac:dyDescent="0.2">
      <c r="A3278">
        <v>100</v>
      </c>
      <c r="B3278" t="s">
        <v>8219</v>
      </c>
    </row>
    <row r="3279" spans="1:2" x14ac:dyDescent="0.2">
      <c r="A3279">
        <v>100</v>
      </c>
      <c r="B3279" t="s">
        <v>8219</v>
      </c>
    </row>
    <row r="3280" spans="1:2" x14ac:dyDescent="0.2">
      <c r="A3280">
        <v>34</v>
      </c>
      <c r="B3280" t="s">
        <v>8219</v>
      </c>
    </row>
    <row r="3281" spans="1:2" x14ac:dyDescent="0.2">
      <c r="A3281">
        <v>63</v>
      </c>
      <c r="B3281" t="s">
        <v>8219</v>
      </c>
    </row>
    <row r="3282" spans="1:2" x14ac:dyDescent="0.2">
      <c r="A3282">
        <v>30</v>
      </c>
      <c r="B3282" t="s">
        <v>8219</v>
      </c>
    </row>
    <row r="3283" spans="1:2" x14ac:dyDescent="0.2">
      <c r="A3283">
        <v>47</v>
      </c>
      <c r="B3283" t="s">
        <v>8219</v>
      </c>
    </row>
    <row r="3284" spans="1:2" x14ac:dyDescent="0.2">
      <c r="A3284">
        <v>237</v>
      </c>
      <c r="B3284" t="s">
        <v>8219</v>
      </c>
    </row>
    <row r="3285" spans="1:2" x14ac:dyDescent="0.2">
      <c r="A3285">
        <v>47</v>
      </c>
      <c r="B3285" t="s">
        <v>8219</v>
      </c>
    </row>
    <row r="3286" spans="1:2" x14ac:dyDescent="0.2">
      <c r="A3286">
        <v>15</v>
      </c>
      <c r="B3286" t="s">
        <v>8219</v>
      </c>
    </row>
    <row r="3287" spans="1:2" x14ac:dyDescent="0.2">
      <c r="A3287">
        <v>81</v>
      </c>
      <c r="B3287" t="s">
        <v>8219</v>
      </c>
    </row>
    <row r="3288" spans="1:2" x14ac:dyDescent="0.2">
      <c r="A3288">
        <v>122</v>
      </c>
      <c r="B3288" t="s">
        <v>8219</v>
      </c>
    </row>
    <row r="3289" spans="1:2" x14ac:dyDescent="0.2">
      <c r="A3289">
        <v>34</v>
      </c>
      <c r="B3289" t="s">
        <v>8219</v>
      </c>
    </row>
    <row r="3290" spans="1:2" x14ac:dyDescent="0.2">
      <c r="A3290">
        <v>207</v>
      </c>
      <c r="B3290" t="s">
        <v>8219</v>
      </c>
    </row>
    <row r="3291" spans="1:2" x14ac:dyDescent="0.2">
      <c r="A3291">
        <v>25</v>
      </c>
      <c r="B3291" t="s">
        <v>8219</v>
      </c>
    </row>
    <row r="3292" spans="1:2" x14ac:dyDescent="0.2">
      <c r="A3292">
        <v>72</v>
      </c>
      <c r="B3292" t="s">
        <v>8219</v>
      </c>
    </row>
    <row r="3293" spans="1:2" x14ac:dyDescent="0.2">
      <c r="A3293">
        <v>14</v>
      </c>
      <c r="B3293" t="s">
        <v>8219</v>
      </c>
    </row>
    <row r="3294" spans="1:2" x14ac:dyDescent="0.2">
      <c r="A3294">
        <v>15</v>
      </c>
      <c r="B3294" t="s">
        <v>8219</v>
      </c>
    </row>
    <row r="3295" spans="1:2" x14ac:dyDescent="0.2">
      <c r="A3295">
        <v>91</v>
      </c>
      <c r="B3295" t="s">
        <v>8219</v>
      </c>
    </row>
    <row r="3296" spans="1:2" x14ac:dyDescent="0.2">
      <c r="A3296">
        <v>24</v>
      </c>
      <c r="B3296" t="s">
        <v>8219</v>
      </c>
    </row>
    <row r="3297" spans="1:2" x14ac:dyDescent="0.2">
      <c r="A3297">
        <v>27</v>
      </c>
      <c r="B3297" t="s">
        <v>8219</v>
      </c>
    </row>
    <row r="3298" spans="1:2" x14ac:dyDescent="0.2">
      <c r="A3298">
        <v>47</v>
      </c>
      <c r="B3298" t="s">
        <v>8219</v>
      </c>
    </row>
    <row r="3299" spans="1:2" x14ac:dyDescent="0.2">
      <c r="A3299">
        <v>44</v>
      </c>
      <c r="B3299" t="s">
        <v>8219</v>
      </c>
    </row>
    <row r="3300" spans="1:2" x14ac:dyDescent="0.2">
      <c r="A3300">
        <v>72</v>
      </c>
      <c r="B3300" t="s">
        <v>8219</v>
      </c>
    </row>
    <row r="3301" spans="1:2" x14ac:dyDescent="0.2">
      <c r="A3301">
        <v>63</v>
      </c>
      <c r="B3301" t="s">
        <v>8219</v>
      </c>
    </row>
    <row r="3302" spans="1:2" x14ac:dyDescent="0.2">
      <c r="A3302">
        <v>88</v>
      </c>
      <c r="B3302" t="s">
        <v>8219</v>
      </c>
    </row>
    <row r="3303" spans="1:2" x14ac:dyDescent="0.2">
      <c r="A3303">
        <v>70</v>
      </c>
      <c r="B3303" t="s">
        <v>8219</v>
      </c>
    </row>
    <row r="3304" spans="1:2" x14ac:dyDescent="0.2">
      <c r="A3304">
        <v>50</v>
      </c>
      <c r="B3304" t="s">
        <v>8219</v>
      </c>
    </row>
    <row r="3305" spans="1:2" x14ac:dyDescent="0.2">
      <c r="A3305">
        <v>35</v>
      </c>
      <c r="B3305" t="s">
        <v>8219</v>
      </c>
    </row>
    <row r="3306" spans="1:2" x14ac:dyDescent="0.2">
      <c r="A3306">
        <v>175</v>
      </c>
      <c r="B3306" t="s">
        <v>8219</v>
      </c>
    </row>
    <row r="3307" spans="1:2" x14ac:dyDescent="0.2">
      <c r="A3307">
        <v>20</v>
      </c>
      <c r="B3307" t="s">
        <v>8219</v>
      </c>
    </row>
    <row r="3308" spans="1:2" x14ac:dyDescent="0.2">
      <c r="A3308">
        <v>54</v>
      </c>
      <c r="B3308" t="s">
        <v>8219</v>
      </c>
    </row>
    <row r="3309" spans="1:2" x14ac:dyDescent="0.2">
      <c r="A3309">
        <v>20</v>
      </c>
      <c r="B3309" t="s">
        <v>8219</v>
      </c>
    </row>
    <row r="3310" spans="1:2" x14ac:dyDescent="0.2">
      <c r="A3310">
        <v>57</v>
      </c>
      <c r="B3310" t="s">
        <v>8219</v>
      </c>
    </row>
    <row r="3311" spans="1:2" x14ac:dyDescent="0.2">
      <c r="A3311">
        <v>31</v>
      </c>
      <c r="B3311" t="s">
        <v>8219</v>
      </c>
    </row>
    <row r="3312" spans="1:2" x14ac:dyDescent="0.2">
      <c r="A3312">
        <v>31</v>
      </c>
      <c r="B3312" t="s">
        <v>8219</v>
      </c>
    </row>
    <row r="3313" spans="1:2" x14ac:dyDescent="0.2">
      <c r="A3313">
        <v>45</v>
      </c>
      <c r="B3313" t="s">
        <v>8219</v>
      </c>
    </row>
    <row r="3314" spans="1:2" x14ac:dyDescent="0.2">
      <c r="A3314">
        <v>41</v>
      </c>
      <c r="B3314" t="s">
        <v>8219</v>
      </c>
    </row>
    <row r="3315" spans="1:2" x14ac:dyDescent="0.2">
      <c r="A3315">
        <v>29</v>
      </c>
      <c r="B3315" t="s">
        <v>8219</v>
      </c>
    </row>
    <row r="3316" spans="1:2" x14ac:dyDescent="0.2">
      <c r="A3316">
        <v>58</v>
      </c>
      <c r="B3316" t="s">
        <v>8219</v>
      </c>
    </row>
    <row r="3317" spans="1:2" x14ac:dyDescent="0.2">
      <c r="A3317">
        <v>89</v>
      </c>
      <c r="B3317" t="s">
        <v>8219</v>
      </c>
    </row>
    <row r="3318" spans="1:2" x14ac:dyDescent="0.2">
      <c r="A3318">
        <v>125</v>
      </c>
      <c r="B3318" t="s">
        <v>8219</v>
      </c>
    </row>
    <row r="3319" spans="1:2" x14ac:dyDescent="0.2">
      <c r="A3319">
        <v>18</v>
      </c>
      <c r="B3319" t="s">
        <v>8219</v>
      </c>
    </row>
    <row r="3320" spans="1:2" x14ac:dyDescent="0.2">
      <c r="A3320">
        <v>32</v>
      </c>
      <c r="B3320" t="s">
        <v>8219</v>
      </c>
    </row>
    <row r="3321" spans="1:2" x14ac:dyDescent="0.2">
      <c r="A3321">
        <v>16</v>
      </c>
      <c r="B3321" t="s">
        <v>8219</v>
      </c>
    </row>
    <row r="3322" spans="1:2" x14ac:dyDescent="0.2">
      <c r="A3322">
        <v>38</v>
      </c>
      <c r="B3322" t="s">
        <v>8219</v>
      </c>
    </row>
    <row r="3323" spans="1:2" x14ac:dyDescent="0.2">
      <c r="A3323">
        <v>15</v>
      </c>
      <c r="B3323" t="s">
        <v>8219</v>
      </c>
    </row>
    <row r="3324" spans="1:2" x14ac:dyDescent="0.2">
      <c r="A3324">
        <v>23</v>
      </c>
      <c r="B3324" t="s">
        <v>8219</v>
      </c>
    </row>
    <row r="3325" spans="1:2" x14ac:dyDescent="0.2">
      <c r="A3325">
        <v>49</v>
      </c>
      <c r="B3325" t="s">
        <v>8219</v>
      </c>
    </row>
    <row r="3326" spans="1:2" x14ac:dyDescent="0.2">
      <c r="A3326">
        <v>10</v>
      </c>
      <c r="B3326" t="s">
        <v>8219</v>
      </c>
    </row>
    <row r="3327" spans="1:2" x14ac:dyDescent="0.2">
      <c r="A3327">
        <v>15</v>
      </c>
      <c r="B3327" t="s">
        <v>8219</v>
      </c>
    </row>
    <row r="3328" spans="1:2" x14ac:dyDescent="0.2">
      <c r="A3328">
        <v>57</v>
      </c>
      <c r="B3328" t="s">
        <v>8219</v>
      </c>
    </row>
    <row r="3329" spans="1:2" x14ac:dyDescent="0.2">
      <c r="A3329">
        <v>33</v>
      </c>
      <c r="B3329" t="s">
        <v>8219</v>
      </c>
    </row>
    <row r="3330" spans="1:2" x14ac:dyDescent="0.2">
      <c r="A3330">
        <v>9</v>
      </c>
      <c r="B3330" t="s">
        <v>8219</v>
      </c>
    </row>
    <row r="3331" spans="1:2" x14ac:dyDescent="0.2">
      <c r="A3331">
        <v>26</v>
      </c>
      <c r="B3331" t="s">
        <v>8219</v>
      </c>
    </row>
    <row r="3332" spans="1:2" x14ac:dyDescent="0.2">
      <c r="A3332">
        <v>69</v>
      </c>
      <c r="B3332" t="s">
        <v>8219</v>
      </c>
    </row>
    <row r="3333" spans="1:2" x14ac:dyDescent="0.2">
      <c r="A3333">
        <v>65</v>
      </c>
      <c r="B3333" t="s">
        <v>8219</v>
      </c>
    </row>
    <row r="3334" spans="1:2" x14ac:dyDescent="0.2">
      <c r="A3334">
        <v>83</v>
      </c>
      <c r="B3334" t="s">
        <v>8219</v>
      </c>
    </row>
    <row r="3335" spans="1:2" x14ac:dyDescent="0.2">
      <c r="A3335">
        <v>111</v>
      </c>
      <c r="B3335" t="s">
        <v>8219</v>
      </c>
    </row>
    <row r="3336" spans="1:2" x14ac:dyDescent="0.2">
      <c r="A3336">
        <v>46</v>
      </c>
      <c r="B3336" t="s">
        <v>8219</v>
      </c>
    </row>
    <row r="3337" spans="1:2" x14ac:dyDescent="0.2">
      <c r="A3337">
        <v>63</v>
      </c>
      <c r="B3337" t="s">
        <v>8219</v>
      </c>
    </row>
    <row r="3338" spans="1:2" x14ac:dyDescent="0.2">
      <c r="A3338">
        <v>9</v>
      </c>
      <c r="B3338" t="s">
        <v>8219</v>
      </c>
    </row>
    <row r="3339" spans="1:2" x14ac:dyDescent="0.2">
      <c r="A3339">
        <v>34</v>
      </c>
      <c r="B3339" t="s">
        <v>8219</v>
      </c>
    </row>
    <row r="3340" spans="1:2" x14ac:dyDescent="0.2">
      <c r="A3340">
        <v>112</v>
      </c>
      <c r="B3340" t="s">
        <v>8219</v>
      </c>
    </row>
    <row r="3341" spans="1:2" x14ac:dyDescent="0.2">
      <c r="A3341">
        <v>47</v>
      </c>
      <c r="B3341" t="s">
        <v>8219</v>
      </c>
    </row>
    <row r="3342" spans="1:2" x14ac:dyDescent="0.2">
      <c r="A3342">
        <v>38</v>
      </c>
      <c r="B3342" t="s">
        <v>8219</v>
      </c>
    </row>
    <row r="3343" spans="1:2" x14ac:dyDescent="0.2">
      <c r="A3343">
        <v>28</v>
      </c>
      <c r="B3343" t="s">
        <v>8219</v>
      </c>
    </row>
    <row r="3344" spans="1:2" x14ac:dyDescent="0.2">
      <c r="A3344">
        <v>78</v>
      </c>
      <c r="B3344" t="s">
        <v>8219</v>
      </c>
    </row>
    <row r="3345" spans="1:2" x14ac:dyDescent="0.2">
      <c r="A3345">
        <v>23</v>
      </c>
      <c r="B3345" t="s">
        <v>8219</v>
      </c>
    </row>
    <row r="3346" spans="1:2" x14ac:dyDescent="0.2">
      <c r="A3346">
        <v>40</v>
      </c>
      <c r="B3346" t="s">
        <v>8219</v>
      </c>
    </row>
    <row r="3347" spans="1:2" x14ac:dyDescent="0.2">
      <c r="A3347">
        <v>13</v>
      </c>
      <c r="B3347" t="s">
        <v>8219</v>
      </c>
    </row>
    <row r="3348" spans="1:2" x14ac:dyDescent="0.2">
      <c r="A3348">
        <v>18</v>
      </c>
      <c r="B3348" t="s">
        <v>8219</v>
      </c>
    </row>
    <row r="3349" spans="1:2" x14ac:dyDescent="0.2">
      <c r="A3349">
        <v>22</v>
      </c>
      <c r="B3349" t="s">
        <v>8219</v>
      </c>
    </row>
    <row r="3350" spans="1:2" x14ac:dyDescent="0.2">
      <c r="A3350">
        <v>79</v>
      </c>
      <c r="B3350" t="s">
        <v>8219</v>
      </c>
    </row>
    <row r="3351" spans="1:2" x14ac:dyDescent="0.2">
      <c r="A3351">
        <v>14</v>
      </c>
      <c r="B3351" t="s">
        <v>8219</v>
      </c>
    </row>
    <row r="3352" spans="1:2" x14ac:dyDescent="0.2">
      <c r="A3352">
        <v>51</v>
      </c>
      <c r="B3352" t="s">
        <v>8219</v>
      </c>
    </row>
    <row r="3353" spans="1:2" x14ac:dyDescent="0.2">
      <c r="A3353">
        <v>54</v>
      </c>
      <c r="B3353" t="s">
        <v>8219</v>
      </c>
    </row>
    <row r="3354" spans="1:2" x14ac:dyDescent="0.2">
      <c r="A3354">
        <v>70</v>
      </c>
      <c r="B3354" t="s">
        <v>8219</v>
      </c>
    </row>
    <row r="3355" spans="1:2" x14ac:dyDescent="0.2">
      <c r="A3355">
        <v>44</v>
      </c>
      <c r="B3355" t="s">
        <v>8219</v>
      </c>
    </row>
    <row r="3356" spans="1:2" x14ac:dyDescent="0.2">
      <c r="A3356">
        <v>55</v>
      </c>
      <c r="B3356" t="s">
        <v>8219</v>
      </c>
    </row>
    <row r="3357" spans="1:2" x14ac:dyDescent="0.2">
      <c r="A3357">
        <v>15</v>
      </c>
      <c r="B3357" t="s">
        <v>8219</v>
      </c>
    </row>
    <row r="3358" spans="1:2" x14ac:dyDescent="0.2">
      <c r="A3358">
        <v>27</v>
      </c>
      <c r="B3358" t="s">
        <v>8219</v>
      </c>
    </row>
    <row r="3359" spans="1:2" x14ac:dyDescent="0.2">
      <c r="A3359">
        <v>21</v>
      </c>
      <c r="B3359" t="s">
        <v>8219</v>
      </c>
    </row>
    <row r="3360" spans="1:2" x14ac:dyDescent="0.2">
      <c r="A3360">
        <v>162</v>
      </c>
      <c r="B3360" t="s">
        <v>8219</v>
      </c>
    </row>
    <row r="3361" spans="1:2" x14ac:dyDescent="0.2">
      <c r="A3361">
        <v>23</v>
      </c>
      <c r="B3361" t="s">
        <v>8219</v>
      </c>
    </row>
    <row r="3362" spans="1:2" x14ac:dyDescent="0.2">
      <c r="A3362">
        <v>72</v>
      </c>
      <c r="B3362" t="s">
        <v>8219</v>
      </c>
    </row>
    <row r="3363" spans="1:2" x14ac:dyDescent="0.2">
      <c r="A3363">
        <v>68</v>
      </c>
      <c r="B3363" t="s">
        <v>8219</v>
      </c>
    </row>
    <row r="3364" spans="1:2" x14ac:dyDescent="0.2">
      <c r="A3364">
        <v>20</v>
      </c>
      <c r="B3364" t="s">
        <v>8219</v>
      </c>
    </row>
    <row r="3365" spans="1:2" x14ac:dyDescent="0.2">
      <c r="A3365">
        <v>26</v>
      </c>
      <c r="B3365" t="s">
        <v>8219</v>
      </c>
    </row>
    <row r="3366" spans="1:2" x14ac:dyDescent="0.2">
      <c r="A3366">
        <v>72</v>
      </c>
      <c r="B3366" t="s">
        <v>8219</v>
      </c>
    </row>
    <row r="3367" spans="1:2" x14ac:dyDescent="0.2">
      <c r="A3367">
        <v>3</v>
      </c>
      <c r="B3367" t="s">
        <v>8219</v>
      </c>
    </row>
    <row r="3368" spans="1:2" x14ac:dyDescent="0.2">
      <c r="A3368">
        <v>18</v>
      </c>
      <c r="B3368" t="s">
        <v>8219</v>
      </c>
    </row>
    <row r="3369" spans="1:2" x14ac:dyDescent="0.2">
      <c r="A3369">
        <v>30</v>
      </c>
      <c r="B3369" t="s">
        <v>8219</v>
      </c>
    </row>
    <row r="3370" spans="1:2" x14ac:dyDescent="0.2">
      <c r="A3370">
        <v>23</v>
      </c>
      <c r="B3370" t="s">
        <v>8219</v>
      </c>
    </row>
    <row r="3371" spans="1:2" x14ac:dyDescent="0.2">
      <c r="A3371">
        <v>54</v>
      </c>
      <c r="B3371" t="s">
        <v>8219</v>
      </c>
    </row>
    <row r="3372" spans="1:2" x14ac:dyDescent="0.2">
      <c r="A3372">
        <v>26</v>
      </c>
      <c r="B3372" t="s">
        <v>8219</v>
      </c>
    </row>
    <row r="3373" spans="1:2" x14ac:dyDescent="0.2">
      <c r="A3373">
        <v>9</v>
      </c>
      <c r="B3373" t="s">
        <v>8219</v>
      </c>
    </row>
    <row r="3374" spans="1:2" x14ac:dyDescent="0.2">
      <c r="A3374">
        <v>27</v>
      </c>
      <c r="B3374" t="s">
        <v>8219</v>
      </c>
    </row>
    <row r="3375" spans="1:2" x14ac:dyDescent="0.2">
      <c r="A3375">
        <v>30</v>
      </c>
      <c r="B3375" t="s">
        <v>8219</v>
      </c>
    </row>
    <row r="3376" spans="1:2" x14ac:dyDescent="0.2">
      <c r="A3376">
        <v>52</v>
      </c>
      <c r="B3376" t="s">
        <v>8219</v>
      </c>
    </row>
    <row r="3377" spans="1:2" x14ac:dyDescent="0.2">
      <c r="A3377">
        <v>17</v>
      </c>
      <c r="B3377" t="s">
        <v>8219</v>
      </c>
    </row>
    <row r="3378" spans="1:2" x14ac:dyDescent="0.2">
      <c r="A3378">
        <v>19</v>
      </c>
      <c r="B3378" t="s">
        <v>8219</v>
      </c>
    </row>
    <row r="3379" spans="1:2" x14ac:dyDescent="0.2">
      <c r="A3379">
        <v>77</v>
      </c>
      <c r="B3379" t="s">
        <v>8219</v>
      </c>
    </row>
    <row r="3380" spans="1:2" x14ac:dyDescent="0.2">
      <c r="A3380">
        <v>21</v>
      </c>
      <c r="B3380" t="s">
        <v>8219</v>
      </c>
    </row>
    <row r="3381" spans="1:2" x14ac:dyDescent="0.2">
      <c r="A3381">
        <v>38</v>
      </c>
      <c r="B3381" t="s">
        <v>8219</v>
      </c>
    </row>
    <row r="3382" spans="1:2" x14ac:dyDescent="0.2">
      <c r="A3382">
        <v>28</v>
      </c>
      <c r="B3382" t="s">
        <v>8219</v>
      </c>
    </row>
    <row r="3383" spans="1:2" x14ac:dyDescent="0.2">
      <c r="A3383">
        <v>48</v>
      </c>
      <c r="B3383" t="s">
        <v>8219</v>
      </c>
    </row>
    <row r="3384" spans="1:2" x14ac:dyDescent="0.2">
      <c r="A3384">
        <v>46</v>
      </c>
      <c r="B3384" t="s">
        <v>8219</v>
      </c>
    </row>
    <row r="3385" spans="1:2" x14ac:dyDescent="0.2">
      <c r="A3385">
        <v>30</v>
      </c>
      <c r="B3385" t="s">
        <v>8219</v>
      </c>
    </row>
    <row r="3386" spans="1:2" x14ac:dyDescent="0.2">
      <c r="A3386">
        <v>64</v>
      </c>
      <c r="B3386" t="s">
        <v>8219</v>
      </c>
    </row>
    <row r="3387" spans="1:2" x14ac:dyDescent="0.2">
      <c r="A3387">
        <v>15</v>
      </c>
      <c r="B3387" t="s">
        <v>8219</v>
      </c>
    </row>
    <row r="3388" spans="1:2" x14ac:dyDescent="0.2">
      <c r="A3388">
        <v>41</v>
      </c>
      <c r="B3388" t="s">
        <v>8219</v>
      </c>
    </row>
    <row r="3389" spans="1:2" x14ac:dyDescent="0.2">
      <c r="A3389">
        <v>35</v>
      </c>
      <c r="B3389" t="s">
        <v>8219</v>
      </c>
    </row>
    <row r="3390" spans="1:2" x14ac:dyDescent="0.2">
      <c r="A3390">
        <v>45</v>
      </c>
      <c r="B3390" t="s">
        <v>8219</v>
      </c>
    </row>
    <row r="3391" spans="1:2" x14ac:dyDescent="0.2">
      <c r="A3391">
        <v>62</v>
      </c>
      <c r="B3391" t="s">
        <v>8219</v>
      </c>
    </row>
    <row r="3392" spans="1:2" x14ac:dyDescent="0.2">
      <c r="A3392">
        <v>22</v>
      </c>
      <c r="B3392" t="s">
        <v>8219</v>
      </c>
    </row>
    <row r="3393" spans="1:2" x14ac:dyDescent="0.2">
      <c r="A3393">
        <v>18</v>
      </c>
      <c r="B3393" t="s">
        <v>8219</v>
      </c>
    </row>
    <row r="3394" spans="1:2" x14ac:dyDescent="0.2">
      <c r="A3394">
        <v>12</v>
      </c>
      <c r="B3394" t="s">
        <v>8219</v>
      </c>
    </row>
    <row r="3395" spans="1:2" x14ac:dyDescent="0.2">
      <c r="A3395">
        <v>44</v>
      </c>
      <c r="B3395" t="s">
        <v>8219</v>
      </c>
    </row>
    <row r="3396" spans="1:2" x14ac:dyDescent="0.2">
      <c r="A3396">
        <v>27</v>
      </c>
      <c r="B3396" t="s">
        <v>8219</v>
      </c>
    </row>
    <row r="3397" spans="1:2" x14ac:dyDescent="0.2">
      <c r="A3397">
        <v>38</v>
      </c>
      <c r="B3397" t="s">
        <v>8219</v>
      </c>
    </row>
    <row r="3398" spans="1:2" x14ac:dyDescent="0.2">
      <c r="A3398">
        <v>28</v>
      </c>
      <c r="B3398" t="s">
        <v>8219</v>
      </c>
    </row>
    <row r="3399" spans="1:2" x14ac:dyDescent="0.2">
      <c r="A3399">
        <v>24</v>
      </c>
      <c r="B3399" t="s">
        <v>8219</v>
      </c>
    </row>
    <row r="3400" spans="1:2" x14ac:dyDescent="0.2">
      <c r="A3400">
        <v>65</v>
      </c>
      <c r="B3400" t="s">
        <v>8219</v>
      </c>
    </row>
    <row r="3401" spans="1:2" x14ac:dyDescent="0.2">
      <c r="A3401">
        <v>46</v>
      </c>
      <c r="B3401" t="s">
        <v>8219</v>
      </c>
    </row>
    <row r="3402" spans="1:2" x14ac:dyDescent="0.2">
      <c r="A3402">
        <v>85</v>
      </c>
      <c r="B3402" t="s">
        <v>8219</v>
      </c>
    </row>
    <row r="3403" spans="1:2" x14ac:dyDescent="0.2">
      <c r="A3403">
        <v>66</v>
      </c>
      <c r="B3403" t="s">
        <v>8219</v>
      </c>
    </row>
    <row r="3404" spans="1:2" x14ac:dyDescent="0.2">
      <c r="A3404">
        <v>165</v>
      </c>
      <c r="B3404" t="s">
        <v>8219</v>
      </c>
    </row>
    <row r="3405" spans="1:2" x14ac:dyDescent="0.2">
      <c r="A3405">
        <v>17</v>
      </c>
      <c r="B3405" t="s">
        <v>8219</v>
      </c>
    </row>
    <row r="3406" spans="1:2" x14ac:dyDescent="0.2">
      <c r="A3406">
        <v>3</v>
      </c>
      <c r="B3406" t="s">
        <v>8219</v>
      </c>
    </row>
    <row r="3407" spans="1:2" x14ac:dyDescent="0.2">
      <c r="A3407">
        <v>17</v>
      </c>
      <c r="B3407" t="s">
        <v>8219</v>
      </c>
    </row>
    <row r="3408" spans="1:2" x14ac:dyDescent="0.2">
      <c r="A3408">
        <v>91</v>
      </c>
      <c r="B3408" t="s">
        <v>8219</v>
      </c>
    </row>
    <row r="3409" spans="1:2" x14ac:dyDescent="0.2">
      <c r="A3409">
        <v>67</v>
      </c>
      <c r="B3409" t="s">
        <v>8219</v>
      </c>
    </row>
    <row r="3410" spans="1:2" x14ac:dyDescent="0.2">
      <c r="A3410">
        <v>18</v>
      </c>
      <c r="B3410" t="s">
        <v>8219</v>
      </c>
    </row>
    <row r="3411" spans="1:2" x14ac:dyDescent="0.2">
      <c r="A3411">
        <v>21</v>
      </c>
      <c r="B3411" t="s">
        <v>8219</v>
      </c>
    </row>
    <row r="3412" spans="1:2" x14ac:dyDescent="0.2">
      <c r="A3412">
        <v>40</v>
      </c>
      <c r="B3412" t="s">
        <v>8219</v>
      </c>
    </row>
    <row r="3413" spans="1:2" x14ac:dyDescent="0.2">
      <c r="A3413">
        <v>78</v>
      </c>
      <c r="B3413" t="s">
        <v>8219</v>
      </c>
    </row>
    <row r="3414" spans="1:2" x14ac:dyDescent="0.2">
      <c r="A3414">
        <v>26</v>
      </c>
      <c r="B3414" t="s">
        <v>8219</v>
      </c>
    </row>
    <row r="3415" spans="1:2" x14ac:dyDescent="0.2">
      <c r="A3415">
        <v>14</v>
      </c>
      <c r="B3415" t="s">
        <v>8219</v>
      </c>
    </row>
    <row r="3416" spans="1:2" x14ac:dyDescent="0.2">
      <c r="A3416">
        <v>44</v>
      </c>
      <c r="B3416" t="s">
        <v>8219</v>
      </c>
    </row>
    <row r="3417" spans="1:2" x14ac:dyDescent="0.2">
      <c r="A3417">
        <v>9</v>
      </c>
      <c r="B3417" t="s">
        <v>8219</v>
      </c>
    </row>
    <row r="3418" spans="1:2" x14ac:dyDescent="0.2">
      <c r="A3418">
        <v>30</v>
      </c>
      <c r="B3418" t="s">
        <v>8219</v>
      </c>
    </row>
    <row r="3419" spans="1:2" x14ac:dyDescent="0.2">
      <c r="A3419">
        <v>45</v>
      </c>
      <c r="B3419" t="s">
        <v>8219</v>
      </c>
    </row>
    <row r="3420" spans="1:2" x14ac:dyDescent="0.2">
      <c r="A3420">
        <v>56</v>
      </c>
      <c r="B3420" t="s">
        <v>8219</v>
      </c>
    </row>
    <row r="3421" spans="1:2" x14ac:dyDescent="0.2">
      <c r="A3421">
        <v>46</v>
      </c>
      <c r="B3421" t="s">
        <v>8219</v>
      </c>
    </row>
    <row r="3422" spans="1:2" x14ac:dyDescent="0.2">
      <c r="A3422">
        <v>34</v>
      </c>
      <c r="B3422" t="s">
        <v>8219</v>
      </c>
    </row>
    <row r="3423" spans="1:2" x14ac:dyDescent="0.2">
      <c r="A3423">
        <v>98</v>
      </c>
      <c r="B3423" t="s">
        <v>8219</v>
      </c>
    </row>
    <row r="3424" spans="1:2" x14ac:dyDescent="0.2">
      <c r="A3424">
        <v>46</v>
      </c>
      <c r="B3424" t="s">
        <v>8219</v>
      </c>
    </row>
    <row r="3425" spans="1:2" x14ac:dyDescent="0.2">
      <c r="A3425">
        <v>10</v>
      </c>
      <c r="B3425" t="s">
        <v>8219</v>
      </c>
    </row>
    <row r="3426" spans="1:2" x14ac:dyDescent="0.2">
      <c r="A3426">
        <v>76</v>
      </c>
      <c r="B3426" t="s">
        <v>8219</v>
      </c>
    </row>
    <row r="3427" spans="1:2" x14ac:dyDescent="0.2">
      <c r="A3427">
        <v>104</v>
      </c>
      <c r="B3427" t="s">
        <v>8219</v>
      </c>
    </row>
    <row r="3428" spans="1:2" x14ac:dyDescent="0.2">
      <c r="A3428">
        <v>87</v>
      </c>
      <c r="B3428" t="s">
        <v>8219</v>
      </c>
    </row>
    <row r="3429" spans="1:2" x14ac:dyDescent="0.2">
      <c r="A3429">
        <v>29</v>
      </c>
      <c r="B3429" t="s">
        <v>8219</v>
      </c>
    </row>
    <row r="3430" spans="1:2" x14ac:dyDescent="0.2">
      <c r="A3430">
        <v>51</v>
      </c>
      <c r="B3430" t="s">
        <v>8219</v>
      </c>
    </row>
    <row r="3431" spans="1:2" x14ac:dyDescent="0.2">
      <c r="A3431">
        <v>12</v>
      </c>
      <c r="B3431" t="s">
        <v>8219</v>
      </c>
    </row>
    <row r="3432" spans="1:2" x14ac:dyDescent="0.2">
      <c r="A3432">
        <v>72</v>
      </c>
      <c r="B3432" t="s">
        <v>8219</v>
      </c>
    </row>
    <row r="3433" spans="1:2" x14ac:dyDescent="0.2">
      <c r="A3433">
        <v>21</v>
      </c>
      <c r="B3433" t="s">
        <v>8219</v>
      </c>
    </row>
    <row r="3434" spans="1:2" x14ac:dyDescent="0.2">
      <c r="A3434">
        <v>42</v>
      </c>
      <c r="B3434" t="s">
        <v>8219</v>
      </c>
    </row>
    <row r="3435" spans="1:2" x14ac:dyDescent="0.2">
      <c r="A3435">
        <v>71</v>
      </c>
      <c r="B3435" t="s">
        <v>8219</v>
      </c>
    </row>
    <row r="3436" spans="1:2" x14ac:dyDescent="0.2">
      <c r="A3436">
        <v>168</v>
      </c>
      <c r="B3436" t="s">
        <v>8219</v>
      </c>
    </row>
    <row r="3437" spans="1:2" x14ac:dyDescent="0.2">
      <c r="A3437">
        <v>19</v>
      </c>
      <c r="B3437" t="s">
        <v>8219</v>
      </c>
    </row>
    <row r="3438" spans="1:2" x14ac:dyDescent="0.2">
      <c r="A3438">
        <v>37</v>
      </c>
      <c r="B3438" t="s">
        <v>8219</v>
      </c>
    </row>
    <row r="3439" spans="1:2" x14ac:dyDescent="0.2">
      <c r="A3439">
        <v>36</v>
      </c>
      <c r="B3439" t="s">
        <v>8219</v>
      </c>
    </row>
    <row r="3440" spans="1:2" x14ac:dyDescent="0.2">
      <c r="A3440">
        <v>14</v>
      </c>
      <c r="B3440" t="s">
        <v>8219</v>
      </c>
    </row>
    <row r="3441" spans="1:2" x14ac:dyDescent="0.2">
      <c r="A3441">
        <v>18</v>
      </c>
      <c r="B3441" t="s">
        <v>8219</v>
      </c>
    </row>
    <row r="3442" spans="1:2" x14ac:dyDescent="0.2">
      <c r="A3442">
        <v>82</v>
      </c>
      <c r="B3442" t="s">
        <v>8219</v>
      </c>
    </row>
    <row r="3443" spans="1:2" x14ac:dyDescent="0.2">
      <c r="A3443">
        <v>43</v>
      </c>
      <c r="B3443" t="s">
        <v>8219</v>
      </c>
    </row>
    <row r="3444" spans="1:2" x14ac:dyDescent="0.2">
      <c r="A3444">
        <v>8</v>
      </c>
      <c r="B3444" t="s">
        <v>8219</v>
      </c>
    </row>
    <row r="3445" spans="1:2" x14ac:dyDescent="0.2">
      <c r="A3445">
        <v>45</v>
      </c>
      <c r="B3445" t="s">
        <v>8219</v>
      </c>
    </row>
    <row r="3446" spans="1:2" x14ac:dyDescent="0.2">
      <c r="A3446">
        <v>20</v>
      </c>
      <c r="B3446" t="s">
        <v>8219</v>
      </c>
    </row>
    <row r="3447" spans="1:2" x14ac:dyDescent="0.2">
      <c r="A3447">
        <v>31</v>
      </c>
      <c r="B3447" t="s">
        <v>8219</v>
      </c>
    </row>
    <row r="3448" spans="1:2" x14ac:dyDescent="0.2">
      <c r="A3448">
        <v>25</v>
      </c>
      <c r="B3448" t="s">
        <v>8219</v>
      </c>
    </row>
    <row r="3449" spans="1:2" x14ac:dyDescent="0.2">
      <c r="A3449">
        <v>14</v>
      </c>
      <c r="B3449" t="s">
        <v>8219</v>
      </c>
    </row>
    <row r="3450" spans="1:2" x14ac:dyDescent="0.2">
      <c r="A3450">
        <v>45</v>
      </c>
      <c r="B3450" t="s">
        <v>8219</v>
      </c>
    </row>
    <row r="3451" spans="1:2" x14ac:dyDescent="0.2">
      <c r="A3451">
        <v>20</v>
      </c>
      <c r="B3451" t="s">
        <v>8219</v>
      </c>
    </row>
    <row r="3452" spans="1:2" x14ac:dyDescent="0.2">
      <c r="A3452">
        <v>39</v>
      </c>
      <c r="B3452" t="s">
        <v>8219</v>
      </c>
    </row>
    <row r="3453" spans="1:2" x14ac:dyDescent="0.2">
      <c r="A3453">
        <v>16</v>
      </c>
      <c r="B3453" t="s">
        <v>8219</v>
      </c>
    </row>
    <row r="3454" spans="1:2" x14ac:dyDescent="0.2">
      <c r="A3454">
        <v>37</v>
      </c>
      <c r="B3454" t="s">
        <v>8219</v>
      </c>
    </row>
    <row r="3455" spans="1:2" x14ac:dyDescent="0.2">
      <c r="A3455">
        <v>14</v>
      </c>
      <c r="B3455" t="s">
        <v>8219</v>
      </c>
    </row>
    <row r="3456" spans="1:2" x14ac:dyDescent="0.2">
      <c r="A3456">
        <v>21</v>
      </c>
      <c r="B3456" t="s">
        <v>8219</v>
      </c>
    </row>
    <row r="3457" spans="1:2" x14ac:dyDescent="0.2">
      <c r="A3457">
        <v>69</v>
      </c>
      <c r="B3457" t="s">
        <v>8219</v>
      </c>
    </row>
    <row r="3458" spans="1:2" x14ac:dyDescent="0.2">
      <c r="A3458">
        <v>16</v>
      </c>
      <c r="B3458" t="s">
        <v>8219</v>
      </c>
    </row>
    <row r="3459" spans="1:2" x14ac:dyDescent="0.2">
      <c r="A3459">
        <v>55</v>
      </c>
      <c r="B3459" t="s">
        <v>8219</v>
      </c>
    </row>
    <row r="3460" spans="1:2" x14ac:dyDescent="0.2">
      <c r="A3460">
        <v>27</v>
      </c>
      <c r="B3460" t="s">
        <v>8219</v>
      </c>
    </row>
    <row r="3461" spans="1:2" x14ac:dyDescent="0.2">
      <c r="A3461">
        <v>36</v>
      </c>
      <c r="B3461" t="s">
        <v>8219</v>
      </c>
    </row>
    <row r="3462" spans="1:2" x14ac:dyDescent="0.2">
      <c r="A3462">
        <v>19</v>
      </c>
      <c r="B3462" t="s">
        <v>8219</v>
      </c>
    </row>
    <row r="3463" spans="1:2" x14ac:dyDescent="0.2">
      <c r="A3463">
        <v>12</v>
      </c>
      <c r="B3463" t="s">
        <v>8219</v>
      </c>
    </row>
    <row r="3464" spans="1:2" x14ac:dyDescent="0.2">
      <c r="A3464">
        <v>17</v>
      </c>
      <c r="B3464" t="s">
        <v>8219</v>
      </c>
    </row>
    <row r="3465" spans="1:2" x14ac:dyDescent="0.2">
      <c r="A3465">
        <v>114</v>
      </c>
      <c r="B3465" t="s">
        <v>8219</v>
      </c>
    </row>
    <row r="3466" spans="1:2" x14ac:dyDescent="0.2">
      <c r="A3466">
        <v>93</v>
      </c>
      <c r="B3466" t="s">
        <v>8219</v>
      </c>
    </row>
    <row r="3467" spans="1:2" x14ac:dyDescent="0.2">
      <c r="A3467">
        <v>36</v>
      </c>
      <c r="B3467" t="s">
        <v>8219</v>
      </c>
    </row>
    <row r="3468" spans="1:2" x14ac:dyDescent="0.2">
      <c r="A3468">
        <v>61</v>
      </c>
      <c r="B3468" t="s">
        <v>8219</v>
      </c>
    </row>
    <row r="3469" spans="1:2" x14ac:dyDescent="0.2">
      <c r="A3469">
        <v>47</v>
      </c>
      <c r="B3469" t="s">
        <v>8219</v>
      </c>
    </row>
    <row r="3470" spans="1:2" x14ac:dyDescent="0.2">
      <c r="A3470">
        <v>17</v>
      </c>
      <c r="B3470" t="s">
        <v>8219</v>
      </c>
    </row>
    <row r="3471" spans="1:2" x14ac:dyDescent="0.2">
      <c r="A3471">
        <v>63</v>
      </c>
      <c r="B3471" t="s">
        <v>8219</v>
      </c>
    </row>
    <row r="3472" spans="1:2" x14ac:dyDescent="0.2">
      <c r="A3472">
        <v>9</v>
      </c>
      <c r="B3472" t="s">
        <v>8219</v>
      </c>
    </row>
    <row r="3473" spans="1:2" x14ac:dyDescent="0.2">
      <c r="A3473">
        <v>30</v>
      </c>
      <c r="B3473" t="s">
        <v>8219</v>
      </c>
    </row>
    <row r="3474" spans="1:2" x14ac:dyDescent="0.2">
      <c r="A3474">
        <v>23</v>
      </c>
      <c r="B3474" t="s">
        <v>8219</v>
      </c>
    </row>
    <row r="3475" spans="1:2" x14ac:dyDescent="0.2">
      <c r="A3475">
        <v>33</v>
      </c>
      <c r="B3475" t="s">
        <v>8219</v>
      </c>
    </row>
    <row r="3476" spans="1:2" x14ac:dyDescent="0.2">
      <c r="A3476">
        <v>39</v>
      </c>
      <c r="B3476" t="s">
        <v>8219</v>
      </c>
    </row>
    <row r="3477" spans="1:2" x14ac:dyDescent="0.2">
      <c r="A3477">
        <v>17</v>
      </c>
      <c r="B3477" t="s">
        <v>8219</v>
      </c>
    </row>
    <row r="3478" spans="1:2" x14ac:dyDescent="0.2">
      <c r="A3478">
        <v>6</v>
      </c>
      <c r="B3478" t="s">
        <v>8219</v>
      </c>
    </row>
    <row r="3479" spans="1:2" x14ac:dyDescent="0.2">
      <c r="A3479">
        <v>39</v>
      </c>
      <c r="B3479" t="s">
        <v>8219</v>
      </c>
    </row>
    <row r="3480" spans="1:2" x14ac:dyDescent="0.2">
      <c r="A3480">
        <v>57</v>
      </c>
      <c r="B3480" t="s">
        <v>8219</v>
      </c>
    </row>
    <row r="3481" spans="1:2" x14ac:dyDescent="0.2">
      <c r="A3481">
        <v>56</v>
      </c>
      <c r="B3481" t="s">
        <v>8219</v>
      </c>
    </row>
    <row r="3482" spans="1:2" x14ac:dyDescent="0.2">
      <c r="A3482">
        <v>13</v>
      </c>
      <c r="B3482" t="s">
        <v>8219</v>
      </c>
    </row>
    <row r="3483" spans="1:2" x14ac:dyDescent="0.2">
      <c r="A3483">
        <v>95</v>
      </c>
      <c r="B3483" t="s">
        <v>8219</v>
      </c>
    </row>
    <row r="3484" spans="1:2" x14ac:dyDescent="0.2">
      <c r="A3484">
        <v>80</v>
      </c>
      <c r="B3484" t="s">
        <v>8219</v>
      </c>
    </row>
    <row r="3485" spans="1:2" x14ac:dyDescent="0.2">
      <c r="A3485">
        <v>133</v>
      </c>
      <c r="B3485" t="s">
        <v>8219</v>
      </c>
    </row>
    <row r="3486" spans="1:2" x14ac:dyDescent="0.2">
      <c r="A3486">
        <v>44</v>
      </c>
      <c r="B3486" t="s">
        <v>8219</v>
      </c>
    </row>
    <row r="3487" spans="1:2" x14ac:dyDescent="0.2">
      <c r="A3487">
        <v>30</v>
      </c>
      <c r="B3487" t="s">
        <v>8219</v>
      </c>
    </row>
    <row r="3488" spans="1:2" x14ac:dyDescent="0.2">
      <c r="A3488">
        <v>56</v>
      </c>
      <c r="B3488" t="s">
        <v>8219</v>
      </c>
    </row>
    <row r="3489" spans="1:2" x14ac:dyDescent="0.2">
      <c r="A3489">
        <v>66</v>
      </c>
      <c r="B3489" t="s">
        <v>8219</v>
      </c>
    </row>
    <row r="3490" spans="1:2" x14ac:dyDescent="0.2">
      <c r="A3490">
        <v>29</v>
      </c>
      <c r="B3490" t="s">
        <v>8219</v>
      </c>
    </row>
    <row r="3491" spans="1:2" x14ac:dyDescent="0.2">
      <c r="A3491">
        <v>72</v>
      </c>
      <c r="B3491" t="s">
        <v>8219</v>
      </c>
    </row>
    <row r="3492" spans="1:2" x14ac:dyDescent="0.2">
      <c r="A3492">
        <v>27</v>
      </c>
      <c r="B3492" t="s">
        <v>8219</v>
      </c>
    </row>
    <row r="3493" spans="1:2" x14ac:dyDescent="0.2">
      <c r="A3493">
        <v>10</v>
      </c>
      <c r="B3493" t="s">
        <v>8219</v>
      </c>
    </row>
    <row r="3494" spans="1:2" x14ac:dyDescent="0.2">
      <c r="A3494">
        <v>35</v>
      </c>
      <c r="B3494" t="s">
        <v>8219</v>
      </c>
    </row>
    <row r="3495" spans="1:2" x14ac:dyDescent="0.2">
      <c r="A3495">
        <v>29</v>
      </c>
      <c r="B3495" t="s">
        <v>8219</v>
      </c>
    </row>
    <row r="3496" spans="1:2" x14ac:dyDescent="0.2">
      <c r="A3496">
        <v>13</v>
      </c>
      <c r="B3496" t="s">
        <v>8219</v>
      </c>
    </row>
    <row r="3497" spans="1:2" x14ac:dyDescent="0.2">
      <c r="A3497">
        <v>72</v>
      </c>
      <c r="B3497" t="s">
        <v>8219</v>
      </c>
    </row>
    <row r="3498" spans="1:2" x14ac:dyDescent="0.2">
      <c r="A3498">
        <v>78</v>
      </c>
      <c r="B3498" t="s">
        <v>8219</v>
      </c>
    </row>
    <row r="3499" spans="1:2" x14ac:dyDescent="0.2">
      <c r="A3499">
        <v>49</v>
      </c>
      <c r="B3499" t="s">
        <v>8219</v>
      </c>
    </row>
    <row r="3500" spans="1:2" x14ac:dyDescent="0.2">
      <c r="A3500">
        <v>42</v>
      </c>
      <c r="B3500" t="s">
        <v>8219</v>
      </c>
    </row>
    <row r="3501" spans="1:2" x14ac:dyDescent="0.2">
      <c r="A3501">
        <v>35</v>
      </c>
      <c r="B3501" t="s">
        <v>8219</v>
      </c>
    </row>
    <row r="3502" spans="1:2" x14ac:dyDescent="0.2">
      <c r="A3502">
        <v>42</v>
      </c>
      <c r="B3502" t="s">
        <v>8219</v>
      </c>
    </row>
    <row r="3503" spans="1:2" x14ac:dyDescent="0.2">
      <c r="A3503">
        <v>42</v>
      </c>
      <c r="B3503" t="s">
        <v>8219</v>
      </c>
    </row>
    <row r="3504" spans="1:2" x14ac:dyDescent="0.2">
      <c r="A3504">
        <v>31</v>
      </c>
      <c r="B3504" t="s">
        <v>8219</v>
      </c>
    </row>
    <row r="3505" spans="1:2" x14ac:dyDescent="0.2">
      <c r="A3505">
        <v>38</v>
      </c>
      <c r="B3505" t="s">
        <v>8219</v>
      </c>
    </row>
    <row r="3506" spans="1:2" x14ac:dyDescent="0.2">
      <c r="A3506">
        <v>8</v>
      </c>
      <c r="B3506" t="s">
        <v>8219</v>
      </c>
    </row>
    <row r="3507" spans="1:2" x14ac:dyDescent="0.2">
      <c r="A3507">
        <v>39</v>
      </c>
      <c r="B3507" t="s">
        <v>8219</v>
      </c>
    </row>
    <row r="3508" spans="1:2" x14ac:dyDescent="0.2">
      <c r="A3508">
        <v>29</v>
      </c>
      <c r="B3508" t="s">
        <v>8219</v>
      </c>
    </row>
    <row r="3509" spans="1:2" x14ac:dyDescent="0.2">
      <c r="A3509">
        <v>72</v>
      </c>
      <c r="B3509" t="s">
        <v>8219</v>
      </c>
    </row>
    <row r="3510" spans="1:2" x14ac:dyDescent="0.2">
      <c r="A3510">
        <v>15</v>
      </c>
      <c r="B3510" t="s">
        <v>8219</v>
      </c>
    </row>
    <row r="3511" spans="1:2" x14ac:dyDescent="0.2">
      <c r="A3511">
        <v>33</v>
      </c>
      <c r="B3511" t="s">
        <v>8219</v>
      </c>
    </row>
    <row r="3512" spans="1:2" x14ac:dyDescent="0.2">
      <c r="A3512">
        <v>15</v>
      </c>
      <c r="B3512" t="s">
        <v>8219</v>
      </c>
    </row>
    <row r="3513" spans="1:2" x14ac:dyDescent="0.2">
      <c r="A3513">
        <v>19</v>
      </c>
      <c r="B3513" t="s">
        <v>8219</v>
      </c>
    </row>
    <row r="3514" spans="1:2" x14ac:dyDescent="0.2">
      <c r="A3514">
        <v>17</v>
      </c>
      <c r="B3514" t="s">
        <v>8219</v>
      </c>
    </row>
    <row r="3515" spans="1:2" x14ac:dyDescent="0.2">
      <c r="A3515">
        <v>44</v>
      </c>
      <c r="B3515" t="s">
        <v>8219</v>
      </c>
    </row>
    <row r="3516" spans="1:2" x14ac:dyDescent="0.2">
      <c r="A3516">
        <v>10</v>
      </c>
      <c r="B3516" t="s">
        <v>8219</v>
      </c>
    </row>
    <row r="3517" spans="1:2" x14ac:dyDescent="0.2">
      <c r="A3517">
        <v>46</v>
      </c>
      <c r="B3517" t="s">
        <v>8219</v>
      </c>
    </row>
    <row r="3518" spans="1:2" x14ac:dyDescent="0.2">
      <c r="A3518">
        <v>11</v>
      </c>
      <c r="B3518" t="s">
        <v>8219</v>
      </c>
    </row>
    <row r="3519" spans="1:2" x14ac:dyDescent="0.2">
      <c r="A3519">
        <v>13</v>
      </c>
      <c r="B3519" t="s">
        <v>8219</v>
      </c>
    </row>
    <row r="3520" spans="1:2" x14ac:dyDescent="0.2">
      <c r="A3520">
        <v>33</v>
      </c>
      <c r="B3520" t="s">
        <v>8219</v>
      </c>
    </row>
    <row r="3521" spans="1:2" x14ac:dyDescent="0.2">
      <c r="A3521">
        <v>28</v>
      </c>
      <c r="B3521" t="s">
        <v>8219</v>
      </c>
    </row>
    <row r="3522" spans="1:2" x14ac:dyDescent="0.2">
      <c r="A3522">
        <v>21</v>
      </c>
      <c r="B3522" t="s">
        <v>8219</v>
      </c>
    </row>
    <row r="3523" spans="1:2" x14ac:dyDescent="0.2">
      <c r="A3523">
        <v>13</v>
      </c>
      <c r="B3523" t="s">
        <v>8219</v>
      </c>
    </row>
    <row r="3524" spans="1:2" x14ac:dyDescent="0.2">
      <c r="A3524">
        <v>34</v>
      </c>
      <c r="B3524" t="s">
        <v>8219</v>
      </c>
    </row>
    <row r="3525" spans="1:2" x14ac:dyDescent="0.2">
      <c r="A3525">
        <v>80</v>
      </c>
      <c r="B3525" t="s">
        <v>8219</v>
      </c>
    </row>
    <row r="3526" spans="1:2" x14ac:dyDescent="0.2">
      <c r="A3526">
        <v>74</v>
      </c>
      <c r="B3526" t="s">
        <v>8219</v>
      </c>
    </row>
    <row r="3527" spans="1:2" x14ac:dyDescent="0.2">
      <c r="A3527">
        <v>7</v>
      </c>
      <c r="B3527" t="s">
        <v>8219</v>
      </c>
    </row>
    <row r="3528" spans="1:2" x14ac:dyDescent="0.2">
      <c r="A3528">
        <v>34</v>
      </c>
      <c r="B3528" t="s">
        <v>8219</v>
      </c>
    </row>
    <row r="3529" spans="1:2" x14ac:dyDescent="0.2">
      <c r="A3529">
        <v>86</v>
      </c>
      <c r="B3529" t="s">
        <v>8219</v>
      </c>
    </row>
    <row r="3530" spans="1:2" x14ac:dyDescent="0.2">
      <c r="A3530">
        <v>37</v>
      </c>
      <c r="B3530" t="s">
        <v>8219</v>
      </c>
    </row>
    <row r="3531" spans="1:2" x14ac:dyDescent="0.2">
      <c r="A3531">
        <v>18</v>
      </c>
      <c r="B3531" t="s">
        <v>8219</v>
      </c>
    </row>
    <row r="3532" spans="1:2" x14ac:dyDescent="0.2">
      <c r="A3532">
        <v>22</v>
      </c>
      <c r="B3532" t="s">
        <v>8219</v>
      </c>
    </row>
    <row r="3533" spans="1:2" x14ac:dyDescent="0.2">
      <c r="A3533">
        <v>26</v>
      </c>
      <c r="B3533" t="s">
        <v>8219</v>
      </c>
    </row>
    <row r="3534" spans="1:2" x14ac:dyDescent="0.2">
      <c r="A3534">
        <v>27</v>
      </c>
      <c r="B3534" t="s">
        <v>8219</v>
      </c>
    </row>
    <row r="3535" spans="1:2" x14ac:dyDescent="0.2">
      <c r="A3535">
        <v>8</v>
      </c>
      <c r="B3535" t="s">
        <v>8219</v>
      </c>
    </row>
    <row r="3536" spans="1:2" x14ac:dyDescent="0.2">
      <c r="A3536">
        <v>204</v>
      </c>
      <c r="B3536" t="s">
        <v>8219</v>
      </c>
    </row>
    <row r="3537" spans="1:2" x14ac:dyDescent="0.2">
      <c r="A3537">
        <v>46</v>
      </c>
      <c r="B3537" t="s">
        <v>8219</v>
      </c>
    </row>
    <row r="3538" spans="1:2" x14ac:dyDescent="0.2">
      <c r="A3538">
        <v>17</v>
      </c>
      <c r="B3538" t="s">
        <v>8219</v>
      </c>
    </row>
    <row r="3539" spans="1:2" x14ac:dyDescent="0.2">
      <c r="A3539">
        <v>28</v>
      </c>
      <c r="B3539" t="s">
        <v>8219</v>
      </c>
    </row>
    <row r="3540" spans="1:2" x14ac:dyDescent="0.2">
      <c r="A3540">
        <v>83</v>
      </c>
      <c r="B3540" t="s">
        <v>8219</v>
      </c>
    </row>
    <row r="3541" spans="1:2" x14ac:dyDescent="0.2">
      <c r="A3541">
        <v>13</v>
      </c>
      <c r="B3541" t="s">
        <v>8219</v>
      </c>
    </row>
    <row r="3542" spans="1:2" x14ac:dyDescent="0.2">
      <c r="A3542">
        <v>8</v>
      </c>
      <c r="B3542" t="s">
        <v>8219</v>
      </c>
    </row>
    <row r="3543" spans="1:2" x14ac:dyDescent="0.2">
      <c r="A3543">
        <v>32</v>
      </c>
      <c r="B3543" t="s">
        <v>8219</v>
      </c>
    </row>
    <row r="3544" spans="1:2" x14ac:dyDescent="0.2">
      <c r="A3544">
        <v>85</v>
      </c>
      <c r="B3544" t="s">
        <v>8219</v>
      </c>
    </row>
    <row r="3545" spans="1:2" x14ac:dyDescent="0.2">
      <c r="A3545">
        <v>29</v>
      </c>
      <c r="B3545" t="s">
        <v>8219</v>
      </c>
    </row>
    <row r="3546" spans="1:2" x14ac:dyDescent="0.2">
      <c r="A3546">
        <v>24</v>
      </c>
      <c r="B3546" t="s">
        <v>8219</v>
      </c>
    </row>
    <row r="3547" spans="1:2" x14ac:dyDescent="0.2">
      <c r="A3547">
        <v>8</v>
      </c>
      <c r="B3547" t="s">
        <v>8219</v>
      </c>
    </row>
    <row r="3548" spans="1:2" x14ac:dyDescent="0.2">
      <c r="A3548">
        <v>19</v>
      </c>
      <c r="B3548" t="s">
        <v>8219</v>
      </c>
    </row>
    <row r="3549" spans="1:2" x14ac:dyDescent="0.2">
      <c r="A3549">
        <v>336</v>
      </c>
      <c r="B3549" t="s">
        <v>8219</v>
      </c>
    </row>
    <row r="3550" spans="1:2" x14ac:dyDescent="0.2">
      <c r="A3550">
        <v>13</v>
      </c>
      <c r="B3550" t="s">
        <v>8219</v>
      </c>
    </row>
    <row r="3551" spans="1:2" x14ac:dyDescent="0.2">
      <c r="A3551">
        <v>42</v>
      </c>
      <c r="B3551" t="s">
        <v>8219</v>
      </c>
    </row>
    <row r="3552" spans="1:2" x14ac:dyDescent="0.2">
      <c r="A3552">
        <v>64</v>
      </c>
      <c r="B3552" t="s">
        <v>8219</v>
      </c>
    </row>
    <row r="3553" spans="1:2" x14ac:dyDescent="0.2">
      <c r="A3553">
        <v>25</v>
      </c>
      <c r="B3553" t="s">
        <v>8219</v>
      </c>
    </row>
    <row r="3554" spans="1:2" x14ac:dyDescent="0.2">
      <c r="A3554">
        <v>20</v>
      </c>
      <c r="B3554" t="s">
        <v>8219</v>
      </c>
    </row>
    <row r="3555" spans="1:2" x14ac:dyDescent="0.2">
      <c r="A3555">
        <v>104</v>
      </c>
      <c r="B3555" t="s">
        <v>8219</v>
      </c>
    </row>
    <row r="3556" spans="1:2" x14ac:dyDescent="0.2">
      <c r="A3556">
        <v>53</v>
      </c>
      <c r="B3556" t="s">
        <v>8219</v>
      </c>
    </row>
    <row r="3557" spans="1:2" x14ac:dyDescent="0.2">
      <c r="A3557">
        <v>14</v>
      </c>
      <c r="B3557" t="s">
        <v>8219</v>
      </c>
    </row>
    <row r="3558" spans="1:2" x14ac:dyDescent="0.2">
      <c r="A3558">
        <v>20</v>
      </c>
      <c r="B3558" t="s">
        <v>8219</v>
      </c>
    </row>
    <row r="3559" spans="1:2" x14ac:dyDescent="0.2">
      <c r="A3559">
        <v>558</v>
      </c>
      <c r="B3559" t="s">
        <v>8219</v>
      </c>
    </row>
    <row r="3560" spans="1:2" x14ac:dyDescent="0.2">
      <c r="A3560">
        <v>22</v>
      </c>
      <c r="B3560" t="s">
        <v>8219</v>
      </c>
    </row>
    <row r="3561" spans="1:2" x14ac:dyDescent="0.2">
      <c r="A3561">
        <v>24</v>
      </c>
      <c r="B3561" t="s">
        <v>8219</v>
      </c>
    </row>
    <row r="3562" spans="1:2" x14ac:dyDescent="0.2">
      <c r="A3562">
        <v>74</v>
      </c>
      <c r="B3562" t="s">
        <v>8219</v>
      </c>
    </row>
    <row r="3563" spans="1:2" x14ac:dyDescent="0.2">
      <c r="A3563">
        <v>54</v>
      </c>
      <c r="B3563" t="s">
        <v>8219</v>
      </c>
    </row>
    <row r="3564" spans="1:2" x14ac:dyDescent="0.2">
      <c r="A3564">
        <v>31</v>
      </c>
      <c r="B3564" t="s">
        <v>8219</v>
      </c>
    </row>
    <row r="3565" spans="1:2" x14ac:dyDescent="0.2">
      <c r="A3565">
        <v>25</v>
      </c>
      <c r="B3565" t="s">
        <v>8219</v>
      </c>
    </row>
    <row r="3566" spans="1:2" x14ac:dyDescent="0.2">
      <c r="A3566">
        <v>17</v>
      </c>
      <c r="B3566" t="s">
        <v>8219</v>
      </c>
    </row>
    <row r="3567" spans="1:2" x14ac:dyDescent="0.2">
      <c r="A3567">
        <v>12</v>
      </c>
      <c r="B3567" t="s">
        <v>8219</v>
      </c>
    </row>
    <row r="3568" spans="1:2" x14ac:dyDescent="0.2">
      <c r="A3568">
        <v>38</v>
      </c>
      <c r="B3568" t="s">
        <v>8219</v>
      </c>
    </row>
    <row r="3569" spans="1:2" x14ac:dyDescent="0.2">
      <c r="A3569">
        <v>41</v>
      </c>
      <c r="B3569" t="s">
        <v>8219</v>
      </c>
    </row>
    <row r="3570" spans="1:2" x14ac:dyDescent="0.2">
      <c r="A3570">
        <v>19</v>
      </c>
      <c r="B3570" t="s">
        <v>8219</v>
      </c>
    </row>
    <row r="3571" spans="1:2" x14ac:dyDescent="0.2">
      <c r="A3571">
        <v>41</v>
      </c>
      <c r="B3571" t="s">
        <v>8219</v>
      </c>
    </row>
    <row r="3572" spans="1:2" x14ac:dyDescent="0.2">
      <c r="A3572">
        <v>26</v>
      </c>
      <c r="B3572" t="s">
        <v>8219</v>
      </c>
    </row>
    <row r="3573" spans="1:2" x14ac:dyDescent="0.2">
      <c r="A3573">
        <v>25</v>
      </c>
      <c r="B3573" t="s">
        <v>8219</v>
      </c>
    </row>
    <row r="3574" spans="1:2" x14ac:dyDescent="0.2">
      <c r="A3574">
        <v>9</v>
      </c>
      <c r="B3574" t="s">
        <v>8219</v>
      </c>
    </row>
    <row r="3575" spans="1:2" x14ac:dyDescent="0.2">
      <c r="A3575">
        <v>78</v>
      </c>
      <c r="B3575" t="s">
        <v>8219</v>
      </c>
    </row>
    <row r="3576" spans="1:2" x14ac:dyDescent="0.2">
      <c r="A3576">
        <v>45</v>
      </c>
      <c r="B3576" t="s">
        <v>8219</v>
      </c>
    </row>
    <row r="3577" spans="1:2" x14ac:dyDescent="0.2">
      <c r="A3577">
        <v>102</v>
      </c>
      <c r="B3577" t="s">
        <v>8219</v>
      </c>
    </row>
    <row r="3578" spans="1:2" x14ac:dyDescent="0.2">
      <c r="A3578">
        <v>5</v>
      </c>
      <c r="B3578" t="s">
        <v>8219</v>
      </c>
    </row>
    <row r="3579" spans="1:2" x14ac:dyDescent="0.2">
      <c r="A3579">
        <v>27</v>
      </c>
      <c r="B3579" t="s">
        <v>8219</v>
      </c>
    </row>
    <row r="3580" spans="1:2" x14ac:dyDescent="0.2">
      <c r="A3580">
        <v>37</v>
      </c>
      <c r="B3580" t="s">
        <v>8219</v>
      </c>
    </row>
    <row r="3581" spans="1:2" x14ac:dyDescent="0.2">
      <c r="A3581">
        <v>14</v>
      </c>
      <c r="B3581" t="s">
        <v>8219</v>
      </c>
    </row>
    <row r="3582" spans="1:2" x14ac:dyDescent="0.2">
      <c r="A3582">
        <v>27</v>
      </c>
      <c r="B3582" t="s">
        <v>8219</v>
      </c>
    </row>
    <row r="3583" spans="1:2" x14ac:dyDescent="0.2">
      <c r="A3583">
        <v>45</v>
      </c>
      <c r="B3583" t="s">
        <v>8219</v>
      </c>
    </row>
    <row r="3584" spans="1:2" x14ac:dyDescent="0.2">
      <c r="A3584">
        <v>49</v>
      </c>
      <c r="B3584" t="s">
        <v>8219</v>
      </c>
    </row>
    <row r="3585" spans="1:2" x14ac:dyDescent="0.2">
      <c r="A3585">
        <v>24</v>
      </c>
      <c r="B3585" t="s">
        <v>8219</v>
      </c>
    </row>
    <row r="3586" spans="1:2" x14ac:dyDescent="0.2">
      <c r="A3586">
        <v>112</v>
      </c>
      <c r="B3586" t="s">
        <v>8219</v>
      </c>
    </row>
    <row r="3587" spans="1:2" x14ac:dyDescent="0.2">
      <c r="A3587">
        <v>23</v>
      </c>
      <c r="B3587" t="s">
        <v>8219</v>
      </c>
    </row>
    <row r="3588" spans="1:2" x14ac:dyDescent="0.2">
      <c r="A3588">
        <v>54</v>
      </c>
      <c r="B3588" t="s">
        <v>8219</v>
      </c>
    </row>
    <row r="3589" spans="1:2" x14ac:dyDescent="0.2">
      <c r="A3589">
        <v>28</v>
      </c>
      <c r="B3589" t="s">
        <v>8219</v>
      </c>
    </row>
    <row r="3590" spans="1:2" x14ac:dyDescent="0.2">
      <c r="A3590">
        <v>11</v>
      </c>
      <c r="B3590" t="s">
        <v>8219</v>
      </c>
    </row>
    <row r="3591" spans="1:2" x14ac:dyDescent="0.2">
      <c r="A3591">
        <v>62</v>
      </c>
      <c r="B3591" t="s">
        <v>8219</v>
      </c>
    </row>
    <row r="3592" spans="1:2" x14ac:dyDescent="0.2">
      <c r="A3592">
        <v>73</v>
      </c>
      <c r="B3592" t="s">
        <v>8219</v>
      </c>
    </row>
    <row r="3593" spans="1:2" x14ac:dyDescent="0.2">
      <c r="A3593">
        <v>18</v>
      </c>
      <c r="B3593" t="s">
        <v>8219</v>
      </c>
    </row>
    <row r="3594" spans="1:2" x14ac:dyDescent="0.2">
      <c r="A3594">
        <v>35</v>
      </c>
      <c r="B3594" t="s">
        <v>8219</v>
      </c>
    </row>
    <row r="3595" spans="1:2" x14ac:dyDescent="0.2">
      <c r="A3595">
        <v>43</v>
      </c>
      <c r="B3595" t="s">
        <v>8219</v>
      </c>
    </row>
    <row r="3596" spans="1:2" x14ac:dyDescent="0.2">
      <c r="A3596">
        <v>36</v>
      </c>
      <c r="B3596" t="s">
        <v>8219</v>
      </c>
    </row>
    <row r="3597" spans="1:2" x14ac:dyDescent="0.2">
      <c r="A3597">
        <v>62</v>
      </c>
      <c r="B3597" t="s">
        <v>8219</v>
      </c>
    </row>
    <row r="3598" spans="1:2" x14ac:dyDescent="0.2">
      <c r="A3598">
        <v>15</v>
      </c>
      <c r="B3598" t="s">
        <v>8219</v>
      </c>
    </row>
    <row r="3599" spans="1:2" x14ac:dyDescent="0.2">
      <c r="A3599">
        <v>33</v>
      </c>
      <c r="B3599" t="s">
        <v>8219</v>
      </c>
    </row>
    <row r="3600" spans="1:2" x14ac:dyDescent="0.2">
      <c r="A3600">
        <v>27</v>
      </c>
      <c r="B3600" t="s">
        <v>8219</v>
      </c>
    </row>
    <row r="3601" spans="1:2" x14ac:dyDescent="0.2">
      <c r="A3601">
        <v>17</v>
      </c>
      <c r="B3601" t="s">
        <v>8219</v>
      </c>
    </row>
    <row r="3602" spans="1:2" x14ac:dyDescent="0.2">
      <c r="A3602">
        <v>4</v>
      </c>
      <c r="B3602" t="s">
        <v>8219</v>
      </c>
    </row>
    <row r="3603" spans="1:2" x14ac:dyDescent="0.2">
      <c r="A3603">
        <v>53</v>
      </c>
      <c r="B3603" t="s">
        <v>8219</v>
      </c>
    </row>
    <row r="3604" spans="1:2" x14ac:dyDescent="0.2">
      <c r="A3604">
        <v>49</v>
      </c>
      <c r="B3604" t="s">
        <v>8219</v>
      </c>
    </row>
    <row r="3605" spans="1:2" x14ac:dyDescent="0.2">
      <c r="A3605">
        <v>57</v>
      </c>
      <c r="B3605" t="s">
        <v>8219</v>
      </c>
    </row>
    <row r="3606" spans="1:2" x14ac:dyDescent="0.2">
      <c r="A3606">
        <v>69</v>
      </c>
      <c r="B3606" t="s">
        <v>8219</v>
      </c>
    </row>
    <row r="3607" spans="1:2" x14ac:dyDescent="0.2">
      <c r="A3607">
        <v>15</v>
      </c>
      <c r="B3607" t="s">
        <v>8219</v>
      </c>
    </row>
    <row r="3608" spans="1:2" x14ac:dyDescent="0.2">
      <c r="A3608">
        <v>64</v>
      </c>
      <c r="B3608" t="s">
        <v>8219</v>
      </c>
    </row>
    <row r="3609" spans="1:2" x14ac:dyDescent="0.2">
      <c r="A3609">
        <v>20</v>
      </c>
      <c r="B3609" t="s">
        <v>8219</v>
      </c>
    </row>
    <row r="3610" spans="1:2" x14ac:dyDescent="0.2">
      <c r="A3610">
        <v>27</v>
      </c>
      <c r="B3610" t="s">
        <v>8219</v>
      </c>
    </row>
    <row r="3611" spans="1:2" x14ac:dyDescent="0.2">
      <c r="A3611">
        <v>21</v>
      </c>
      <c r="B3611" t="s">
        <v>8219</v>
      </c>
    </row>
    <row r="3612" spans="1:2" x14ac:dyDescent="0.2">
      <c r="A3612">
        <v>31</v>
      </c>
      <c r="B3612" t="s">
        <v>8219</v>
      </c>
    </row>
    <row r="3613" spans="1:2" x14ac:dyDescent="0.2">
      <c r="A3613">
        <v>51</v>
      </c>
      <c r="B3613" t="s">
        <v>8219</v>
      </c>
    </row>
    <row r="3614" spans="1:2" x14ac:dyDescent="0.2">
      <c r="A3614">
        <v>57</v>
      </c>
      <c r="B3614" t="s">
        <v>8219</v>
      </c>
    </row>
    <row r="3615" spans="1:2" x14ac:dyDescent="0.2">
      <c r="A3615">
        <v>20</v>
      </c>
      <c r="B3615" t="s">
        <v>8219</v>
      </c>
    </row>
    <row r="3616" spans="1:2" x14ac:dyDescent="0.2">
      <c r="A3616">
        <v>71</v>
      </c>
      <c r="B3616" t="s">
        <v>8219</v>
      </c>
    </row>
    <row r="3617" spans="1:2" x14ac:dyDescent="0.2">
      <c r="A3617">
        <v>72</v>
      </c>
      <c r="B3617" t="s">
        <v>8219</v>
      </c>
    </row>
    <row r="3618" spans="1:2" x14ac:dyDescent="0.2">
      <c r="A3618">
        <v>45</v>
      </c>
      <c r="B3618" t="s">
        <v>8219</v>
      </c>
    </row>
    <row r="3619" spans="1:2" x14ac:dyDescent="0.2">
      <c r="A3619">
        <v>51</v>
      </c>
      <c r="B3619" t="s">
        <v>8219</v>
      </c>
    </row>
    <row r="3620" spans="1:2" x14ac:dyDescent="0.2">
      <c r="A3620">
        <v>56</v>
      </c>
      <c r="B3620" t="s">
        <v>8219</v>
      </c>
    </row>
    <row r="3621" spans="1:2" x14ac:dyDescent="0.2">
      <c r="A3621">
        <v>17</v>
      </c>
      <c r="B3621" t="s">
        <v>8219</v>
      </c>
    </row>
    <row r="3622" spans="1:2" x14ac:dyDescent="0.2">
      <c r="A3622">
        <v>197</v>
      </c>
      <c r="B3622" t="s">
        <v>8219</v>
      </c>
    </row>
    <row r="3623" spans="1:2" x14ac:dyDescent="0.2">
      <c r="A3623">
        <v>70</v>
      </c>
      <c r="B3623" t="s">
        <v>8219</v>
      </c>
    </row>
    <row r="3624" spans="1:2" x14ac:dyDescent="0.2">
      <c r="A3624">
        <v>21</v>
      </c>
      <c r="B3624" t="s">
        <v>8219</v>
      </c>
    </row>
    <row r="3625" spans="1:2" x14ac:dyDescent="0.2">
      <c r="A3625">
        <v>34</v>
      </c>
      <c r="B3625" t="s">
        <v>8219</v>
      </c>
    </row>
    <row r="3626" spans="1:2" x14ac:dyDescent="0.2">
      <c r="A3626">
        <v>39</v>
      </c>
      <c r="B3626" t="s">
        <v>8219</v>
      </c>
    </row>
    <row r="3627" spans="1:2" x14ac:dyDescent="0.2">
      <c r="A3627">
        <v>78</v>
      </c>
      <c r="B3627" t="s">
        <v>8219</v>
      </c>
    </row>
    <row r="3628" spans="1:2" x14ac:dyDescent="0.2">
      <c r="A3628">
        <v>48</v>
      </c>
      <c r="B3628" t="s">
        <v>8219</v>
      </c>
    </row>
    <row r="3629" spans="1:2" x14ac:dyDescent="0.2">
      <c r="A3629">
        <v>29</v>
      </c>
      <c r="B3629" t="s">
        <v>8219</v>
      </c>
    </row>
    <row r="3630" spans="1:2" x14ac:dyDescent="0.2">
      <c r="A3630">
        <v>0</v>
      </c>
      <c r="B3630" t="s">
        <v>8221</v>
      </c>
    </row>
    <row r="3631" spans="1:2" x14ac:dyDescent="0.2">
      <c r="A3631">
        <v>2</v>
      </c>
      <c r="B3631" t="s">
        <v>8221</v>
      </c>
    </row>
    <row r="3632" spans="1:2" x14ac:dyDescent="0.2">
      <c r="A3632">
        <v>1</v>
      </c>
      <c r="B3632" t="s">
        <v>8221</v>
      </c>
    </row>
    <row r="3633" spans="1:2" x14ac:dyDescent="0.2">
      <c r="A3633">
        <v>59</v>
      </c>
      <c r="B3633" t="s">
        <v>8221</v>
      </c>
    </row>
    <row r="3634" spans="1:2" x14ac:dyDescent="0.2">
      <c r="A3634">
        <v>1</v>
      </c>
      <c r="B3634" t="s">
        <v>8221</v>
      </c>
    </row>
    <row r="3635" spans="1:2" x14ac:dyDescent="0.2">
      <c r="A3635">
        <v>31</v>
      </c>
      <c r="B3635" t="s">
        <v>8221</v>
      </c>
    </row>
    <row r="3636" spans="1:2" x14ac:dyDescent="0.2">
      <c r="A3636">
        <v>18</v>
      </c>
      <c r="B3636" t="s">
        <v>8221</v>
      </c>
    </row>
    <row r="3637" spans="1:2" x14ac:dyDescent="0.2">
      <c r="A3637">
        <v>10</v>
      </c>
      <c r="B3637" t="s">
        <v>8221</v>
      </c>
    </row>
    <row r="3638" spans="1:2" x14ac:dyDescent="0.2">
      <c r="A3638">
        <v>0</v>
      </c>
      <c r="B3638" t="s">
        <v>8221</v>
      </c>
    </row>
    <row r="3639" spans="1:2" x14ac:dyDescent="0.2">
      <c r="A3639">
        <v>14</v>
      </c>
      <c r="B3639" t="s">
        <v>8221</v>
      </c>
    </row>
    <row r="3640" spans="1:2" x14ac:dyDescent="0.2">
      <c r="A3640">
        <v>2</v>
      </c>
      <c r="B3640" t="s">
        <v>8221</v>
      </c>
    </row>
    <row r="3641" spans="1:2" x14ac:dyDescent="0.2">
      <c r="A3641">
        <v>1</v>
      </c>
      <c r="B3641" t="s">
        <v>8221</v>
      </c>
    </row>
    <row r="3642" spans="1:2" x14ac:dyDescent="0.2">
      <c r="A3642">
        <v>3</v>
      </c>
      <c r="B3642" t="s">
        <v>8221</v>
      </c>
    </row>
    <row r="3643" spans="1:2" x14ac:dyDescent="0.2">
      <c r="A3643">
        <v>0</v>
      </c>
      <c r="B3643" t="s">
        <v>8221</v>
      </c>
    </row>
    <row r="3644" spans="1:2" x14ac:dyDescent="0.2">
      <c r="A3644">
        <v>2</v>
      </c>
      <c r="B3644" t="s">
        <v>8221</v>
      </c>
    </row>
    <row r="3645" spans="1:2" x14ac:dyDescent="0.2">
      <c r="A3645">
        <v>0</v>
      </c>
      <c r="B3645" t="s">
        <v>8221</v>
      </c>
    </row>
    <row r="3646" spans="1:2" x14ac:dyDescent="0.2">
      <c r="A3646">
        <v>12</v>
      </c>
      <c r="B3646" t="s">
        <v>8221</v>
      </c>
    </row>
    <row r="3647" spans="1:2" x14ac:dyDescent="0.2">
      <c r="A3647">
        <v>1</v>
      </c>
      <c r="B3647" t="s">
        <v>8221</v>
      </c>
    </row>
    <row r="3648" spans="1:2" x14ac:dyDescent="0.2">
      <c r="A3648">
        <v>8</v>
      </c>
      <c r="B3648" t="s">
        <v>8221</v>
      </c>
    </row>
    <row r="3649" spans="1:2" x14ac:dyDescent="0.2">
      <c r="A3649">
        <v>2</v>
      </c>
      <c r="B3649" t="s">
        <v>8221</v>
      </c>
    </row>
    <row r="3650" spans="1:2" x14ac:dyDescent="0.2">
      <c r="A3650">
        <v>73</v>
      </c>
      <c r="B3650" t="s">
        <v>8219</v>
      </c>
    </row>
    <row r="3651" spans="1:2" x14ac:dyDescent="0.2">
      <c r="A3651">
        <v>8</v>
      </c>
      <c r="B3651" t="s">
        <v>8219</v>
      </c>
    </row>
    <row r="3652" spans="1:2" x14ac:dyDescent="0.2">
      <c r="A3652">
        <v>17</v>
      </c>
      <c r="B3652" t="s">
        <v>8219</v>
      </c>
    </row>
    <row r="3653" spans="1:2" x14ac:dyDescent="0.2">
      <c r="A3653">
        <v>9</v>
      </c>
      <c r="B3653" t="s">
        <v>8219</v>
      </c>
    </row>
    <row r="3654" spans="1:2" x14ac:dyDescent="0.2">
      <c r="A3654">
        <v>17</v>
      </c>
      <c r="B3654" t="s">
        <v>8219</v>
      </c>
    </row>
    <row r="3655" spans="1:2" x14ac:dyDescent="0.2">
      <c r="A3655">
        <v>33</v>
      </c>
      <c r="B3655" t="s">
        <v>8219</v>
      </c>
    </row>
    <row r="3656" spans="1:2" x14ac:dyDescent="0.2">
      <c r="A3656">
        <v>38</v>
      </c>
      <c r="B3656" t="s">
        <v>8219</v>
      </c>
    </row>
    <row r="3657" spans="1:2" x14ac:dyDescent="0.2">
      <c r="A3657">
        <v>79</v>
      </c>
      <c r="B3657" t="s">
        <v>8219</v>
      </c>
    </row>
    <row r="3658" spans="1:2" x14ac:dyDescent="0.2">
      <c r="A3658">
        <v>46</v>
      </c>
      <c r="B3658" t="s">
        <v>8219</v>
      </c>
    </row>
    <row r="3659" spans="1:2" x14ac:dyDescent="0.2">
      <c r="A3659">
        <v>20</v>
      </c>
      <c r="B3659" t="s">
        <v>8219</v>
      </c>
    </row>
    <row r="3660" spans="1:2" x14ac:dyDescent="0.2">
      <c r="A3660">
        <v>20</v>
      </c>
      <c r="B3660" t="s">
        <v>8219</v>
      </c>
    </row>
    <row r="3661" spans="1:2" x14ac:dyDescent="0.2">
      <c r="A3661">
        <v>13</v>
      </c>
      <c r="B3661" t="s">
        <v>8219</v>
      </c>
    </row>
    <row r="3662" spans="1:2" x14ac:dyDescent="0.2">
      <c r="A3662">
        <v>22</v>
      </c>
      <c r="B3662" t="s">
        <v>8219</v>
      </c>
    </row>
    <row r="3663" spans="1:2" x14ac:dyDescent="0.2">
      <c r="A3663">
        <v>36</v>
      </c>
      <c r="B3663" t="s">
        <v>8219</v>
      </c>
    </row>
    <row r="3664" spans="1:2" x14ac:dyDescent="0.2">
      <c r="A3664">
        <v>40</v>
      </c>
      <c r="B3664" t="s">
        <v>8219</v>
      </c>
    </row>
    <row r="3665" spans="1:2" x14ac:dyDescent="0.2">
      <c r="A3665">
        <v>9</v>
      </c>
      <c r="B3665" t="s">
        <v>8219</v>
      </c>
    </row>
    <row r="3666" spans="1:2" x14ac:dyDescent="0.2">
      <c r="A3666">
        <v>19</v>
      </c>
      <c r="B3666" t="s">
        <v>8219</v>
      </c>
    </row>
    <row r="3667" spans="1:2" x14ac:dyDescent="0.2">
      <c r="A3667">
        <v>14</v>
      </c>
      <c r="B3667" t="s">
        <v>8219</v>
      </c>
    </row>
    <row r="3668" spans="1:2" x14ac:dyDescent="0.2">
      <c r="A3668">
        <v>38</v>
      </c>
      <c r="B3668" t="s">
        <v>8219</v>
      </c>
    </row>
    <row r="3669" spans="1:2" x14ac:dyDescent="0.2">
      <c r="A3669">
        <v>58</v>
      </c>
      <c r="B3669" t="s">
        <v>8219</v>
      </c>
    </row>
    <row r="3670" spans="1:2" x14ac:dyDescent="0.2">
      <c r="A3670">
        <v>28</v>
      </c>
      <c r="B3670" t="s">
        <v>8219</v>
      </c>
    </row>
    <row r="3671" spans="1:2" x14ac:dyDescent="0.2">
      <c r="A3671">
        <v>17</v>
      </c>
      <c r="B3671" t="s">
        <v>8219</v>
      </c>
    </row>
    <row r="3672" spans="1:2" x14ac:dyDescent="0.2">
      <c r="A3672">
        <v>12</v>
      </c>
      <c r="B3672" t="s">
        <v>8219</v>
      </c>
    </row>
    <row r="3673" spans="1:2" x14ac:dyDescent="0.2">
      <c r="A3673">
        <v>40</v>
      </c>
      <c r="B3673" t="s">
        <v>8219</v>
      </c>
    </row>
    <row r="3674" spans="1:2" x14ac:dyDescent="0.2">
      <c r="A3674">
        <v>57</v>
      </c>
      <c r="B3674" t="s">
        <v>8219</v>
      </c>
    </row>
    <row r="3675" spans="1:2" x14ac:dyDescent="0.2">
      <c r="A3675">
        <v>114</v>
      </c>
      <c r="B3675" t="s">
        <v>8219</v>
      </c>
    </row>
    <row r="3676" spans="1:2" x14ac:dyDescent="0.2">
      <c r="A3676">
        <v>31</v>
      </c>
      <c r="B3676" t="s">
        <v>8219</v>
      </c>
    </row>
    <row r="3677" spans="1:2" x14ac:dyDescent="0.2">
      <c r="A3677">
        <v>3</v>
      </c>
      <c r="B3677" t="s">
        <v>8219</v>
      </c>
    </row>
    <row r="3678" spans="1:2" x14ac:dyDescent="0.2">
      <c r="A3678">
        <v>16</v>
      </c>
      <c r="B3678" t="s">
        <v>8219</v>
      </c>
    </row>
    <row r="3679" spans="1:2" x14ac:dyDescent="0.2">
      <c r="A3679">
        <v>199</v>
      </c>
      <c r="B3679" t="s">
        <v>8219</v>
      </c>
    </row>
    <row r="3680" spans="1:2" x14ac:dyDescent="0.2">
      <c r="A3680">
        <v>31</v>
      </c>
      <c r="B3680" t="s">
        <v>8219</v>
      </c>
    </row>
    <row r="3681" spans="1:2" x14ac:dyDescent="0.2">
      <c r="A3681">
        <v>30</v>
      </c>
      <c r="B3681" t="s">
        <v>8219</v>
      </c>
    </row>
    <row r="3682" spans="1:2" x14ac:dyDescent="0.2">
      <c r="A3682">
        <v>34</v>
      </c>
      <c r="B3682" t="s">
        <v>8219</v>
      </c>
    </row>
    <row r="3683" spans="1:2" x14ac:dyDescent="0.2">
      <c r="A3683">
        <v>18</v>
      </c>
      <c r="B3683" t="s">
        <v>8219</v>
      </c>
    </row>
    <row r="3684" spans="1:2" x14ac:dyDescent="0.2">
      <c r="A3684">
        <v>67</v>
      </c>
      <c r="B3684" t="s">
        <v>8219</v>
      </c>
    </row>
    <row r="3685" spans="1:2" x14ac:dyDescent="0.2">
      <c r="A3685">
        <v>66</v>
      </c>
      <c r="B3685" t="s">
        <v>8219</v>
      </c>
    </row>
    <row r="3686" spans="1:2" x14ac:dyDescent="0.2">
      <c r="A3686">
        <v>23</v>
      </c>
      <c r="B3686" t="s">
        <v>8219</v>
      </c>
    </row>
    <row r="3687" spans="1:2" x14ac:dyDescent="0.2">
      <c r="A3687">
        <v>126</v>
      </c>
      <c r="B3687" t="s">
        <v>8219</v>
      </c>
    </row>
    <row r="3688" spans="1:2" x14ac:dyDescent="0.2">
      <c r="A3688">
        <v>6</v>
      </c>
      <c r="B3688" t="s">
        <v>8219</v>
      </c>
    </row>
    <row r="3689" spans="1:2" x14ac:dyDescent="0.2">
      <c r="A3689">
        <v>25</v>
      </c>
      <c r="B3689" t="s">
        <v>8219</v>
      </c>
    </row>
    <row r="3690" spans="1:2" x14ac:dyDescent="0.2">
      <c r="A3690">
        <v>39</v>
      </c>
      <c r="B3690" t="s">
        <v>8219</v>
      </c>
    </row>
    <row r="3691" spans="1:2" x14ac:dyDescent="0.2">
      <c r="A3691">
        <v>62</v>
      </c>
      <c r="B3691" t="s">
        <v>8219</v>
      </c>
    </row>
    <row r="3692" spans="1:2" x14ac:dyDescent="0.2">
      <c r="A3692">
        <v>31</v>
      </c>
      <c r="B3692" t="s">
        <v>8219</v>
      </c>
    </row>
    <row r="3693" spans="1:2" x14ac:dyDescent="0.2">
      <c r="A3693">
        <v>274</v>
      </c>
      <c r="B3693" t="s">
        <v>8219</v>
      </c>
    </row>
    <row r="3694" spans="1:2" x14ac:dyDescent="0.2">
      <c r="A3694">
        <v>17</v>
      </c>
      <c r="B3694" t="s">
        <v>8219</v>
      </c>
    </row>
    <row r="3695" spans="1:2" x14ac:dyDescent="0.2">
      <c r="A3695">
        <v>14</v>
      </c>
      <c r="B3695" t="s">
        <v>8219</v>
      </c>
    </row>
    <row r="3696" spans="1:2" x14ac:dyDescent="0.2">
      <c r="A3696">
        <v>60</v>
      </c>
      <c r="B3696" t="s">
        <v>8219</v>
      </c>
    </row>
    <row r="3697" spans="1:2" x14ac:dyDescent="0.2">
      <c r="A3697">
        <v>33</v>
      </c>
      <c r="B3697" t="s">
        <v>8219</v>
      </c>
    </row>
    <row r="3698" spans="1:2" x14ac:dyDescent="0.2">
      <c r="A3698">
        <v>78</v>
      </c>
      <c r="B3698" t="s">
        <v>8219</v>
      </c>
    </row>
    <row r="3699" spans="1:2" x14ac:dyDescent="0.2">
      <c r="A3699">
        <v>30</v>
      </c>
      <c r="B3699" t="s">
        <v>8219</v>
      </c>
    </row>
    <row r="3700" spans="1:2" x14ac:dyDescent="0.2">
      <c r="A3700">
        <v>136</v>
      </c>
      <c r="B3700" t="s">
        <v>8219</v>
      </c>
    </row>
    <row r="3701" spans="1:2" x14ac:dyDescent="0.2">
      <c r="A3701">
        <v>40</v>
      </c>
      <c r="B3701" t="s">
        <v>8219</v>
      </c>
    </row>
    <row r="3702" spans="1:2" x14ac:dyDescent="0.2">
      <c r="A3702">
        <v>18</v>
      </c>
      <c r="B3702" t="s">
        <v>8219</v>
      </c>
    </row>
    <row r="3703" spans="1:2" x14ac:dyDescent="0.2">
      <c r="A3703">
        <v>39</v>
      </c>
      <c r="B3703" t="s">
        <v>8219</v>
      </c>
    </row>
    <row r="3704" spans="1:2" x14ac:dyDescent="0.2">
      <c r="A3704">
        <v>21</v>
      </c>
      <c r="B3704" t="s">
        <v>8219</v>
      </c>
    </row>
    <row r="3705" spans="1:2" x14ac:dyDescent="0.2">
      <c r="A3705">
        <v>30</v>
      </c>
      <c r="B3705" t="s">
        <v>8219</v>
      </c>
    </row>
    <row r="3706" spans="1:2" x14ac:dyDescent="0.2">
      <c r="A3706">
        <v>27</v>
      </c>
      <c r="B3706" t="s">
        <v>8219</v>
      </c>
    </row>
    <row r="3707" spans="1:2" x14ac:dyDescent="0.2">
      <c r="A3707">
        <v>35</v>
      </c>
      <c r="B3707" t="s">
        <v>8219</v>
      </c>
    </row>
    <row r="3708" spans="1:2" x14ac:dyDescent="0.2">
      <c r="A3708">
        <v>13</v>
      </c>
      <c r="B3708" t="s">
        <v>8219</v>
      </c>
    </row>
    <row r="3709" spans="1:2" x14ac:dyDescent="0.2">
      <c r="A3709">
        <v>23</v>
      </c>
      <c r="B3709" t="s">
        <v>8219</v>
      </c>
    </row>
    <row r="3710" spans="1:2" x14ac:dyDescent="0.2">
      <c r="A3710">
        <v>39</v>
      </c>
      <c r="B3710" t="s">
        <v>8219</v>
      </c>
    </row>
    <row r="3711" spans="1:2" x14ac:dyDescent="0.2">
      <c r="A3711">
        <v>35</v>
      </c>
      <c r="B3711" t="s">
        <v>8219</v>
      </c>
    </row>
    <row r="3712" spans="1:2" x14ac:dyDescent="0.2">
      <c r="A3712">
        <v>27</v>
      </c>
      <c r="B3712" t="s">
        <v>8219</v>
      </c>
    </row>
    <row r="3713" spans="1:2" x14ac:dyDescent="0.2">
      <c r="A3713">
        <v>21</v>
      </c>
      <c r="B3713" t="s">
        <v>8219</v>
      </c>
    </row>
    <row r="3714" spans="1:2" x14ac:dyDescent="0.2">
      <c r="A3714">
        <v>104</v>
      </c>
      <c r="B3714" t="s">
        <v>8219</v>
      </c>
    </row>
    <row r="3715" spans="1:2" x14ac:dyDescent="0.2">
      <c r="A3715">
        <v>19</v>
      </c>
      <c r="B3715" t="s">
        <v>8219</v>
      </c>
    </row>
    <row r="3716" spans="1:2" x14ac:dyDescent="0.2">
      <c r="A3716">
        <v>97</v>
      </c>
      <c r="B3716" t="s">
        <v>8219</v>
      </c>
    </row>
    <row r="3717" spans="1:2" x14ac:dyDescent="0.2">
      <c r="A3717">
        <v>27</v>
      </c>
      <c r="B3717" t="s">
        <v>8219</v>
      </c>
    </row>
    <row r="3718" spans="1:2" x14ac:dyDescent="0.2">
      <c r="A3718">
        <v>24</v>
      </c>
      <c r="B3718" t="s">
        <v>8219</v>
      </c>
    </row>
    <row r="3719" spans="1:2" x14ac:dyDescent="0.2">
      <c r="A3719">
        <v>13</v>
      </c>
      <c r="B3719" t="s">
        <v>8219</v>
      </c>
    </row>
    <row r="3720" spans="1:2" x14ac:dyDescent="0.2">
      <c r="A3720">
        <v>46</v>
      </c>
      <c r="B3720" t="s">
        <v>8219</v>
      </c>
    </row>
    <row r="3721" spans="1:2" x14ac:dyDescent="0.2">
      <c r="A3721">
        <v>4</v>
      </c>
      <c r="B3721" t="s">
        <v>8219</v>
      </c>
    </row>
    <row r="3722" spans="1:2" x14ac:dyDescent="0.2">
      <c r="A3722">
        <v>40</v>
      </c>
      <c r="B3722" t="s">
        <v>8219</v>
      </c>
    </row>
    <row r="3723" spans="1:2" x14ac:dyDescent="0.2">
      <c r="A3723">
        <v>44</v>
      </c>
      <c r="B3723" t="s">
        <v>8219</v>
      </c>
    </row>
    <row r="3724" spans="1:2" x14ac:dyDescent="0.2">
      <c r="A3724">
        <v>35</v>
      </c>
      <c r="B3724" t="s">
        <v>8219</v>
      </c>
    </row>
    <row r="3725" spans="1:2" x14ac:dyDescent="0.2">
      <c r="A3725">
        <v>63</v>
      </c>
      <c r="B3725" t="s">
        <v>8219</v>
      </c>
    </row>
    <row r="3726" spans="1:2" x14ac:dyDescent="0.2">
      <c r="A3726">
        <v>89</v>
      </c>
      <c r="B3726" t="s">
        <v>8219</v>
      </c>
    </row>
    <row r="3727" spans="1:2" x14ac:dyDescent="0.2">
      <c r="A3727">
        <v>15</v>
      </c>
      <c r="B3727" t="s">
        <v>8219</v>
      </c>
    </row>
    <row r="3728" spans="1:2" x14ac:dyDescent="0.2">
      <c r="A3728">
        <v>46</v>
      </c>
      <c r="B3728" t="s">
        <v>8219</v>
      </c>
    </row>
    <row r="3729" spans="1:2" x14ac:dyDescent="0.2">
      <c r="A3729">
        <v>33</v>
      </c>
      <c r="B3729" t="s">
        <v>8219</v>
      </c>
    </row>
    <row r="3730" spans="1:2" x14ac:dyDescent="0.2">
      <c r="A3730">
        <v>31</v>
      </c>
      <c r="B3730" t="s">
        <v>8221</v>
      </c>
    </row>
    <row r="3731" spans="1:2" x14ac:dyDescent="0.2">
      <c r="A3731">
        <v>5</v>
      </c>
      <c r="B3731" t="s">
        <v>8221</v>
      </c>
    </row>
    <row r="3732" spans="1:2" x14ac:dyDescent="0.2">
      <c r="A3732">
        <v>1</v>
      </c>
      <c r="B3732" t="s">
        <v>8221</v>
      </c>
    </row>
    <row r="3733" spans="1:2" x14ac:dyDescent="0.2">
      <c r="A3733">
        <v>12</v>
      </c>
      <c r="B3733" t="s">
        <v>8221</v>
      </c>
    </row>
    <row r="3734" spans="1:2" x14ac:dyDescent="0.2">
      <c r="A3734">
        <v>4</v>
      </c>
      <c r="B3734" t="s">
        <v>8221</v>
      </c>
    </row>
    <row r="3735" spans="1:2" x14ac:dyDescent="0.2">
      <c r="A3735">
        <v>0</v>
      </c>
      <c r="B3735" t="s">
        <v>8221</v>
      </c>
    </row>
    <row r="3736" spans="1:2" x14ac:dyDescent="0.2">
      <c r="A3736">
        <v>7</v>
      </c>
      <c r="B3736" t="s">
        <v>8221</v>
      </c>
    </row>
    <row r="3737" spans="1:2" x14ac:dyDescent="0.2">
      <c r="A3737">
        <v>2</v>
      </c>
      <c r="B3737" t="s">
        <v>8221</v>
      </c>
    </row>
    <row r="3738" spans="1:2" x14ac:dyDescent="0.2">
      <c r="A3738">
        <v>1</v>
      </c>
      <c r="B3738" t="s">
        <v>8221</v>
      </c>
    </row>
    <row r="3739" spans="1:2" x14ac:dyDescent="0.2">
      <c r="A3739">
        <v>4</v>
      </c>
      <c r="B3739" t="s">
        <v>8221</v>
      </c>
    </row>
    <row r="3740" spans="1:2" x14ac:dyDescent="0.2">
      <c r="A3740">
        <v>6</v>
      </c>
      <c r="B3740" t="s">
        <v>8221</v>
      </c>
    </row>
    <row r="3741" spans="1:2" x14ac:dyDescent="0.2">
      <c r="A3741">
        <v>8</v>
      </c>
      <c r="B3741" t="s">
        <v>8221</v>
      </c>
    </row>
    <row r="3742" spans="1:2" x14ac:dyDescent="0.2">
      <c r="A3742">
        <v>14</v>
      </c>
      <c r="B3742" t="s">
        <v>8221</v>
      </c>
    </row>
    <row r="3743" spans="1:2" x14ac:dyDescent="0.2">
      <c r="A3743">
        <v>0</v>
      </c>
      <c r="B3743" t="s">
        <v>8221</v>
      </c>
    </row>
    <row r="3744" spans="1:2" x14ac:dyDescent="0.2">
      <c r="A3744">
        <v>4</v>
      </c>
      <c r="B3744" t="s">
        <v>8221</v>
      </c>
    </row>
    <row r="3745" spans="1:2" x14ac:dyDescent="0.2">
      <c r="A3745">
        <v>0</v>
      </c>
      <c r="B3745" t="s">
        <v>8221</v>
      </c>
    </row>
    <row r="3746" spans="1:2" x14ac:dyDescent="0.2">
      <c r="A3746">
        <v>0</v>
      </c>
      <c r="B3746" t="s">
        <v>8221</v>
      </c>
    </row>
    <row r="3747" spans="1:2" x14ac:dyDescent="0.2">
      <c r="A3747">
        <v>1</v>
      </c>
      <c r="B3747" t="s">
        <v>8221</v>
      </c>
    </row>
    <row r="3748" spans="1:2" x14ac:dyDescent="0.2">
      <c r="A3748">
        <v>1</v>
      </c>
      <c r="B3748" t="s">
        <v>8221</v>
      </c>
    </row>
    <row r="3749" spans="1:2" x14ac:dyDescent="0.2">
      <c r="A3749">
        <v>1</v>
      </c>
      <c r="B3749" t="s">
        <v>8221</v>
      </c>
    </row>
    <row r="3750" spans="1:2" x14ac:dyDescent="0.2">
      <c r="A3750">
        <v>52</v>
      </c>
      <c r="B3750" t="s">
        <v>8219</v>
      </c>
    </row>
    <row r="3751" spans="1:2" x14ac:dyDescent="0.2">
      <c r="A3751">
        <v>7</v>
      </c>
      <c r="B3751" t="s">
        <v>8219</v>
      </c>
    </row>
    <row r="3752" spans="1:2" x14ac:dyDescent="0.2">
      <c r="A3752">
        <v>28</v>
      </c>
      <c r="B3752" t="s">
        <v>8219</v>
      </c>
    </row>
    <row r="3753" spans="1:2" x14ac:dyDescent="0.2">
      <c r="A3753">
        <v>11</v>
      </c>
      <c r="B3753" t="s">
        <v>8219</v>
      </c>
    </row>
    <row r="3754" spans="1:2" x14ac:dyDescent="0.2">
      <c r="A3754">
        <v>15</v>
      </c>
      <c r="B3754" t="s">
        <v>8219</v>
      </c>
    </row>
    <row r="3755" spans="1:2" x14ac:dyDescent="0.2">
      <c r="A3755">
        <v>30</v>
      </c>
      <c r="B3755" t="s">
        <v>8219</v>
      </c>
    </row>
    <row r="3756" spans="1:2" x14ac:dyDescent="0.2">
      <c r="A3756">
        <v>27</v>
      </c>
      <c r="B3756" t="s">
        <v>8219</v>
      </c>
    </row>
    <row r="3757" spans="1:2" x14ac:dyDescent="0.2">
      <c r="A3757">
        <v>28</v>
      </c>
      <c r="B3757" t="s">
        <v>8219</v>
      </c>
    </row>
    <row r="3758" spans="1:2" x14ac:dyDescent="0.2">
      <c r="A3758">
        <v>17</v>
      </c>
      <c r="B3758" t="s">
        <v>8219</v>
      </c>
    </row>
    <row r="3759" spans="1:2" x14ac:dyDescent="0.2">
      <c r="A3759">
        <v>50</v>
      </c>
      <c r="B3759" t="s">
        <v>8219</v>
      </c>
    </row>
    <row r="3760" spans="1:2" x14ac:dyDescent="0.2">
      <c r="A3760">
        <v>26</v>
      </c>
      <c r="B3760" t="s">
        <v>8219</v>
      </c>
    </row>
    <row r="3761" spans="1:2" x14ac:dyDescent="0.2">
      <c r="A3761">
        <v>88</v>
      </c>
      <c r="B3761" t="s">
        <v>8219</v>
      </c>
    </row>
    <row r="3762" spans="1:2" x14ac:dyDescent="0.2">
      <c r="A3762">
        <v>91</v>
      </c>
      <c r="B3762" t="s">
        <v>8219</v>
      </c>
    </row>
    <row r="3763" spans="1:2" x14ac:dyDescent="0.2">
      <c r="A3763">
        <v>3</v>
      </c>
      <c r="B3763" t="s">
        <v>8219</v>
      </c>
    </row>
    <row r="3764" spans="1:2" x14ac:dyDescent="0.2">
      <c r="A3764">
        <v>28</v>
      </c>
      <c r="B3764" t="s">
        <v>8219</v>
      </c>
    </row>
    <row r="3765" spans="1:2" x14ac:dyDescent="0.2">
      <c r="A3765">
        <v>77</v>
      </c>
      <c r="B3765" t="s">
        <v>8219</v>
      </c>
    </row>
    <row r="3766" spans="1:2" x14ac:dyDescent="0.2">
      <c r="A3766">
        <v>27</v>
      </c>
      <c r="B3766" t="s">
        <v>8219</v>
      </c>
    </row>
    <row r="3767" spans="1:2" x14ac:dyDescent="0.2">
      <c r="A3767">
        <v>107</v>
      </c>
      <c r="B3767" t="s">
        <v>8219</v>
      </c>
    </row>
    <row r="3768" spans="1:2" x14ac:dyDescent="0.2">
      <c r="A3768">
        <v>96</v>
      </c>
      <c r="B3768" t="s">
        <v>8219</v>
      </c>
    </row>
    <row r="3769" spans="1:2" x14ac:dyDescent="0.2">
      <c r="A3769">
        <v>56</v>
      </c>
      <c r="B3769" t="s">
        <v>8219</v>
      </c>
    </row>
    <row r="3770" spans="1:2" x14ac:dyDescent="0.2">
      <c r="A3770">
        <v>58</v>
      </c>
      <c r="B3770" t="s">
        <v>8219</v>
      </c>
    </row>
    <row r="3771" spans="1:2" x14ac:dyDescent="0.2">
      <c r="A3771">
        <v>15</v>
      </c>
      <c r="B3771" t="s">
        <v>8219</v>
      </c>
    </row>
    <row r="3772" spans="1:2" x14ac:dyDescent="0.2">
      <c r="A3772">
        <v>20</v>
      </c>
      <c r="B3772" t="s">
        <v>8219</v>
      </c>
    </row>
    <row r="3773" spans="1:2" x14ac:dyDescent="0.2">
      <c r="A3773">
        <v>38</v>
      </c>
      <c r="B3773" t="s">
        <v>8219</v>
      </c>
    </row>
    <row r="3774" spans="1:2" x14ac:dyDescent="0.2">
      <c r="A3774">
        <v>33</v>
      </c>
      <c r="B3774" t="s">
        <v>8219</v>
      </c>
    </row>
    <row r="3775" spans="1:2" x14ac:dyDescent="0.2">
      <c r="A3775">
        <v>57</v>
      </c>
      <c r="B3775" t="s">
        <v>8219</v>
      </c>
    </row>
    <row r="3776" spans="1:2" x14ac:dyDescent="0.2">
      <c r="A3776">
        <v>25</v>
      </c>
      <c r="B3776" t="s">
        <v>8219</v>
      </c>
    </row>
    <row r="3777" spans="1:2" x14ac:dyDescent="0.2">
      <c r="A3777">
        <v>14</v>
      </c>
      <c r="B3777" t="s">
        <v>8219</v>
      </c>
    </row>
    <row r="3778" spans="1:2" x14ac:dyDescent="0.2">
      <c r="A3778">
        <v>94</v>
      </c>
      <c r="B3778" t="s">
        <v>8219</v>
      </c>
    </row>
    <row r="3779" spans="1:2" x14ac:dyDescent="0.2">
      <c r="A3779">
        <v>59</v>
      </c>
      <c r="B3779" t="s">
        <v>8219</v>
      </c>
    </row>
    <row r="3780" spans="1:2" x14ac:dyDescent="0.2">
      <c r="A3780">
        <v>36</v>
      </c>
      <c r="B3780" t="s">
        <v>8219</v>
      </c>
    </row>
    <row r="3781" spans="1:2" x14ac:dyDescent="0.2">
      <c r="A3781">
        <v>115</v>
      </c>
      <c r="B3781" t="s">
        <v>8219</v>
      </c>
    </row>
    <row r="3782" spans="1:2" x14ac:dyDescent="0.2">
      <c r="A3782">
        <v>30</v>
      </c>
      <c r="B3782" t="s">
        <v>8219</v>
      </c>
    </row>
    <row r="3783" spans="1:2" x14ac:dyDescent="0.2">
      <c r="A3783">
        <v>52</v>
      </c>
      <c r="B3783" t="s">
        <v>8219</v>
      </c>
    </row>
    <row r="3784" spans="1:2" x14ac:dyDescent="0.2">
      <c r="A3784">
        <v>27</v>
      </c>
      <c r="B3784" t="s">
        <v>8219</v>
      </c>
    </row>
    <row r="3785" spans="1:2" x14ac:dyDescent="0.2">
      <c r="A3785">
        <v>24</v>
      </c>
      <c r="B3785" t="s">
        <v>8219</v>
      </c>
    </row>
    <row r="3786" spans="1:2" x14ac:dyDescent="0.2">
      <c r="A3786">
        <v>10</v>
      </c>
      <c r="B3786" t="s">
        <v>8219</v>
      </c>
    </row>
    <row r="3787" spans="1:2" x14ac:dyDescent="0.2">
      <c r="A3787">
        <v>30</v>
      </c>
      <c r="B3787" t="s">
        <v>8219</v>
      </c>
    </row>
    <row r="3788" spans="1:2" x14ac:dyDescent="0.2">
      <c r="A3788">
        <v>71</v>
      </c>
      <c r="B3788" t="s">
        <v>8219</v>
      </c>
    </row>
    <row r="3789" spans="1:2" x14ac:dyDescent="0.2">
      <c r="A3789">
        <v>10</v>
      </c>
      <c r="B3789" t="s">
        <v>8219</v>
      </c>
    </row>
    <row r="3790" spans="1:2" x14ac:dyDescent="0.2">
      <c r="A3790">
        <v>1</v>
      </c>
      <c r="B3790" t="s">
        <v>8221</v>
      </c>
    </row>
    <row r="3791" spans="1:2" x14ac:dyDescent="0.2">
      <c r="A3791">
        <v>4</v>
      </c>
      <c r="B3791" t="s">
        <v>8221</v>
      </c>
    </row>
    <row r="3792" spans="1:2" x14ac:dyDescent="0.2">
      <c r="A3792">
        <v>0</v>
      </c>
      <c r="B3792" t="s">
        <v>8221</v>
      </c>
    </row>
    <row r="3793" spans="1:2" x14ac:dyDescent="0.2">
      <c r="A3793">
        <v>0</v>
      </c>
      <c r="B3793" t="s">
        <v>8221</v>
      </c>
    </row>
    <row r="3794" spans="1:2" x14ac:dyDescent="0.2">
      <c r="A3794">
        <v>2</v>
      </c>
      <c r="B3794" t="s">
        <v>8221</v>
      </c>
    </row>
    <row r="3795" spans="1:2" x14ac:dyDescent="0.2">
      <c r="A3795">
        <v>24</v>
      </c>
      <c r="B3795" t="s">
        <v>8221</v>
      </c>
    </row>
    <row r="3796" spans="1:2" x14ac:dyDescent="0.2">
      <c r="A3796">
        <v>1</v>
      </c>
      <c r="B3796" t="s">
        <v>8221</v>
      </c>
    </row>
    <row r="3797" spans="1:2" x14ac:dyDescent="0.2">
      <c r="A3797">
        <v>2</v>
      </c>
      <c r="B3797" t="s">
        <v>8221</v>
      </c>
    </row>
    <row r="3798" spans="1:2" x14ac:dyDescent="0.2">
      <c r="A3798">
        <v>1</v>
      </c>
      <c r="B3798" t="s">
        <v>8221</v>
      </c>
    </row>
    <row r="3799" spans="1:2" x14ac:dyDescent="0.2">
      <c r="A3799">
        <v>37</v>
      </c>
      <c r="B3799" t="s">
        <v>8221</v>
      </c>
    </row>
    <row r="3800" spans="1:2" x14ac:dyDescent="0.2">
      <c r="A3800">
        <v>5</v>
      </c>
      <c r="B3800" t="s">
        <v>8221</v>
      </c>
    </row>
    <row r="3801" spans="1:2" x14ac:dyDescent="0.2">
      <c r="A3801">
        <v>4</v>
      </c>
      <c r="B3801" t="s">
        <v>8221</v>
      </c>
    </row>
    <row r="3802" spans="1:2" x14ac:dyDescent="0.2">
      <c r="A3802">
        <v>16</v>
      </c>
      <c r="B3802" t="s">
        <v>8221</v>
      </c>
    </row>
    <row r="3803" spans="1:2" x14ac:dyDescent="0.2">
      <c r="A3803">
        <v>9</v>
      </c>
      <c r="B3803" t="s">
        <v>8221</v>
      </c>
    </row>
    <row r="3804" spans="1:2" x14ac:dyDescent="0.2">
      <c r="A3804">
        <v>0</v>
      </c>
      <c r="B3804" t="s">
        <v>8221</v>
      </c>
    </row>
    <row r="3805" spans="1:2" x14ac:dyDescent="0.2">
      <c r="A3805">
        <v>40</v>
      </c>
      <c r="B3805" t="s">
        <v>8221</v>
      </c>
    </row>
    <row r="3806" spans="1:2" x14ac:dyDescent="0.2">
      <c r="A3806">
        <v>0</v>
      </c>
      <c r="B3806" t="s">
        <v>8221</v>
      </c>
    </row>
    <row r="3807" spans="1:2" x14ac:dyDescent="0.2">
      <c r="A3807">
        <v>2</v>
      </c>
      <c r="B3807" t="s">
        <v>8221</v>
      </c>
    </row>
    <row r="3808" spans="1:2" x14ac:dyDescent="0.2">
      <c r="A3808">
        <v>1</v>
      </c>
      <c r="B3808" t="s">
        <v>8221</v>
      </c>
    </row>
    <row r="3809" spans="1:2" x14ac:dyDescent="0.2">
      <c r="A3809">
        <v>9</v>
      </c>
      <c r="B3809" t="s">
        <v>8221</v>
      </c>
    </row>
    <row r="3810" spans="1:2" x14ac:dyDescent="0.2">
      <c r="A3810">
        <v>24</v>
      </c>
      <c r="B3810" t="s">
        <v>8219</v>
      </c>
    </row>
    <row r="3811" spans="1:2" x14ac:dyDescent="0.2">
      <c r="A3811">
        <v>38</v>
      </c>
      <c r="B3811" t="s">
        <v>8219</v>
      </c>
    </row>
    <row r="3812" spans="1:2" x14ac:dyDescent="0.2">
      <c r="A3812">
        <v>26</v>
      </c>
      <c r="B3812" t="s">
        <v>8219</v>
      </c>
    </row>
    <row r="3813" spans="1:2" x14ac:dyDescent="0.2">
      <c r="A3813">
        <v>19</v>
      </c>
      <c r="B3813" t="s">
        <v>8219</v>
      </c>
    </row>
    <row r="3814" spans="1:2" x14ac:dyDescent="0.2">
      <c r="A3814">
        <v>11</v>
      </c>
      <c r="B3814" t="s">
        <v>8219</v>
      </c>
    </row>
    <row r="3815" spans="1:2" x14ac:dyDescent="0.2">
      <c r="A3815">
        <v>27</v>
      </c>
      <c r="B3815" t="s">
        <v>8219</v>
      </c>
    </row>
    <row r="3816" spans="1:2" x14ac:dyDescent="0.2">
      <c r="A3816">
        <v>34</v>
      </c>
      <c r="B3816" t="s">
        <v>8219</v>
      </c>
    </row>
    <row r="3817" spans="1:2" x14ac:dyDescent="0.2">
      <c r="A3817">
        <v>20</v>
      </c>
      <c r="B3817" t="s">
        <v>8219</v>
      </c>
    </row>
    <row r="3818" spans="1:2" x14ac:dyDescent="0.2">
      <c r="A3818">
        <v>37</v>
      </c>
      <c r="B3818" t="s">
        <v>8219</v>
      </c>
    </row>
    <row r="3819" spans="1:2" x14ac:dyDescent="0.2">
      <c r="A3819">
        <v>20</v>
      </c>
      <c r="B3819" t="s">
        <v>8219</v>
      </c>
    </row>
    <row r="3820" spans="1:2" x14ac:dyDescent="0.2">
      <c r="A3820">
        <v>10</v>
      </c>
      <c r="B3820" t="s">
        <v>8219</v>
      </c>
    </row>
    <row r="3821" spans="1:2" x14ac:dyDescent="0.2">
      <c r="A3821">
        <v>26</v>
      </c>
      <c r="B3821" t="s">
        <v>8219</v>
      </c>
    </row>
    <row r="3822" spans="1:2" x14ac:dyDescent="0.2">
      <c r="A3822">
        <v>20</v>
      </c>
      <c r="B3822" t="s">
        <v>8219</v>
      </c>
    </row>
    <row r="3823" spans="1:2" x14ac:dyDescent="0.2">
      <c r="A3823">
        <v>46</v>
      </c>
      <c r="B3823" t="s">
        <v>8219</v>
      </c>
    </row>
    <row r="3824" spans="1:2" x14ac:dyDescent="0.2">
      <c r="A3824">
        <v>76</v>
      </c>
      <c r="B3824" t="s">
        <v>8219</v>
      </c>
    </row>
    <row r="3825" spans="1:2" x14ac:dyDescent="0.2">
      <c r="A3825">
        <v>41</v>
      </c>
      <c r="B3825" t="s">
        <v>8219</v>
      </c>
    </row>
    <row r="3826" spans="1:2" x14ac:dyDescent="0.2">
      <c r="A3826">
        <v>7</v>
      </c>
      <c r="B3826" t="s">
        <v>8219</v>
      </c>
    </row>
    <row r="3827" spans="1:2" x14ac:dyDescent="0.2">
      <c r="A3827">
        <v>49</v>
      </c>
      <c r="B3827" t="s">
        <v>8219</v>
      </c>
    </row>
    <row r="3828" spans="1:2" x14ac:dyDescent="0.2">
      <c r="A3828">
        <v>26</v>
      </c>
      <c r="B3828" t="s">
        <v>8219</v>
      </c>
    </row>
    <row r="3829" spans="1:2" x14ac:dyDescent="0.2">
      <c r="A3829">
        <v>65</v>
      </c>
      <c r="B3829" t="s">
        <v>8219</v>
      </c>
    </row>
    <row r="3830" spans="1:2" x14ac:dyDescent="0.2">
      <c r="A3830">
        <v>28</v>
      </c>
      <c r="B3830" t="s">
        <v>8219</v>
      </c>
    </row>
    <row r="3831" spans="1:2" x14ac:dyDescent="0.2">
      <c r="A3831">
        <v>8</v>
      </c>
      <c r="B3831" t="s">
        <v>8219</v>
      </c>
    </row>
    <row r="3832" spans="1:2" x14ac:dyDescent="0.2">
      <c r="A3832">
        <v>3</v>
      </c>
      <c r="B3832" t="s">
        <v>8219</v>
      </c>
    </row>
    <row r="3833" spans="1:2" x14ac:dyDescent="0.2">
      <c r="A3833">
        <v>9</v>
      </c>
      <c r="B3833" t="s">
        <v>8219</v>
      </c>
    </row>
    <row r="3834" spans="1:2" x14ac:dyDescent="0.2">
      <c r="A3834">
        <v>9</v>
      </c>
      <c r="B3834" t="s">
        <v>8219</v>
      </c>
    </row>
    <row r="3835" spans="1:2" x14ac:dyDescent="0.2">
      <c r="A3835">
        <v>20</v>
      </c>
      <c r="B3835" t="s">
        <v>8219</v>
      </c>
    </row>
    <row r="3836" spans="1:2" x14ac:dyDescent="0.2">
      <c r="A3836">
        <v>57</v>
      </c>
      <c r="B3836" t="s">
        <v>8219</v>
      </c>
    </row>
    <row r="3837" spans="1:2" x14ac:dyDescent="0.2">
      <c r="A3837">
        <v>8</v>
      </c>
      <c r="B3837" t="s">
        <v>8219</v>
      </c>
    </row>
    <row r="3838" spans="1:2" x14ac:dyDescent="0.2">
      <c r="A3838">
        <v>14</v>
      </c>
      <c r="B3838" t="s">
        <v>8219</v>
      </c>
    </row>
    <row r="3839" spans="1:2" x14ac:dyDescent="0.2">
      <c r="A3839">
        <v>17</v>
      </c>
      <c r="B3839" t="s">
        <v>8219</v>
      </c>
    </row>
    <row r="3840" spans="1:2" x14ac:dyDescent="0.2">
      <c r="A3840">
        <v>100</v>
      </c>
      <c r="B3840" t="s">
        <v>8219</v>
      </c>
    </row>
    <row r="3841" spans="1:2" x14ac:dyDescent="0.2">
      <c r="A3841">
        <v>32</v>
      </c>
      <c r="B3841" t="s">
        <v>8219</v>
      </c>
    </row>
    <row r="3842" spans="1:2" x14ac:dyDescent="0.2">
      <c r="A3842">
        <v>3</v>
      </c>
      <c r="B3842" t="s">
        <v>8219</v>
      </c>
    </row>
    <row r="3843" spans="1:2" x14ac:dyDescent="0.2">
      <c r="A3843">
        <v>34</v>
      </c>
      <c r="B3843" t="s">
        <v>8221</v>
      </c>
    </row>
    <row r="3844" spans="1:2" x14ac:dyDescent="0.2">
      <c r="A3844">
        <v>23</v>
      </c>
      <c r="B3844" t="s">
        <v>8221</v>
      </c>
    </row>
    <row r="3845" spans="1:2" x14ac:dyDescent="0.2">
      <c r="A3845">
        <v>19</v>
      </c>
      <c r="B3845" t="s">
        <v>8221</v>
      </c>
    </row>
    <row r="3846" spans="1:2" x14ac:dyDescent="0.2">
      <c r="A3846">
        <v>50</v>
      </c>
      <c r="B3846" t="s">
        <v>8221</v>
      </c>
    </row>
    <row r="3847" spans="1:2" x14ac:dyDescent="0.2">
      <c r="A3847">
        <v>12</v>
      </c>
      <c r="B3847" t="s">
        <v>8221</v>
      </c>
    </row>
    <row r="3848" spans="1:2" x14ac:dyDescent="0.2">
      <c r="A3848">
        <v>8</v>
      </c>
      <c r="B3848" t="s">
        <v>8221</v>
      </c>
    </row>
    <row r="3849" spans="1:2" x14ac:dyDescent="0.2">
      <c r="A3849">
        <v>9</v>
      </c>
      <c r="B3849" t="s">
        <v>8221</v>
      </c>
    </row>
    <row r="3850" spans="1:2" x14ac:dyDescent="0.2">
      <c r="A3850">
        <v>43</v>
      </c>
      <c r="B3850" t="s">
        <v>8221</v>
      </c>
    </row>
    <row r="3851" spans="1:2" x14ac:dyDescent="0.2">
      <c r="A3851">
        <v>28</v>
      </c>
      <c r="B3851" t="s">
        <v>8221</v>
      </c>
    </row>
    <row r="3852" spans="1:2" x14ac:dyDescent="0.2">
      <c r="A3852">
        <v>4</v>
      </c>
      <c r="B3852" t="s">
        <v>8221</v>
      </c>
    </row>
    <row r="3853" spans="1:2" x14ac:dyDescent="0.2">
      <c r="A3853">
        <v>24</v>
      </c>
      <c r="B3853" t="s">
        <v>8221</v>
      </c>
    </row>
    <row r="3854" spans="1:2" x14ac:dyDescent="0.2">
      <c r="A3854">
        <v>2</v>
      </c>
      <c r="B3854" t="s">
        <v>8221</v>
      </c>
    </row>
    <row r="3855" spans="1:2" x14ac:dyDescent="0.2">
      <c r="A3855">
        <v>2</v>
      </c>
      <c r="B3855" t="s">
        <v>8221</v>
      </c>
    </row>
    <row r="3856" spans="1:2" x14ac:dyDescent="0.2">
      <c r="A3856">
        <v>20</v>
      </c>
      <c r="B3856" t="s">
        <v>8221</v>
      </c>
    </row>
    <row r="3857" spans="1:2" x14ac:dyDescent="0.2">
      <c r="A3857">
        <v>1</v>
      </c>
      <c r="B3857" t="s">
        <v>8221</v>
      </c>
    </row>
    <row r="3858" spans="1:2" x14ac:dyDescent="0.2">
      <c r="A3858">
        <v>1</v>
      </c>
      <c r="B3858" t="s">
        <v>8221</v>
      </c>
    </row>
    <row r="3859" spans="1:2" x14ac:dyDescent="0.2">
      <c r="A3859">
        <v>4</v>
      </c>
      <c r="B3859" t="s">
        <v>8221</v>
      </c>
    </row>
    <row r="3860" spans="1:2" x14ac:dyDescent="0.2">
      <c r="A3860">
        <v>1</v>
      </c>
      <c r="B3860" t="s">
        <v>8221</v>
      </c>
    </row>
    <row r="3861" spans="1:2" x14ac:dyDescent="0.2">
      <c r="A3861">
        <v>1</v>
      </c>
      <c r="B3861" t="s">
        <v>8221</v>
      </c>
    </row>
    <row r="3862" spans="1:2" x14ac:dyDescent="0.2">
      <c r="A3862">
        <v>13</v>
      </c>
      <c r="B3862" t="s">
        <v>8221</v>
      </c>
    </row>
    <row r="3863" spans="1:2" x14ac:dyDescent="0.2">
      <c r="A3863">
        <v>1</v>
      </c>
      <c r="B3863" t="s">
        <v>8221</v>
      </c>
    </row>
    <row r="3864" spans="1:2" x14ac:dyDescent="0.2">
      <c r="A3864">
        <v>1</v>
      </c>
      <c r="B3864" t="s">
        <v>8221</v>
      </c>
    </row>
    <row r="3865" spans="1:2" x14ac:dyDescent="0.2">
      <c r="A3865">
        <v>0</v>
      </c>
      <c r="B3865" t="s">
        <v>8221</v>
      </c>
    </row>
    <row r="3866" spans="1:2" x14ac:dyDescent="0.2">
      <c r="A3866">
        <v>3</v>
      </c>
      <c r="B3866" t="s">
        <v>8221</v>
      </c>
    </row>
    <row r="3867" spans="1:2" x14ac:dyDescent="0.2">
      <c r="A3867">
        <v>14</v>
      </c>
      <c r="B3867" t="s">
        <v>8221</v>
      </c>
    </row>
    <row r="3868" spans="1:2" x14ac:dyDescent="0.2">
      <c r="A3868">
        <v>2</v>
      </c>
      <c r="B3868" t="s">
        <v>8221</v>
      </c>
    </row>
    <row r="3869" spans="1:2" x14ac:dyDescent="0.2">
      <c r="A3869">
        <v>5</v>
      </c>
      <c r="B3869" t="s">
        <v>8221</v>
      </c>
    </row>
    <row r="3870" spans="1:2" x14ac:dyDescent="0.2">
      <c r="A3870">
        <v>1</v>
      </c>
      <c r="B3870" t="s">
        <v>8220</v>
      </c>
    </row>
    <row r="3871" spans="1:2" x14ac:dyDescent="0.2">
      <c r="A3871">
        <v>15</v>
      </c>
      <c r="B3871" t="s">
        <v>8220</v>
      </c>
    </row>
    <row r="3872" spans="1:2" x14ac:dyDescent="0.2">
      <c r="A3872">
        <v>10</v>
      </c>
      <c r="B3872" t="s">
        <v>8220</v>
      </c>
    </row>
    <row r="3873" spans="1:2" x14ac:dyDescent="0.2">
      <c r="A3873">
        <v>3</v>
      </c>
      <c r="B3873" t="s">
        <v>8220</v>
      </c>
    </row>
    <row r="3874" spans="1:2" x14ac:dyDescent="0.2">
      <c r="A3874">
        <v>0</v>
      </c>
      <c r="B3874" t="s">
        <v>8220</v>
      </c>
    </row>
    <row r="3875" spans="1:2" x14ac:dyDescent="0.2">
      <c r="A3875">
        <v>0</v>
      </c>
      <c r="B3875" t="s">
        <v>8220</v>
      </c>
    </row>
    <row r="3876" spans="1:2" x14ac:dyDescent="0.2">
      <c r="A3876">
        <v>0</v>
      </c>
      <c r="B3876" t="s">
        <v>8220</v>
      </c>
    </row>
    <row r="3877" spans="1:2" x14ac:dyDescent="0.2">
      <c r="A3877">
        <v>0</v>
      </c>
      <c r="B3877" t="s">
        <v>8220</v>
      </c>
    </row>
    <row r="3878" spans="1:2" x14ac:dyDescent="0.2">
      <c r="A3878">
        <v>46</v>
      </c>
      <c r="B3878" t="s">
        <v>8220</v>
      </c>
    </row>
    <row r="3879" spans="1:2" x14ac:dyDescent="0.2">
      <c r="A3879">
        <v>14</v>
      </c>
      <c r="B3879" t="s">
        <v>8220</v>
      </c>
    </row>
    <row r="3880" spans="1:2" x14ac:dyDescent="0.2">
      <c r="A3880">
        <v>1</v>
      </c>
      <c r="B3880" t="s">
        <v>8220</v>
      </c>
    </row>
    <row r="3881" spans="1:2" x14ac:dyDescent="0.2">
      <c r="A3881">
        <v>0</v>
      </c>
      <c r="B3881" t="s">
        <v>8220</v>
      </c>
    </row>
    <row r="3882" spans="1:2" x14ac:dyDescent="0.2">
      <c r="A3882">
        <v>17</v>
      </c>
      <c r="B3882" t="s">
        <v>8220</v>
      </c>
    </row>
    <row r="3883" spans="1:2" x14ac:dyDescent="0.2">
      <c r="A3883">
        <v>1</v>
      </c>
      <c r="B3883" t="s">
        <v>8220</v>
      </c>
    </row>
    <row r="3884" spans="1:2" x14ac:dyDescent="0.2">
      <c r="A3884">
        <v>0</v>
      </c>
      <c r="B3884" t="s">
        <v>8220</v>
      </c>
    </row>
    <row r="3885" spans="1:2" x14ac:dyDescent="0.2">
      <c r="A3885">
        <v>0</v>
      </c>
      <c r="B3885" t="s">
        <v>8220</v>
      </c>
    </row>
    <row r="3886" spans="1:2" x14ac:dyDescent="0.2">
      <c r="A3886">
        <v>0</v>
      </c>
      <c r="B3886" t="s">
        <v>8220</v>
      </c>
    </row>
    <row r="3887" spans="1:2" x14ac:dyDescent="0.2">
      <c r="A3887">
        <v>0</v>
      </c>
      <c r="B3887" t="s">
        <v>8220</v>
      </c>
    </row>
    <row r="3888" spans="1:2" x14ac:dyDescent="0.2">
      <c r="A3888">
        <v>0</v>
      </c>
      <c r="B3888" t="s">
        <v>8220</v>
      </c>
    </row>
    <row r="3889" spans="1:2" x14ac:dyDescent="0.2">
      <c r="A3889">
        <v>2</v>
      </c>
      <c r="B3889" t="s">
        <v>8220</v>
      </c>
    </row>
    <row r="3890" spans="1:2" x14ac:dyDescent="0.2">
      <c r="A3890">
        <v>14</v>
      </c>
      <c r="B3890" t="s">
        <v>8221</v>
      </c>
    </row>
    <row r="3891" spans="1:2" x14ac:dyDescent="0.2">
      <c r="A3891">
        <v>9</v>
      </c>
      <c r="B3891" t="s">
        <v>8221</v>
      </c>
    </row>
    <row r="3892" spans="1:2" x14ac:dyDescent="0.2">
      <c r="A3892">
        <v>8</v>
      </c>
      <c r="B3892" t="s">
        <v>8221</v>
      </c>
    </row>
    <row r="3893" spans="1:2" x14ac:dyDescent="0.2">
      <c r="A3893">
        <v>7</v>
      </c>
      <c r="B3893" t="s">
        <v>8221</v>
      </c>
    </row>
    <row r="3894" spans="1:2" x14ac:dyDescent="0.2">
      <c r="A3894">
        <v>0</v>
      </c>
      <c r="B3894" t="s">
        <v>8221</v>
      </c>
    </row>
    <row r="3895" spans="1:2" x14ac:dyDescent="0.2">
      <c r="A3895">
        <v>84</v>
      </c>
      <c r="B3895" t="s">
        <v>8221</v>
      </c>
    </row>
    <row r="3896" spans="1:2" x14ac:dyDescent="0.2">
      <c r="A3896">
        <v>11</v>
      </c>
      <c r="B3896" t="s">
        <v>8221</v>
      </c>
    </row>
    <row r="3897" spans="1:2" x14ac:dyDescent="0.2">
      <c r="A3897">
        <v>1</v>
      </c>
      <c r="B3897" t="s">
        <v>8221</v>
      </c>
    </row>
    <row r="3898" spans="1:2" x14ac:dyDescent="0.2">
      <c r="A3898">
        <v>4</v>
      </c>
      <c r="B3898" t="s">
        <v>8221</v>
      </c>
    </row>
    <row r="3899" spans="1:2" x14ac:dyDescent="0.2">
      <c r="A3899">
        <v>10</v>
      </c>
      <c r="B3899" t="s">
        <v>8221</v>
      </c>
    </row>
    <row r="3900" spans="1:2" x14ac:dyDescent="0.2">
      <c r="A3900">
        <v>16</v>
      </c>
      <c r="B3900" t="s">
        <v>8221</v>
      </c>
    </row>
    <row r="3901" spans="1:2" x14ac:dyDescent="0.2">
      <c r="A3901">
        <v>2</v>
      </c>
      <c r="B3901" t="s">
        <v>8221</v>
      </c>
    </row>
    <row r="3902" spans="1:2" x14ac:dyDescent="0.2">
      <c r="A3902">
        <v>5</v>
      </c>
      <c r="B3902" t="s">
        <v>8221</v>
      </c>
    </row>
    <row r="3903" spans="1:2" x14ac:dyDescent="0.2">
      <c r="A3903">
        <v>1</v>
      </c>
      <c r="B3903" t="s">
        <v>8221</v>
      </c>
    </row>
    <row r="3904" spans="1:2" x14ac:dyDescent="0.2">
      <c r="A3904">
        <v>31</v>
      </c>
      <c r="B3904" t="s">
        <v>8221</v>
      </c>
    </row>
    <row r="3905" spans="1:2" x14ac:dyDescent="0.2">
      <c r="A3905">
        <v>0</v>
      </c>
      <c r="B3905" t="s">
        <v>8221</v>
      </c>
    </row>
    <row r="3906" spans="1:2" x14ac:dyDescent="0.2">
      <c r="A3906">
        <v>2</v>
      </c>
      <c r="B3906" t="s">
        <v>8221</v>
      </c>
    </row>
    <row r="3907" spans="1:2" x14ac:dyDescent="0.2">
      <c r="A3907">
        <v>7</v>
      </c>
      <c r="B3907" t="s">
        <v>8221</v>
      </c>
    </row>
    <row r="3908" spans="1:2" x14ac:dyDescent="0.2">
      <c r="A3908">
        <v>16</v>
      </c>
      <c r="B3908" t="s">
        <v>8221</v>
      </c>
    </row>
    <row r="3909" spans="1:2" x14ac:dyDescent="0.2">
      <c r="A3909">
        <v>4</v>
      </c>
      <c r="B3909" t="s">
        <v>8221</v>
      </c>
    </row>
    <row r="3910" spans="1:2" x14ac:dyDescent="0.2">
      <c r="A3910">
        <v>4</v>
      </c>
      <c r="B3910" t="s">
        <v>8221</v>
      </c>
    </row>
    <row r="3911" spans="1:2" x14ac:dyDescent="0.2">
      <c r="A3911">
        <v>4</v>
      </c>
      <c r="B3911" t="s">
        <v>8221</v>
      </c>
    </row>
    <row r="3912" spans="1:2" x14ac:dyDescent="0.2">
      <c r="A3912">
        <v>3</v>
      </c>
      <c r="B3912" t="s">
        <v>8221</v>
      </c>
    </row>
    <row r="3913" spans="1:2" x14ac:dyDescent="0.2">
      <c r="A3913">
        <v>36</v>
      </c>
      <c r="B3913" t="s">
        <v>8221</v>
      </c>
    </row>
    <row r="3914" spans="1:2" x14ac:dyDescent="0.2">
      <c r="A3914">
        <v>1</v>
      </c>
      <c r="B3914" t="s">
        <v>8221</v>
      </c>
    </row>
    <row r="3915" spans="1:2" x14ac:dyDescent="0.2">
      <c r="A3915">
        <v>7</v>
      </c>
      <c r="B3915" t="s">
        <v>8221</v>
      </c>
    </row>
    <row r="3916" spans="1:2" x14ac:dyDescent="0.2">
      <c r="A3916">
        <v>27</v>
      </c>
      <c r="B3916" t="s">
        <v>8221</v>
      </c>
    </row>
    <row r="3917" spans="1:2" x14ac:dyDescent="0.2">
      <c r="A3917">
        <v>1</v>
      </c>
      <c r="B3917" t="s">
        <v>8221</v>
      </c>
    </row>
    <row r="3918" spans="1:2" x14ac:dyDescent="0.2">
      <c r="A3918">
        <v>0</v>
      </c>
      <c r="B3918" t="s">
        <v>8221</v>
      </c>
    </row>
    <row r="3919" spans="1:2" x14ac:dyDescent="0.2">
      <c r="A3919">
        <v>1</v>
      </c>
      <c r="B3919" t="s">
        <v>8221</v>
      </c>
    </row>
    <row r="3920" spans="1:2" x14ac:dyDescent="0.2">
      <c r="A3920">
        <v>3</v>
      </c>
      <c r="B3920" t="s">
        <v>8221</v>
      </c>
    </row>
    <row r="3921" spans="1:2" x14ac:dyDescent="0.2">
      <c r="A3921">
        <v>3</v>
      </c>
      <c r="B3921" t="s">
        <v>8221</v>
      </c>
    </row>
    <row r="3922" spans="1:2" x14ac:dyDescent="0.2">
      <c r="A3922">
        <v>3</v>
      </c>
      <c r="B3922" t="s">
        <v>8221</v>
      </c>
    </row>
    <row r="3923" spans="1:2" x14ac:dyDescent="0.2">
      <c r="A3923">
        <v>0</v>
      </c>
      <c r="B3923" t="s">
        <v>8221</v>
      </c>
    </row>
    <row r="3924" spans="1:2" x14ac:dyDescent="0.2">
      <c r="A3924">
        <v>6</v>
      </c>
      <c r="B3924" t="s">
        <v>8221</v>
      </c>
    </row>
    <row r="3925" spans="1:2" x14ac:dyDescent="0.2">
      <c r="A3925">
        <v>17</v>
      </c>
      <c r="B3925" t="s">
        <v>8221</v>
      </c>
    </row>
    <row r="3926" spans="1:2" x14ac:dyDescent="0.2">
      <c r="A3926">
        <v>40</v>
      </c>
      <c r="B3926" t="s">
        <v>8221</v>
      </c>
    </row>
    <row r="3927" spans="1:2" x14ac:dyDescent="0.2">
      <c r="A3927">
        <v>3</v>
      </c>
      <c r="B3927" t="s">
        <v>8221</v>
      </c>
    </row>
    <row r="3928" spans="1:2" x14ac:dyDescent="0.2">
      <c r="A3928">
        <v>1</v>
      </c>
      <c r="B3928" t="s">
        <v>8221</v>
      </c>
    </row>
    <row r="3929" spans="1:2" x14ac:dyDescent="0.2">
      <c r="A3929">
        <v>2</v>
      </c>
      <c r="B3929" t="s">
        <v>8221</v>
      </c>
    </row>
    <row r="3930" spans="1:2" x14ac:dyDescent="0.2">
      <c r="A3930">
        <v>7</v>
      </c>
      <c r="B3930" t="s">
        <v>8221</v>
      </c>
    </row>
    <row r="3931" spans="1:2" x14ac:dyDescent="0.2">
      <c r="A3931">
        <v>14</v>
      </c>
      <c r="B3931" t="s">
        <v>8221</v>
      </c>
    </row>
    <row r="3932" spans="1:2" x14ac:dyDescent="0.2">
      <c r="A3932">
        <v>0</v>
      </c>
      <c r="B3932" t="s">
        <v>8221</v>
      </c>
    </row>
    <row r="3933" spans="1:2" x14ac:dyDescent="0.2">
      <c r="A3933">
        <v>0</v>
      </c>
      <c r="B3933" t="s">
        <v>8221</v>
      </c>
    </row>
    <row r="3934" spans="1:2" x14ac:dyDescent="0.2">
      <c r="A3934">
        <v>1</v>
      </c>
      <c r="B3934" t="s">
        <v>8221</v>
      </c>
    </row>
    <row r="3935" spans="1:2" x14ac:dyDescent="0.2">
      <c r="A3935">
        <v>12</v>
      </c>
      <c r="B3935" t="s">
        <v>8221</v>
      </c>
    </row>
    <row r="3936" spans="1:2" x14ac:dyDescent="0.2">
      <c r="A3936">
        <v>12</v>
      </c>
      <c r="B3936" t="s">
        <v>8221</v>
      </c>
    </row>
    <row r="3937" spans="1:2" x14ac:dyDescent="0.2">
      <c r="A3937">
        <v>23</v>
      </c>
      <c r="B3937" t="s">
        <v>8221</v>
      </c>
    </row>
    <row r="3938" spans="1:2" x14ac:dyDescent="0.2">
      <c r="A3938">
        <v>0</v>
      </c>
      <c r="B3938" t="s">
        <v>8221</v>
      </c>
    </row>
    <row r="3939" spans="1:2" x14ac:dyDescent="0.2">
      <c r="A3939">
        <v>10</v>
      </c>
      <c r="B3939" t="s">
        <v>8221</v>
      </c>
    </row>
    <row r="3940" spans="1:2" x14ac:dyDescent="0.2">
      <c r="A3940">
        <v>5</v>
      </c>
      <c r="B3940" t="s">
        <v>8221</v>
      </c>
    </row>
    <row r="3941" spans="1:2" x14ac:dyDescent="0.2">
      <c r="A3941">
        <v>1</v>
      </c>
      <c r="B3941" t="s">
        <v>8221</v>
      </c>
    </row>
    <row r="3942" spans="1:2" x14ac:dyDescent="0.2">
      <c r="A3942">
        <v>2</v>
      </c>
      <c r="B3942" t="s">
        <v>8221</v>
      </c>
    </row>
    <row r="3943" spans="1:2" x14ac:dyDescent="0.2">
      <c r="A3943">
        <v>2</v>
      </c>
      <c r="B3943" t="s">
        <v>8221</v>
      </c>
    </row>
    <row r="3944" spans="1:2" x14ac:dyDescent="0.2">
      <c r="A3944">
        <v>0</v>
      </c>
      <c r="B3944" t="s">
        <v>8221</v>
      </c>
    </row>
    <row r="3945" spans="1:2" x14ac:dyDescent="0.2">
      <c r="A3945">
        <v>13</v>
      </c>
      <c r="B3945" t="s">
        <v>8221</v>
      </c>
    </row>
    <row r="3946" spans="1:2" x14ac:dyDescent="0.2">
      <c r="A3946">
        <v>0</v>
      </c>
      <c r="B3946" t="s">
        <v>8221</v>
      </c>
    </row>
    <row r="3947" spans="1:2" x14ac:dyDescent="0.2">
      <c r="A3947">
        <v>1</v>
      </c>
      <c r="B3947" t="s">
        <v>8221</v>
      </c>
    </row>
    <row r="3948" spans="1:2" x14ac:dyDescent="0.2">
      <c r="A3948">
        <v>5</v>
      </c>
      <c r="B3948" t="s">
        <v>8221</v>
      </c>
    </row>
    <row r="3949" spans="1:2" x14ac:dyDescent="0.2">
      <c r="A3949">
        <v>2</v>
      </c>
      <c r="B3949" t="s">
        <v>8221</v>
      </c>
    </row>
    <row r="3950" spans="1:2" x14ac:dyDescent="0.2">
      <c r="A3950">
        <v>0</v>
      </c>
      <c r="B3950" t="s">
        <v>8221</v>
      </c>
    </row>
    <row r="3951" spans="1:2" x14ac:dyDescent="0.2">
      <c r="A3951">
        <v>32</v>
      </c>
      <c r="B3951" t="s">
        <v>8221</v>
      </c>
    </row>
    <row r="3952" spans="1:2" x14ac:dyDescent="0.2">
      <c r="A3952">
        <v>1</v>
      </c>
      <c r="B3952" t="s">
        <v>8221</v>
      </c>
    </row>
    <row r="3953" spans="1:2" x14ac:dyDescent="0.2">
      <c r="A3953">
        <v>1</v>
      </c>
      <c r="B3953" t="s">
        <v>8221</v>
      </c>
    </row>
    <row r="3954" spans="1:2" x14ac:dyDescent="0.2">
      <c r="A3954">
        <v>1</v>
      </c>
      <c r="B3954" t="s">
        <v>8221</v>
      </c>
    </row>
    <row r="3955" spans="1:2" x14ac:dyDescent="0.2">
      <c r="A3955">
        <v>0</v>
      </c>
      <c r="B3955" t="s">
        <v>8221</v>
      </c>
    </row>
    <row r="3956" spans="1:2" x14ac:dyDescent="0.2">
      <c r="A3956">
        <v>0</v>
      </c>
      <c r="B3956" t="s">
        <v>8221</v>
      </c>
    </row>
    <row r="3957" spans="1:2" x14ac:dyDescent="0.2">
      <c r="A3957">
        <v>8</v>
      </c>
      <c r="B3957" t="s">
        <v>8221</v>
      </c>
    </row>
    <row r="3958" spans="1:2" x14ac:dyDescent="0.2">
      <c r="A3958">
        <v>0</v>
      </c>
      <c r="B3958" t="s">
        <v>8221</v>
      </c>
    </row>
    <row r="3959" spans="1:2" x14ac:dyDescent="0.2">
      <c r="A3959">
        <v>1</v>
      </c>
      <c r="B3959" t="s">
        <v>8221</v>
      </c>
    </row>
    <row r="3960" spans="1:2" x14ac:dyDescent="0.2">
      <c r="A3960">
        <v>16</v>
      </c>
      <c r="B3960" t="s">
        <v>8221</v>
      </c>
    </row>
    <row r="3961" spans="1:2" x14ac:dyDescent="0.2">
      <c r="A3961">
        <v>12</v>
      </c>
      <c r="B3961" t="s">
        <v>8221</v>
      </c>
    </row>
    <row r="3962" spans="1:2" x14ac:dyDescent="0.2">
      <c r="A3962">
        <v>4</v>
      </c>
      <c r="B3962" t="s">
        <v>8221</v>
      </c>
    </row>
    <row r="3963" spans="1:2" x14ac:dyDescent="0.2">
      <c r="A3963">
        <v>2</v>
      </c>
      <c r="B3963" t="s">
        <v>8221</v>
      </c>
    </row>
    <row r="3964" spans="1:2" x14ac:dyDescent="0.2">
      <c r="A3964">
        <v>3</v>
      </c>
      <c r="B3964" t="s">
        <v>8221</v>
      </c>
    </row>
    <row r="3965" spans="1:2" x14ac:dyDescent="0.2">
      <c r="A3965">
        <v>0</v>
      </c>
      <c r="B3965" t="s">
        <v>8221</v>
      </c>
    </row>
    <row r="3966" spans="1:2" x14ac:dyDescent="0.2">
      <c r="A3966">
        <v>3</v>
      </c>
      <c r="B3966" t="s">
        <v>8221</v>
      </c>
    </row>
    <row r="3967" spans="1:2" x14ac:dyDescent="0.2">
      <c r="A3967">
        <v>4</v>
      </c>
      <c r="B3967" t="s">
        <v>8221</v>
      </c>
    </row>
    <row r="3968" spans="1:2" x14ac:dyDescent="0.2">
      <c r="A3968">
        <v>2</v>
      </c>
      <c r="B3968" t="s">
        <v>8221</v>
      </c>
    </row>
    <row r="3969" spans="1:2" x14ac:dyDescent="0.2">
      <c r="A3969">
        <v>10</v>
      </c>
      <c r="B3969" t="s">
        <v>8221</v>
      </c>
    </row>
    <row r="3970" spans="1:2" x14ac:dyDescent="0.2">
      <c r="A3970">
        <v>11</v>
      </c>
      <c r="B3970" t="s">
        <v>8221</v>
      </c>
    </row>
    <row r="3971" spans="1:2" x14ac:dyDescent="0.2">
      <c r="A3971">
        <v>6</v>
      </c>
      <c r="B3971" t="s">
        <v>8221</v>
      </c>
    </row>
    <row r="3972" spans="1:2" x14ac:dyDescent="0.2">
      <c r="A3972">
        <v>2</v>
      </c>
      <c r="B3972" t="s">
        <v>8221</v>
      </c>
    </row>
    <row r="3973" spans="1:2" x14ac:dyDescent="0.2">
      <c r="A3973">
        <v>6</v>
      </c>
      <c r="B3973" t="s">
        <v>8221</v>
      </c>
    </row>
    <row r="3974" spans="1:2" x14ac:dyDescent="0.2">
      <c r="A3974">
        <v>8</v>
      </c>
      <c r="B3974" t="s">
        <v>8221</v>
      </c>
    </row>
    <row r="3975" spans="1:2" x14ac:dyDescent="0.2">
      <c r="A3975">
        <v>37</v>
      </c>
      <c r="B3975" t="s">
        <v>8221</v>
      </c>
    </row>
    <row r="3976" spans="1:2" x14ac:dyDescent="0.2">
      <c r="A3976">
        <v>11</v>
      </c>
      <c r="B3976" t="s">
        <v>8221</v>
      </c>
    </row>
    <row r="3977" spans="1:2" x14ac:dyDescent="0.2">
      <c r="A3977">
        <v>0</v>
      </c>
      <c r="B3977" t="s">
        <v>8221</v>
      </c>
    </row>
    <row r="3978" spans="1:2" x14ac:dyDescent="0.2">
      <c r="A3978">
        <v>10</v>
      </c>
      <c r="B3978" t="s">
        <v>8221</v>
      </c>
    </row>
    <row r="3979" spans="1:2" x14ac:dyDescent="0.2">
      <c r="A3979">
        <v>6</v>
      </c>
      <c r="B3979" t="s">
        <v>8221</v>
      </c>
    </row>
    <row r="3980" spans="1:2" x14ac:dyDescent="0.2">
      <c r="A3980">
        <v>8</v>
      </c>
      <c r="B3980" t="s">
        <v>8221</v>
      </c>
    </row>
    <row r="3981" spans="1:2" x14ac:dyDescent="0.2">
      <c r="A3981">
        <v>6</v>
      </c>
      <c r="B3981" t="s">
        <v>8221</v>
      </c>
    </row>
    <row r="3982" spans="1:2" x14ac:dyDescent="0.2">
      <c r="A3982">
        <v>7</v>
      </c>
      <c r="B3982" t="s">
        <v>8221</v>
      </c>
    </row>
    <row r="3983" spans="1:2" x14ac:dyDescent="0.2">
      <c r="A3983">
        <v>7</v>
      </c>
      <c r="B3983" t="s">
        <v>8221</v>
      </c>
    </row>
    <row r="3984" spans="1:2" x14ac:dyDescent="0.2">
      <c r="A3984">
        <v>5</v>
      </c>
      <c r="B3984" t="s">
        <v>8221</v>
      </c>
    </row>
    <row r="3985" spans="1:2" x14ac:dyDescent="0.2">
      <c r="A3985">
        <v>46</v>
      </c>
      <c r="B3985" t="s">
        <v>8221</v>
      </c>
    </row>
    <row r="3986" spans="1:2" x14ac:dyDescent="0.2">
      <c r="A3986">
        <v>10</v>
      </c>
      <c r="B3986" t="s">
        <v>8221</v>
      </c>
    </row>
    <row r="3987" spans="1:2" x14ac:dyDescent="0.2">
      <c r="A3987">
        <v>19</v>
      </c>
      <c r="B3987" t="s">
        <v>8221</v>
      </c>
    </row>
    <row r="3988" spans="1:2" x14ac:dyDescent="0.2">
      <c r="A3988">
        <v>13</v>
      </c>
      <c r="B3988" t="s">
        <v>8221</v>
      </c>
    </row>
    <row r="3989" spans="1:2" x14ac:dyDescent="0.2">
      <c r="A3989">
        <v>13</v>
      </c>
      <c r="B3989" t="s">
        <v>8221</v>
      </c>
    </row>
    <row r="3990" spans="1:2" x14ac:dyDescent="0.2">
      <c r="A3990">
        <v>4</v>
      </c>
      <c r="B3990" t="s">
        <v>8221</v>
      </c>
    </row>
    <row r="3991" spans="1:2" x14ac:dyDescent="0.2">
      <c r="A3991">
        <v>0</v>
      </c>
      <c r="B3991" t="s">
        <v>8221</v>
      </c>
    </row>
    <row r="3992" spans="1:2" x14ac:dyDescent="0.2">
      <c r="A3992">
        <v>3</v>
      </c>
      <c r="B3992" t="s">
        <v>8221</v>
      </c>
    </row>
    <row r="3993" spans="1:2" x14ac:dyDescent="0.2">
      <c r="A3993">
        <v>1</v>
      </c>
      <c r="B3993" t="s">
        <v>8221</v>
      </c>
    </row>
    <row r="3994" spans="1:2" x14ac:dyDescent="0.2">
      <c r="A3994">
        <v>9</v>
      </c>
      <c r="B3994" t="s">
        <v>8221</v>
      </c>
    </row>
    <row r="3995" spans="1:2" x14ac:dyDescent="0.2">
      <c r="A3995">
        <v>1</v>
      </c>
      <c r="B3995" t="s">
        <v>8221</v>
      </c>
    </row>
    <row r="3996" spans="1:2" x14ac:dyDescent="0.2">
      <c r="A3996">
        <v>1</v>
      </c>
      <c r="B3996" t="s">
        <v>8221</v>
      </c>
    </row>
    <row r="3997" spans="1:2" x14ac:dyDescent="0.2">
      <c r="A3997">
        <v>4</v>
      </c>
      <c r="B3997" t="s">
        <v>8221</v>
      </c>
    </row>
    <row r="3998" spans="1:2" x14ac:dyDescent="0.2">
      <c r="A3998">
        <v>17</v>
      </c>
      <c r="B3998" t="s">
        <v>8221</v>
      </c>
    </row>
    <row r="3999" spans="1:2" x14ac:dyDescent="0.2">
      <c r="A3999">
        <v>0</v>
      </c>
      <c r="B3999" t="s">
        <v>8221</v>
      </c>
    </row>
    <row r="4000" spans="1:2" x14ac:dyDescent="0.2">
      <c r="A4000">
        <v>12</v>
      </c>
      <c r="B4000" t="s">
        <v>8221</v>
      </c>
    </row>
    <row r="4001" spans="1:2" x14ac:dyDescent="0.2">
      <c r="A4001">
        <v>14</v>
      </c>
      <c r="B4001" t="s">
        <v>8221</v>
      </c>
    </row>
    <row r="4002" spans="1:2" x14ac:dyDescent="0.2">
      <c r="A4002">
        <v>1</v>
      </c>
      <c r="B4002" t="s">
        <v>8221</v>
      </c>
    </row>
    <row r="4003" spans="1:2" x14ac:dyDescent="0.2">
      <c r="A4003">
        <v>14</v>
      </c>
      <c r="B4003" t="s">
        <v>8221</v>
      </c>
    </row>
    <row r="4004" spans="1:2" x14ac:dyDescent="0.2">
      <c r="A4004">
        <v>4</v>
      </c>
      <c r="B4004" t="s">
        <v>8221</v>
      </c>
    </row>
    <row r="4005" spans="1:2" x14ac:dyDescent="0.2">
      <c r="A4005">
        <v>2</v>
      </c>
      <c r="B4005" t="s">
        <v>8221</v>
      </c>
    </row>
    <row r="4006" spans="1:2" x14ac:dyDescent="0.2">
      <c r="A4006">
        <v>1</v>
      </c>
      <c r="B4006" t="s">
        <v>8221</v>
      </c>
    </row>
    <row r="4007" spans="1:2" x14ac:dyDescent="0.2">
      <c r="A4007">
        <v>2</v>
      </c>
      <c r="B4007" t="s">
        <v>8221</v>
      </c>
    </row>
    <row r="4008" spans="1:2" x14ac:dyDescent="0.2">
      <c r="A4008">
        <v>1</v>
      </c>
      <c r="B4008" t="s">
        <v>8221</v>
      </c>
    </row>
    <row r="4009" spans="1:2" x14ac:dyDescent="0.2">
      <c r="A4009">
        <v>1</v>
      </c>
      <c r="B4009" t="s">
        <v>8221</v>
      </c>
    </row>
    <row r="4010" spans="1:2" x14ac:dyDescent="0.2">
      <c r="A4010">
        <v>4</v>
      </c>
      <c r="B4010" t="s">
        <v>8221</v>
      </c>
    </row>
    <row r="4011" spans="1:2" x14ac:dyDescent="0.2">
      <c r="A4011">
        <v>3</v>
      </c>
      <c r="B4011" t="s">
        <v>8221</v>
      </c>
    </row>
    <row r="4012" spans="1:2" x14ac:dyDescent="0.2">
      <c r="A4012">
        <v>38</v>
      </c>
      <c r="B4012" t="s">
        <v>8221</v>
      </c>
    </row>
    <row r="4013" spans="1:2" x14ac:dyDescent="0.2">
      <c r="A4013">
        <v>4</v>
      </c>
      <c r="B4013" t="s">
        <v>8221</v>
      </c>
    </row>
    <row r="4014" spans="1:2" x14ac:dyDescent="0.2">
      <c r="A4014">
        <v>0</v>
      </c>
      <c r="B4014" t="s">
        <v>8221</v>
      </c>
    </row>
    <row r="4015" spans="1:2" x14ac:dyDescent="0.2">
      <c r="A4015">
        <v>2</v>
      </c>
      <c r="B4015" t="s">
        <v>8221</v>
      </c>
    </row>
    <row r="4016" spans="1:2" x14ac:dyDescent="0.2">
      <c r="A4016">
        <v>0</v>
      </c>
      <c r="B4016" t="s">
        <v>8221</v>
      </c>
    </row>
    <row r="4017" spans="1:2" x14ac:dyDescent="0.2">
      <c r="A4017">
        <v>1</v>
      </c>
      <c r="B4017" t="s">
        <v>8221</v>
      </c>
    </row>
    <row r="4018" spans="1:2" x14ac:dyDescent="0.2">
      <c r="A4018">
        <v>7</v>
      </c>
      <c r="B4018" t="s">
        <v>8221</v>
      </c>
    </row>
    <row r="4019" spans="1:2" x14ac:dyDescent="0.2">
      <c r="A4019">
        <v>2</v>
      </c>
      <c r="B4019" t="s">
        <v>8221</v>
      </c>
    </row>
    <row r="4020" spans="1:2" x14ac:dyDescent="0.2">
      <c r="A4020">
        <v>4</v>
      </c>
      <c r="B4020" t="s">
        <v>8221</v>
      </c>
    </row>
    <row r="4021" spans="1:2" x14ac:dyDescent="0.2">
      <c r="A4021">
        <v>4</v>
      </c>
      <c r="B4021" t="s">
        <v>8221</v>
      </c>
    </row>
    <row r="4022" spans="1:2" x14ac:dyDescent="0.2">
      <c r="A4022">
        <v>3</v>
      </c>
      <c r="B4022" t="s">
        <v>8221</v>
      </c>
    </row>
    <row r="4023" spans="1:2" x14ac:dyDescent="0.2">
      <c r="A4023">
        <v>2</v>
      </c>
      <c r="B4023" t="s">
        <v>8221</v>
      </c>
    </row>
    <row r="4024" spans="1:2" x14ac:dyDescent="0.2">
      <c r="A4024">
        <v>197</v>
      </c>
      <c r="B4024" t="s">
        <v>8221</v>
      </c>
    </row>
    <row r="4025" spans="1:2" x14ac:dyDescent="0.2">
      <c r="A4025">
        <v>0</v>
      </c>
      <c r="B4025" t="s">
        <v>8221</v>
      </c>
    </row>
    <row r="4026" spans="1:2" x14ac:dyDescent="0.2">
      <c r="A4026">
        <v>1</v>
      </c>
      <c r="B4026" t="s">
        <v>8221</v>
      </c>
    </row>
    <row r="4027" spans="1:2" x14ac:dyDescent="0.2">
      <c r="A4027">
        <v>4</v>
      </c>
      <c r="B4027" t="s">
        <v>8221</v>
      </c>
    </row>
    <row r="4028" spans="1:2" x14ac:dyDescent="0.2">
      <c r="A4028">
        <v>0</v>
      </c>
      <c r="B4028" t="s">
        <v>8221</v>
      </c>
    </row>
    <row r="4029" spans="1:2" x14ac:dyDescent="0.2">
      <c r="A4029">
        <v>7</v>
      </c>
      <c r="B4029" t="s">
        <v>8221</v>
      </c>
    </row>
    <row r="4030" spans="1:2" x14ac:dyDescent="0.2">
      <c r="A4030">
        <v>11</v>
      </c>
      <c r="B4030" t="s">
        <v>8221</v>
      </c>
    </row>
    <row r="4031" spans="1:2" x14ac:dyDescent="0.2">
      <c r="A4031">
        <v>0</v>
      </c>
      <c r="B4031" t="s">
        <v>8221</v>
      </c>
    </row>
    <row r="4032" spans="1:2" x14ac:dyDescent="0.2">
      <c r="A4032">
        <v>6</v>
      </c>
      <c r="B4032" t="s">
        <v>8221</v>
      </c>
    </row>
    <row r="4033" spans="1:2" x14ac:dyDescent="0.2">
      <c r="A4033">
        <v>0</v>
      </c>
      <c r="B4033" t="s">
        <v>8221</v>
      </c>
    </row>
    <row r="4034" spans="1:2" x14ac:dyDescent="0.2">
      <c r="A4034">
        <v>7</v>
      </c>
      <c r="B4034" t="s">
        <v>8221</v>
      </c>
    </row>
    <row r="4035" spans="1:2" x14ac:dyDescent="0.2">
      <c r="A4035">
        <v>94</v>
      </c>
      <c r="B4035" t="s">
        <v>8221</v>
      </c>
    </row>
    <row r="4036" spans="1:2" x14ac:dyDescent="0.2">
      <c r="A4036">
        <v>2</v>
      </c>
      <c r="B4036" t="s">
        <v>8221</v>
      </c>
    </row>
    <row r="4037" spans="1:2" x14ac:dyDescent="0.2">
      <c r="A4037">
        <v>25</v>
      </c>
      <c r="B4037" t="s">
        <v>8221</v>
      </c>
    </row>
    <row r="4038" spans="1:2" x14ac:dyDescent="0.2">
      <c r="A4038">
        <v>17</v>
      </c>
      <c r="B4038" t="s">
        <v>8221</v>
      </c>
    </row>
    <row r="4039" spans="1:2" x14ac:dyDescent="0.2">
      <c r="A4039">
        <v>2</v>
      </c>
      <c r="B4039" t="s">
        <v>8221</v>
      </c>
    </row>
    <row r="4040" spans="1:2" x14ac:dyDescent="0.2">
      <c r="A4040">
        <v>4</v>
      </c>
      <c r="B4040" t="s">
        <v>8221</v>
      </c>
    </row>
    <row r="4041" spans="1:2" x14ac:dyDescent="0.2">
      <c r="A4041">
        <v>5</v>
      </c>
      <c r="B4041" t="s">
        <v>8221</v>
      </c>
    </row>
    <row r="4042" spans="1:2" x14ac:dyDescent="0.2">
      <c r="A4042">
        <v>2</v>
      </c>
      <c r="B4042" t="s">
        <v>8221</v>
      </c>
    </row>
    <row r="4043" spans="1:2" x14ac:dyDescent="0.2">
      <c r="A4043">
        <v>2</v>
      </c>
      <c r="B4043" t="s">
        <v>8221</v>
      </c>
    </row>
    <row r="4044" spans="1:2" x14ac:dyDescent="0.2">
      <c r="A4044">
        <v>3</v>
      </c>
      <c r="B4044" t="s">
        <v>8221</v>
      </c>
    </row>
    <row r="4045" spans="1:2" x14ac:dyDescent="0.2">
      <c r="A4045">
        <v>0</v>
      </c>
      <c r="B4045" t="s">
        <v>8221</v>
      </c>
    </row>
    <row r="4046" spans="1:2" x14ac:dyDescent="0.2">
      <c r="A4046">
        <v>4</v>
      </c>
      <c r="B4046" t="s">
        <v>8221</v>
      </c>
    </row>
    <row r="4047" spans="1:2" x14ac:dyDescent="0.2">
      <c r="A4047">
        <v>1</v>
      </c>
      <c r="B4047" t="s">
        <v>8221</v>
      </c>
    </row>
    <row r="4048" spans="1:2" x14ac:dyDescent="0.2">
      <c r="A4048">
        <v>12</v>
      </c>
      <c r="B4048" t="s">
        <v>8221</v>
      </c>
    </row>
    <row r="4049" spans="1:2" x14ac:dyDescent="0.2">
      <c r="A4049">
        <v>4</v>
      </c>
      <c r="B4049" t="s">
        <v>8221</v>
      </c>
    </row>
    <row r="4050" spans="1:2" x14ac:dyDescent="0.2">
      <c r="A4050">
        <v>91</v>
      </c>
      <c r="B4050" t="s">
        <v>8221</v>
      </c>
    </row>
    <row r="4051" spans="1:2" x14ac:dyDescent="0.2">
      <c r="A4051">
        <v>1</v>
      </c>
      <c r="B4051" t="s">
        <v>8221</v>
      </c>
    </row>
    <row r="4052" spans="1:2" x14ac:dyDescent="0.2">
      <c r="A4052">
        <v>1</v>
      </c>
      <c r="B4052" t="s">
        <v>8221</v>
      </c>
    </row>
    <row r="4053" spans="1:2" x14ac:dyDescent="0.2">
      <c r="A4053">
        <v>0</v>
      </c>
      <c r="B4053" t="s">
        <v>8221</v>
      </c>
    </row>
    <row r="4054" spans="1:2" x14ac:dyDescent="0.2">
      <c r="A4054">
        <v>13</v>
      </c>
      <c r="B4054" t="s">
        <v>8221</v>
      </c>
    </row>
    <row r="4055" spans="1:2" x14ac:dyDescent="0.2">
      <c r="A4055">
        <v>2</v>
      </c>
      <c r="B4055" t="s">
        <v>8221</v>
      </c>
    </row>
    <row r="4056" spans="1:2" x14ac:dyDescent="0.2">
      <c r="A4056">
        <v>0</v>
      </c>
      <c r="B4056" t="s">
        <v>8221</v>
      </c>
    </row>
    <row r="4057" spans="1:2" x14ac:dyDescent="0.2">
      <c r="A4057">
        <v>21</v>
      </c>
      <c r="B4057" t="s">
        <v>8221</v>
      </c>
    </row>
    <row r="4058" spans="1:2" x14ac:dyDescent="0.2">
      <c r="A4058">
        <v>9</v>
      </c>
      <c r="B4058" t="s">
        <v>8221</v>
      </c>
    </row>
    <row r="4059" spans="1:2" x14ac:dyDescent="0.2">
      <c r="A4059">
        <v>6</v>
      </c>
      <c r="B4059" t="s">
        <v>8221</v>
      </c>
    </row>
    <row r="4060" spans="1:2" x14ac:dyDescent="0.2">
      <c r="A4060">
        <v>4</v>
      </c>
      <c r="B4060" t="s">
        <v>8221</v>
      </c>
    </row>
    <row r="4061" spans="1:2" x14ac:dyDescent="0.2">
      <c r="A4061">
        <v>7</v>
      </c>
      <c r="B4061" t="s">
        <v>8221</v>
      </c>
    </row>
    <row r="4062" spans="1:2" x14ac:dyDescent="0.2">
      <c r="A4062">
        <v>5</v>
      </c>
      <c r="B4062" t="s">
        <v>8221</v>
      </c>
    </row>
    <row r="4063" spans="1:2" x14ac:dyDescent="0.2">
      <c r="A4063">
        <v>0</v>
      </c>
      <c r="B4063" t="s">
        <v>8221</v>
      </c>
    </row>
    <row r="4064" spans="1:2" x14ac:dyDescent="0.2">
      <c r="A4064">
        <v>3</v>
      </c>
      <c r="B4064" t="s">
        <v>8221</v>
      </c>
    </row>
    <row r="4065" spans="1:2" x14ac:dyDescent="0.2">
      <c r="A4065">
        <v>9</v>
      </c>
      <c r="B4065" t="s">
        <v>8221</v>
      </c>
    </row>
    <row r="4066" spans="1:2" x14ac:dyDescent="0.2">
      <c r="A4066">
        <v>6</v>
      </c>
      <c r="B4066" t="s">
        <v>8221</v>
      </c>
    </row>
    <row r="4067" spans="1:2" x14ac:dyDescent="0.2">
      <c r="A4067">
        <v>4</v>
      </c>
      <c r="B4067" t="s">
        <v>8221</v>
      </c>
    </row>
    <row r="4068" spans="1:2" x14ac:dyDescent="0.2">
      <c r="A4068">
        <v>1</v>
      </c>
      <c r="B4068" t="s">
        <v>8221</v>
      </c>
    </row>
    <row r="4069" spans="1:2" x14ac:dyDescent="0.2">
      <c r="A4069">
        <v>17</v>
      </c>
      <c r="B4069" t="s">
        <v>8221</v>
      </c>
    </row>
    <row r="4070" spans="1:2" x14ac:dyDescent="0.2">
      <c r="A4070">
        <v>1</v>
      </c>
      <c r="B4070" t="s">
        <v>8221</v>
      </c>
    </row>
    <row r="4071" spans="1:2" x14ac:dyDescent="0.2">
      <c r="A4071">
        <v>13</v>
      </c>
      <c r="B4071" t="s">
        <v>8221</v>
      </c>
    </row>
    <row r="4072" spans="1:2" x14ac:dyDescent="0.2">
      <c r="A4072">
        <v>6</v>
      </c>
      <c r="B4072" t="s">
        <v>8221</v>
      </c>
    </row>
    <row r="4073" spans="1:2" x14ac:dyDescent="0.2">
      <c r="A4073">
        <v>0</v>
      </c>
      <c r="B4073" t="s">
        <v>8221</v>
      </c>
    </row>
    <row r="4074" spans="1:2" x14ac:dyDescent="0.2">
      <c r="A4074">
        <v>2</v>
      </c>
      <c r="B4074" t="s">
        <v>8221</v>
      </c>
    </row>
    <row r="4075" spans="1:2" x14ac:dyDescent="0.2">
      <c r="A4075">
        <v>2</v>
      </c>
      <c r="B4075" t="s">
        <v>8221</v>
      </c>
    </row>
    <row r="4076" spans="1:2" x14ac:dyDescent="0.2">
      <c r="A4076">
        <v>21</v>
      </c>
      <c r="B4076" t="s">
        <v>8221</v>
      </c>
    </row>
    <row r="4077" spans="1:2" x14ac:dyDescent="0.2">
      <c r="A4077">
        <v>13</v>
      </c>
      <c r="B4077" t="s">
        <v>8221</v>
      </c>
    </row>
    <row r="4078" spans="1:2" x14ac:dyDescent="0.2">
      <c r="A4078">
        <v>0</v>
      </c>
      <c r="B4078" t="s">
        <v>8221</v>
      </c>
    </row>
    <row r="4079" spans="1:2" x14ac:dyDescent="0.2">
      <c r="A4079">
        <v>6</v>
      </c>
      <c r="B4079" t="s">
        <v>8221</v>
      </c>
    </row>
    <row r="4080" spans="1:2" x14ac:dyDescent="0.2">
      <c r="A4080">
        <v>0</v>
      </c>
      <c r="B4080" t="s">
        <v>8221</v>
      </c>
    </row>
    <row r="4081" spans="1:2" x14ac:dyDescent="0.2">
      <c r="A4081">
        <v>1</v>
      </c>
      <c r="B4081" t="s">
        <v>8221</v>
      </c>
    </row>
    <row r="4082" spans="1:2" x14ac:dyDescent="0.2">
      <c r="A4082">
        <v>0</v>
      </c>
      <c r="B4082" t="s">
        <v>8221</v>
      </c>
    </row>
    <row r="4083" spans="1:2" x14ac:dyDescent="0.2">
      <c r="A4083">
        <v>12</v>
      </c>
      <c r="B4083" t="s">
        <v>8221</v>
      </c>
    </row>
    <row r="4084" spans="1:2" x14ac:dyDescent="0.2">
      <c r="A4084">
        <v>2</v>
      </c>
      <c r="B4084" t="s">
        <v>8221</v>
      </c>
    </row>
    <row r="4085" spans="1:2" x14ac:dyDescent="0.2">
      <c r="A4085">
        <v>6</v>
      </c>
      <c r="B4085" t="s">
        <v>8221</v>
      </c>
    </row>
    <row r="4086" spans="1:2" x14ac:dyDescent="0.2">
      <c r="A4086">
        <v>1</v>
      </c>
      <c r="B4086" t="s">
        <v>8221</v>
      </c>
    </row>
    <row r="4087" spans="1:2" x14ac:dyDescent="0.2">
      <c r="A4087">
        <v>1</v>
      </c>
      <c r="B4087" t="s">
        <v>8221</v>
      </c>
    </row>
    <row r="4088" spans="1:2" x14ac:dyDescent="0.2">
      <c r="A4088">
        <v>5</v>
      </c>
      <c r="B4088" t="s">
        <v>8221</v>
      </c>
    </row>
    <row r="4089" spans="1:2" x14ac:dyDescent="0.2">
      <c r="A4089">
        <v>0</v>
      </c>
      <c r="B4089" t="s">
        <v>8221</v>
      </c>
    </row>
    <row r="4090" spans="1:2" x14ac:dyDescent="0.2">
      <c r="A4090">
        <v>3</v>
      </c>
      <c r="B4090" t="s">
        <v>8221</v>
      </c>
    </row>
    <row r="4091" spans="1:2" x14ac:dyDescent="0.2">
      <c r="A4091">
        <v>8</v>
      </c>
      <c r="B4091" t="s">
        <v>8221</v>
      </c>
    </row>
    <row r="4092" spans="1:2" x14ac:dyDescent="0.2">
      <c r="A4092">
        <v>3</v>
      </c>
      <c r="B4092" t="s">
        <v>8221</v>
      </c>
    </row>
    <row r="4093" spans="1:2" x14ac:dyDescent="0.2">
      <c r="A4093">
        <v>8</v>
      </c>
      <c r="B4093" t="s">
        <v>8221</v>
      </c>
    </row>
    <row r="4094" spans="1:2" x14ac:dyDescent="0.2">
      <c r="A4094">
        <v>1</v>
      </c>
      <c r="B4094" t="s">
        <v>8221</v>
      </c>
    </row>
    <row r="4095" spans="1:2" x14ac:dyDescent="0.2">
      <c r="A4095">
        <v>4</v>
      </c>
      <c r="B4095" t="s">
        <v>8221</v>
      </c>
    </row>
    <row r="4096" spans="1:2" x14ac:dyDescent="0.2">
      <c r="A4096">
        <v>8</v>
      </c>
      <c r="B4096" t="s">
        <v>8221</v>
      </c>
    </row>
    <row r="4097" spans="1:2" x14ac:dyDescent="0.2">
      <c r="A4097">
        <v>1</v>
      </c>
      <c r="B4097" t="s">
        <v>8221</v>
      </c>
    </row>
    <row r="4098" spans="1:2" x14ac:dyDescent="0.2">
      <c r="A4098">
        <v>5</v>
      </c>
      <c r="B4098" t="s">
        <v>8221</v>
      </c>
    </row>
    <row r="4099" spans="1:2" x14ac:dyDescent="0.2">
      <c r="A4099">
        <v>0</v>
      </c>
      <c r="B4099" t="s">
        <v>8221</v>
      </c>
    </row>
    <row r="4100" spans="1:2" x14ac:dyDescent="0.2">
      <c r="A4100">
        <v>0</v>
      </c>
      <c r="B4100" t="s">
        <v>8221</v>
      </c>
    </row>
    <row r="4101" spans="1:2" x14ac:dyDescent="0.2">
      <c r="A4101">
        <v>1</v>
      </c>
      <c r="B4101" t="s">
        <v>8221</v>
      </c>
    </row>
    <row r="4102" spans="1:2" x14ac:dyDescent="0.2">
      <c r="A4102">
        <v>0</v>
      </c>
      <c r="B4102" t="s">
        <v>8221</v>
      </c>
    </row>
    <row r="4103" spans="1:2" x14ac:dyDescent="0.2">
      <c r="A4103">
        <v>0</v>
      </c>
      <c r="B4103" t="s">
        <v>8221</v>
      </c>
    </row>
    <row r="4104" spans="1:2" x14ac:dyDescent="0.2">
      <c r="A4104">
        <v>6</v>
      </c>
      <c r="B4104" t="s">
        <v>8221</v>
      </c>
    </row>
    <row r="4105" spans="1:2" x14ac:dyDescent="0.2">
      <c r="A4105">
        <v>6</v>
      </c>
      <c r="B4105" t="s">
        <v>8221</v>
      </c>
    </row>
    <row r="4106" spans="1:2" x14ac:dyDescent="0.2">
      <c r="A4106">
        <v>14</v>
      </c>
      <c r="B4106" t="s">
        <v>8221</v>
      </c>
    </row>
    <row r="4107" spans="1:2" x14ac:dyDescent="0.2">
      <c r="A4107">
        <v>6</v>
      </c>
      <c r="B4107" t="s">
        <v>8221</v>
      </c>
    </row>
    <row r="4108" spans="1:2" x14ac:dyDescent="0.2">
      <c r="A4108">
        <v>33</v>
      </c>
      <c r="B4108" t="s">
        <v>8221</v>
      </c>
    </row>
    <row r="4109" spans="1:2" x14ac:dyDescent="0.2">
      <c r="A4109">
        <v>4</v>
      </c>
      <c r="B4109" t="s">
        <v>8221</v>
      </c>
    </row>
    <row r="4110" spans="1:2" x14ac:dyDescent="0.2">
      <c r="A4110">
        <v>1</v>
      </c>
      <c r="B4110" t="s">
        <v>8221</v>
      </c>
    </row>
    <row r="4111" spans="1:2" x14ac:dyDescent="0.2">
      <c r="A4111">
        <v>0</v>
      </c>
      <c r="B4111" t="s">
        <v>8221</v>
      </c>
    </row>
    <row r="4112" spans="1:2" x14ac:dyDescent="0.2">
      <c r="A4112">
        <v>6</v>
      </c>
      <c r="B4112" t="s">
        <v>8221</v>
      </c>
    </row>
    <row r="4113" spans="1:2" x14ac:dyDescent="0.2">
      <c r="A4113">
        <v>6</v>
      </c>
      <c r="B4113" t="s">
        <v>8221</v>
      </c>
    </row>
    <row r="4114" spans="1:2" x14ac:dyDescent="0.2">
      <c r="A4114">
        <v>1</v>
      </c>
      <c r="B4114" t="s">
        <v>8221</v>
      </c>
    </row>
    <row r="4115" spans="1:2" x14ac:dyDescent="0.2">
      <c r="A4115">
        <v>3</v>
      </c>
      <c r="B4115" t="s">
        <v>8221</v>
      </c>
    </row>
  </sheetData>
  <autoFilter ref="A1:B4115" xr:uid="{2C420FDD-3BED-2742-85EA-F3013E40DA1A}"/>
  <sortState xmlns:xlrd2="http://schemas.microsoft.com/office/spreadsheetml/2017/richdata2" ref="Z2:Z4116">
    <sortCondition ref="Z2:Z4116"/>
  </sortState>
  <mergeCells count="2">
    <mergeCell ref="M1:N1"/>
    <mergeCell ref="M9:N9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4A63AFA2-98E8-4CC4-A679-313F63294B9B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BD981CB6-A164-4D97-BB09-1DACB91ED40D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Excel Analysis Data</vt:lpstr>
      <vt:lpstr>Excel Category Table</vt:lpstr>
      <vt:lpstr>Subcategory Table</vt:lpstr>
      <vt:lpstr>LaunchDateConvers Table</vt:lpstr>
      <vt:lpstr>GoalOutcomesRanges</vt:lpstr>
      <vt:lpstr>BackersData</vt:lpstr>
      <vt:lpstr>GoalOutcomesRanges!Criteria</vt:lpstr>
      <vt:lpstr>GoalOutcomesRanges!Extract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McLean</cp:lastModifiedBy>
  <dcterms:created xsi:type="dcterms:W3CDTF">2017-04-20T15:17:24Z</dcterms:created>
  <dcterms:modified xsi:type="dcterms:W3CDTF">2020-09-16T00:06:40Z</dcterms:modified>
</cp:coreProperties>
</file>