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Bottom Up" sheetId="2" r:id="rId4"/>
    <sheet state="visible" name="Top Down" sheetId="3" r:id="rId5"/>
    <sheet state="visible" name="Sensitivity" sheetId="4" r:id="rId6"/>
  </sheets>
  <definedNames/>
  <calcPr/>
</workbook>
</file>

<file path=xl/sharedStrings.xml><?xml version="1.0" encoding="utf-8"?>
<sst xmlns="http://schemas.openxmlformats.org/spreadsheetml/2006/main" count="84" uniqueCount="70">
  <si>
    <t>Market Sizing</t>
  </si>
  <si>
    <t>Bottom up - Brainstorming</t>
  </si>
  <si>
    <t>Top Down - brainstorming</t>
  </si>
  <si>
    <t>Discuss these with your teams on a whiteboard / gchat / etc</t>
  </si>
  <si>
    <t xml:space="preserve">What is my company? </t>
  </si>
  <si>
    <t>AKA what are my capabilities?</t>
  </si>
  <si>
    <t xml:space="preserve">Revenue Projections </t>
  </si>
  <si>
    <t>Year 1</t>
  </si>
  <si>
    <t xml:space="preserve">Who is my customer? </t>
  </si>
  <si>
    <t xml:space="preserve">Who are my competitors? </t>
  </si>
  <si>
    <t>AKA What does my customer currently spend money on that should be spent on my company's products instead?</t>
  </si>
  <si>
    <t>Is my market domestic or global? What subset of that market am I selling to?</t>
  </si>
  <si>
    <t>Pro tip: Put zero % market share for global if you don't intend to sell there)</t>
  </si>
  <si>
    <t xml:space="preserve">How do I plan to steal market share from those competitors? </t>
  </si>
  <si>
    <t>Top Down - math</t>
  </si>
  <si>
    <t>Year</t>
  </si>
  <si>
    <t>USA</t>
  </si>
  <si>
    <t>Global</t>
  </si>
  <si>
    <t>Market Size</t>
  </si>
  <si>
    <t>*Express in USD, 000s of USD or Millions of USD, but keep it consistent</t>
  </si>
  <si>
    <t>Industry growth rate</t>
  </si>
  <si>
    <t xml:space="preserve">*Express as a percent. Use the internet to find this. </t>
  </si>
  <si>
    <t>How am I going to price my product(s)?</t>
  </si>
  <si>
    <t>How will I ramp up production?</t>
  </si>
  <si>
    <t>Q1</t>
  </si>
  <si>
    <t>Q2</t>
  </si>
  <si>
    <t>Q3</t>
  </si>
  <si>
    <t>Q4</t>
  </si>
  <si>
    <t># Units Sold</t>
  </si>
  <si>
    <t>How will I make people aware of my product/company?</t>
  </si>
  <si>
    <t>Average Price</t>
  </si>
  <si>
    <t>Total Revenues</t>
  </si>
  <si>
    <t xml:space="preserve"> What is a reasonable rate of expansion given that it takes time to spread the word?</t>
  </si>
  <si>
    <t>How do I plan to obtain and keep my customers?</t>
  </si>
  <si>
    <t>Bottom Up - math</t>
  </si>
  <si>
    <t>Units Sold</t>
  </si>
  <si>
    <t>-</t>
  </si>
  <si>
    <t>Average price</t>
  </si>
  <si>
    <t>Expected market share</t>
  </si>
  <si>
    <t>Projected Revenues</t>
  </si>
  <si>
    <t>Price</t>
  </si>
  <si>
    <t>Product 1</t>
  </si>
  <si>
    <t xml:space="preserve">Variables: </t>
  </si>
  <si>
    <t>Assumptions:</t>
  </si>
  <si>
    <t>Market share</t>
  </si>
  <si>
    <t>Initial market size</t>
  </si>
  <si>
    <t>Market growth rate</t>
  </si>
  <si>
    <t>Projected Market Share</t>
  </si>
  <si>
    <t>Volatility</t>
  </si>
  <si>
    <t>Year 2</t>
  </si>
  <si>
    <t>Year 3</t>
  </si>
  <si>
    <t>Year 4</t>
  </si>
  <si>
    <t>Year 5</t>
  </si>
  <si>
    <t>x</t>
  </si>
  <si>
    <t>Market Share (year 5):</t>
  </si>
  <si>
    <t>&lt;---- Feel free to use this table if you have multiple products or price points</t>
  </si>
  <si>
    <t>Product 2</t>
  </si>
  <si>
    <t># of Units Sold</t>
  </si>
  <si>
    <t>Average Sales Price</t>
  </si>
  <si>
    <t>Growth Rate</t>
  </si>
  <si>
    <t xml:space="preserve">Total Addressable Market </t>
  </si>
  <si>
    <t xml:space="preserve">Expected Market Share </t>
  </si>
  <si>
    <t>Total Market</t>
  </si>
  <si>
    <t xml:space="preserve">Market Growth (Years 1-5): </t>
  </si>
  <si>
    <t xml:space="preserve">Does your analysis make sense: </t>
  </si>
  <si>
    <t>Product 3</t>
  </si>
  <si>
    <t>Product 4</t>
  </si>
  <si>
    <t>Product 5</t>
  </si>
  <si>
    <t xml:space="preserve">   </t>
  </si>
  <si>
    <t>Average Selling Price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</si>
</sst>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quot;* #,##0.00_);_(&quot;$&quot;* \(#,##0.00\);_(&quot;$&quot;* &quot;-&quot;??_);_(@_)"/>
    <numFmt numFmtId="165" formatCode="_(&quot;$&quot;* #,##0_);_(&quot;$&quot;* \(#,##0\);_(&quot;$&quot;* &quot;-&quot;??_);_(@_)"/>
    <numFmt numFmtId="166" formatCode="&quot;$&quot;#,##0.00"/>
    <numFmt numFmtId="167" formatCode="&quot;$&quot;#,##0_);[Red]\(&quot;$&quot;#,##0\)"/>
    <numFmt numFmtId="168" formatCode="_(* #,##0_);_(* \(#,##0\);_(* &quot;-&quot;??_);_(@_)"/>
    <numFmt numFmtId="169" formatCode="_(* #,##0.00_);_(* \(#,##0.00\);_(* &quot;-&quot;??_);_(@_)"/>
  </numFmts>
  <fonts count="6">
    <font>
      <sz val="11.0"/>
      <color rgb="FF000000"/>
      <name val="Calibri"/>
    </font>
    <font/>
    <font>
      <u/>
      <sz val="11.0"/>
      <color rgb="FF000000"/>
      <name val="Calibri"/>
    </font>
    <font>
      <sz val="11.0"/>
      <color rgb="FF0070C0"/>
      <name val="Calibri"/>
    </font>
    <font>
      <sz val="11.0"/>
      <color rgb="FFF2F2F2"/>
      <name val="Calibri"/>
    </font>
    <font>
      <sz val="11.0"/>
      <color rgb="FF00B050"/>
      <name val="Calibri"/>
    </font>
  </fonts>
  <fills count="9">
    <fill>
      <patternFill patternType="none"/>
    </fill>
    <fill>
      <patternFill patternType="lightGray"/>
    </fill>
    <fill>
      <patternFill patternType="solid">
        <fgColor rgb="FF7F7F7F"/>
        <bgColor rgb="FF7F7F7F"/>
      </patternFill>
    </fill>
    <fill>
      <patternFill patternType="solid">
        <fgColor rgb="FF92D050"/>
        <bgColor rgb="FF92D050"/>
      </patternFill>
    </fill>
    <fill>
      <patternFill patternType="solid">
        <fgColor rgb="FFFFFFFF"/>
        <bgColor rgb="FFFFFFFF"/>
      </patternFill>
    </fill>
    <fill>
      <patternFill patternType="solid">
        <fgColor rgb="FFFFFF00"/>
        <bgColor rgb="FFFFFF00"/>
      </patternFill>
    </fill>
    <fill>
      <patternFill patternType="solid">
        <fgColor rgb="FFD8D8D8"/>
        <bgColor rgb="FFD8D8D8"/>
      </patternFill>
    </fill>
    <fill>
      <patternFill patternType="solid">
        <fgColor rgb="FFF2F2F2"/>
        <bgColor rgb="FFF2F2F2"/>
      </patternFill>
    </fill>
    <fill>
      <patternFill patternType="solid">
        <fgColor rgb="FFB6DDE8"/>
        <bgColor rgb="FFB6DDE8"/>
      </patternFill>
    </fill>
  </fills>
  <borders count="18">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style="thin">
        <color rgb="FF000000"/>
      </top>
      <bottom style="thin">
        <color rgb="FF000000"/>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top/>
      <bottom style="double">
        <color rgb="FF000000"/>
      </bottom>
    </border>
    <border>
      <left style="thin">
        <color rgb="FF000000"/>
      </left>
      <right/>
      <top/>
      <bottom/>
    </border>
  </borders>
  <cellStyleXfs count="1">
    <xf borderId="0" fillId="0" fontId="0" numFmtId="0" applyAlignment="1" applyFont="1"/>
  </cellStyleXfs>
  <cellXfs count="107">
    <xf borderId="0" fillId="0" fontId="0" numFmtId="0" xfId="0" applyAlignment="1" applyFont="1">
      <alignment/>
    </xf>
    <xf borderId="0" fillId="2" fontId="0" numFmtId="0" xfId="0" applyBorder="1" applyFill="1" applyFont="1"/>
    <xf borderId="1" fillId="0" fontId="0" numFmtId="0" xfId="0" applyBorder="1" applyFont="1"/>
    <xf borderId="2" fillId="0" fontId="0" numFmtId="0" xfId="0" applyBorder="1" applyFont="1"/>
    <xf borderId="3" fillId="0" fontId="0" numFmtId="0" xfId="0" applyBorder="1" applyFont="1"/>
    <xf borderId="4" fillId="0" fontId="0" numFmtId="0" xfId="0" applyBorder="1" applyFont="1"/>
    <xf borderId="0" fillId="0" fontId="0" numFmtId="0" xfId="0" applyFont="1"/>
    <xf borderId="5" fillId="0" fontId="0" numFmtId="0" xfId="0" applyBorder="1" applyFont="1"/>
    <xf borderId="1" fillId="3" fontId="0" numFmtId="0" xfId="0" applyBorder="1" applyFill="1" applyFont="1"/>
    <xf borderId="2" fillId="3" fontId="0" numFmtId="0" xfId="0" applyBorder="1" applyFont="1"/>
    <xf borderId="3" fillId="3" fontId="0" numFmtId="0" xfId="0" applyBorder="1" applyFont="1"/>
    <xf borderId="4" fillId="3" fontId="0" numFmtId="0" xfId="0" applyBorder="1" applyFont="1"/>
    <xf borderId="1" fillId="4" fontId="0" numFmtId="0" xfId="0" applyBorder="1" applyFill="1" applyFont="1"/>
    <xf borderId="0" fillId="3" fontId="0" numFmtId="0" xfId="0" applyAlignment="1" applyBorder="1" applyFont="1">
      <alignment horizontal="left" wrapText="1"/>
    </xf>
    <xf borderId="0" fillId="0" fontId="1" numFmtId="0" xfId="0" applyBorder="1" applyFont="1"/>
    <xf borderId="0" fillId="0" fontId="1" numFmtId="0" xfId="0" applyBorder="1" applyFont="1"/>
    <xf borderId="0" fillId="3" fontId="0" numFmtId="0" xfId="0" applyAlignment="1" applyBorder="1" applyFont="1">
      <alignment horizontal="left" wrapText="1"/>
    </xf>
    <xf borderId="5" fillId="3" fontId="0" numFmtId="0" xfId="0" applyBorder="1" applyFont="1"/>
    <xf borderId="0" fillId="2" fontId="0" numFmtId="0" xfId="0" applyAlignment="1" applyBorder="1" applyFont="1">
      <alignment horizontal="left" wrapText="1"/>
    </xf>
    <xf borderId="4" fillId="0" fontId="0" numFmtId="0" xfId="0" applyAlignment="1" applyBorder="1" applyFont="1">
      <alignment horizontal="left" wrapText="1"/>
    </xf>
    <xf borderId="5" fillId="3" fontId="0" numFmtId="0" xfId="0" applyAlignment="1" applyBorder="1" applyFont="1">
      <alignment horizontal="left" wrapText="1"/>
    </xf>
    <xf borderId="0" fillId="0" fontId="0" numFmtId="0" xfId="0" applyAlignment="1" applyFont="1">
      <alignment horizontal="left" wrapText="1"/>
    </xf>
    <xf borderId="5" fillId="0" fontId="0" numFmtId="0" xfId="0" applyAlignment="1" applyBorder="1" applyFont="1">
      <alignment horizontal="left" wrapText="1"/>
    </xf>
    <xf borderId="5" fillId="0" fontId="1" numFmtId="0" xfId="0" applyBorder="1" applyFont="1"/>
    <xf borderId="6" fillId="3" fontId="0" numFmtId="0" xfId="0" applyAlignment="1" applyBorder="1" applyFont="1">
      <alignment horizontal="left" wrapText="1"/>
    </xf>
    <xf borderId="7" fillId="0" fontId="1" numFmtId="0" xfId="0" applyBorder="1" applyFont="1"/>
    <xf borderId="7" fillId="0" fontId="1" numFmtId="0" xfId="0" applyBorder="1" applyFont="1"/>
    <xf borderId="7" fillId="3" fontId="0" numFmtId="0" xfId="0" applyAlignment="1" applyBorder="1" applyFont="1">
      <alignment horizontal="left" wrapText="1"/>
    </xf>
    <xf borderId="8" fillId="3" fontId="0" numFmtId="0" xfId="0" applyAlignment="1" applyBorder="1" applyFont="1">
      <alignment horizontal="left" wrapText="1"/>
    </xf>
    <xf borderId="0" fillId="0" fontId="0" numFmtId="0" xfId="0" applyAlignment="1" applyFont="1">
      <alignment wrapText="1"/>
    </xf>
    <xf borderId="5" fillId="0" fontId="0" numFmtId="0" xfId="0" applyAlignment="1" applyBorder="1" applyFont="1">
      <alignment wrapText="1"/>
    </xf>
    <xf borderId="0" fillId="2" fontId="0" numFmtId="0" xfId="0" applyAlignment="1" applyBorder="1" applyFont="1">
      <alignment wrapText="1"/>
    </xf>
    <xf borderId="0" fillId="5" fontId="0" numFmtId="164" xfId="0" applyAlignment="1" applyBorder="1" applyFill="1" applyFont="1" applyNumberFormat="1">
      <alignment/>
    </xf>
    <xf borderId="0" fillId="5" fontId="0" numFmtId="9" xfId="0" applyAlignment="1" applyBorder="1" applyFont="1" applyNumberFormat="1">
      <alignment/>
    </xf>
    <xf borderId="0" fillId="5" fontId="0" numFmtId="9" xfId="0" applyAlignment="1" applyBorder="1" applyFont="1" applyNumberFormat="1">
      <alignment/>
    </xf>
    <xf borderId="0" fillId="0" fontId="2" numFmtId="0" xfId="0" applyFont="1"/>
    <xf borderId="0" fillId="0" fontId="0" numFmtId="0" xfId="0" applyAlignment="1" applyFont="1">
      <alignment horizontal="center" vertical="center" wrapText="1"/>
    </xf>
    <xf borderId="2" fillId="4" fontId="0" numFmtId="0" xfId="0" applyBorder="1" applyFont="1"/>
    <xf borderId="1" fillId="3" fontId="0" numFmtId="0" xfId="0" applyAlignment="1" applyBorder="1" applyFont="1">
      <alignment horizontal="left"/>
    </xf>
    <xf borderId="2" fillId="0" fontId="1" numFmtId="0" xfId="0" applyBorder="1" applyFont="1"/>
    <xf borderId="3" fillId="0" fontId="1" numFmtId="0" xfId="0" applyBorder="1" applyFont="1"/>
    <xf borderId="0" fillId="0" fontId="0" numFmtId="0" xfId="0" applyAlignment="1" applyFont="1">
      <alignment horizontal="center"/>
    </xf>
    <xf borderId="4" fillId="3" fontId="0" numFmtId="0" xfId="0" applyAlignment="1" applyBorder="1" applyFont="1">
      <alignment horizontal="left"/>
    </xf>
    <xf borderId="0" fillId="5" fontId="0" numFmtId="0" xfId="0" applyAlignment="1" applyBorder="1" applyFont="1">
      <alignment/>
    </xf>
    <xf borderId="4" fillId="3" fontId="0" numFmtId="0" xfId="0" applyAlignment="1" applyBorder="1" applyFont="1">
      <alignment horizontal="left" wrapText="1"/>
    </xf>
    <xf borderId="3" fillId="4" fontId="0" numFmtId="0" xfId="0" applyBorder="1" applyFont="1"/>
    <xf borderId="0" fillId="3" fontId="0" numFmtId="0" xfId="0" applyBorder="1" applyFont="1"/>
    <xf borderId="6" fillId="3" fontId="0" numFmtId="0" xfId="0" applyAlignment="1" applyBorder="1" applyFont="1">
      <alignment wrapText="1"/>
    </xf>
    <xf borderId="7" fillId="3" fontId="0" numFmtId="0" xfId="0" applyAlignment="1" applyBorder="1" applyFont="1">
      <alignment wrapText="1"/>
    </xf>
    <xf borderId="0" fillId="6" fontId="0" numFmtId="165" xfId="0" applyBorder="1" applyFill="1" applyFont="1" applyNumberFormat="1"/>
    <xf borderId="0" fillId="0" fontId="0" numFmtId="0" xfId="0" applyAlignment="1" applyFont="1">
      <alignment horizontal="left" vertical="center" wrapText="1"/>
    </xf>
    <xf borderId="0" fillId="5" fontId="0" numFmtId="165" xfId="0" applyAlignment="1" applyBorder="1" applyFont="1" applyNumberFormat="1">
      <alignment/>
    </xf>
    <xf borderId="0" fillId="5" fontId="0" numFmtId="166" xfId="0" applyAlignment="1" applyFont="1" applyNumberFormat="1">
      <alignment/>
    </xf>
    <xf borderId="0" fillId="5" fontId="0" numFmtId="166" xfId="0" applyAlignment="1" applyBorder="1" applyFont="1" applyNumberFormat="1">
      <alignment/>
    </xf>
    <xf borderId="0" fillId="0" fontId="0" numFmtId="0" xfId="0" applyAlignment="1" applyFont="1">
      <alignment horizontal="center" wrapText="1"/>
    </xf>
    <xf borderId="9" fillId="6" fontId="0" numFmtId="164" xfId="0" applyBorder="1" applyFont="1" applyNumberFormat="1"/>
    <xf borderId="10" fillId="0" fontId="0" numFmtId="164" xfId="0" applyAlignment="1" applyBorder="1" applyFont="1" applyNumberFormat="1">
      <alignment/>
    </xf>
    <xf borderId="9" fillId="6" fontId="0" numFmtId="0" xfId="0" applyBorder="1" applyFont="1"/>
    <xf borderId="9" fillId="6" fontId="0" numFmtId="0" xfId="0" applyBorder="1" applyFont="1"/>
    <xf borderId="0" fillId="0" fontId="0" numFmtId="0" xfId="0" applyAlignment="1" applyFont="1">
      <alignment/>
    </xf>
    <xf borderId="6" fillId="0" fontId="0" numFmtId="0" xfId="0" applyBorder="1" applyFont="1"/>
    <xf borderId="7" fillId="0" fontId="0" numFmtId="0" xfId="0" applyBorder="1" applyFont="1"/>
    <xf borderId="8" fillId="0" fontId="0" numFmtId="0" xfId="0" applyBorder="1" applyFont="1"/>
    <xf borderId="4" fillId="4" fontId="0" numFmtId="0" xfId="0" applyBorder="1" applyFont="1"/>
    <xf borderId="0" fillId="4" fontId="0" numFmtId="0" xfId="0" applyBorder="1" applyFont="1"/>
    <xf borderId="5" fillId="4" fontId="0" numFmtId="0" xfId="0" applyBorder="1" applyFont="1"/>
    <xf borderId="0" fillId="5" fontId="3" numFmtId="167" xfId="0" applyAlignment="1" applyBorder="1" applyFont="1" applyNumberFormat="1">
      <alignment/>
    </xf>
    <xf borderId="0" fillId="6" fontId="0" numFmtId="164" xfId="0" applyBorder="1" applyFont="1" applyNumberFormat="1"/>
    <xf borderId="0" fillId="5" fontId="3" numFmtId="9" xfId="0" applyAlignment="1" applyBorder="1" applyFont="1" applyNumberFormat="1">
      <alignment/>
    </xf>
    <xf borderId="10" fillId="0" fontId="0" numFmtId="0" xfId="0" applyAlignment="1" applyBorder="1" applyFont="1">
      <alignment/>
    </xf>
    <xf borderId="0" fillId="5" fontId="3" numFmtId="0" xfId="0" applyAlignment="1" applyBorder="1" applyFont="1">
      <alignment/>
    </xf>
    <xf borderId="9" fillId="0" fontId="0" numFmtId="0" xfId="0" applyAlignment="1" applyBorder="1" applyFont="1">
      <alignment horizontal="center" vertical="center" wrapText="1"/>
    </xf>
    <xf borderId="9" fillId="0" fontId="0" numFmtId="0" xfId="0" applyAlignment="1" applyBorder="1" applyFont="1">
      <alignment horizontal="center" vertical="center"/>
    </xf>
    <xf borderId="0" fillId="4" fontId="4" numFmtId="0" xfId="0" applyBorder="1" applyFont="1"/>
    <xf borderId="10" fillId="0" fontId="0" numFmtId="0" xfId="0" applyBorder="1" applyFont="1"/>
    <xf borderId="0" fillId="4" fontId="0" numFmtId="0" xfId="0" applyAlignment="1" applyBorder="1" applyFont="1">
      <alignment horizontal="center" vertical="center"/>
    </xf>
    <xf borderId="0" fillId="0" fontId="0" numFmtId="0" xfId="0" applyAlignment="1" applyFont="1">
      <alignment horizontal="center" vertical="center"/>
    </xf>
    <xf borderId="0" fillId="6" fontId="0" numFmtId="0" xfId="0" applyAlignment="1" applyBorder="1" applyFont="1">
      <alignment/>
    </xf>
    <xf borderId="0" fillId="4" fontId="5" numFmtId="10" xfId="0" applyBorder="1" applyFont="1" applyNumberFormat="1"/>
    <xf borderId="0" fillId="6" fontId="0" numFmtId="9" xfId="0" applyBorder="1" applyFont="1" applyNumberFormat="1"/>
    <xf borderId="0" fillId="4" fontId="0" numFmtId="9" xfId="0" applyBorder="1" applyFont="1" applyNumberFormat="1"/>
    <xf borderId="0" fillId="0" fontId="0" numFmtId="164" xfId="0" applyAlignment="1" applyFont="1" applyNumberFormat="1">
      <alignment/>
    </xf>
    <xf borderId="0" fillId="4" fontId="0" numFmtId="0" xfId="0" applyAlignment="1" applyBorder="1" applyFont="1">
      <alignment horizontal="center" vertical="center" wrapText="1"/>
    </xf>
    <xf borderId="0" fillId="0" fontId="0" numFmtId="0" xfId="0" applyFont="1"/>
    <xf borderId="11" fillId="4" fontId="0" numFmtId="0" xfId="0" applyBorder="1" applyFont="1"/>
    <xf borderId="10" fillId="4" fontId="0" numFmtId="0" xfId="0" applyBorder="1" applyFont="1"/>
    <xf borderId="5" fillId="0" fontId="0" numFmtId="0" xfId="0" applyAlignment="1" applyBorder="1" applyFont="1">
      <alignment/>
    </xf>
    <xf borderId="10" fillId="4" fontId="0" numFmtId="0" xfId="0" applyAlignment="1" applyBorder="1" applyFont="1">
      <alignment horizontal="center"/>
    </xf>
    <xf borderId="0" fillId="4" fontId="5" numFmtId="9" xfId="0" applyBorder="1" applyFont="1" applyNumberFormat="1"/>
    <xf borderId="12" fillId="4" fontId="0" numFmtId="0" xfId="0" applyAlignment="1" applyBorder="1" applyFont="1">
      <alignment horizontal="center"/>
    </xf>
    <xf borderId="4" fillId="0" fontId="0" numFmtId="0" xfId="0" applyAlignment="1" applyBorder="1" applyFont="1">
      <alignment wrapText="1"/>
    </xf>
    <xf borderId="13" fillId="4" fontId="0" numFmtId="0" xfId="0" applyAlignment="1" applyBorder="1" applyFont="1">
      <alignment wrapText="1"/>
    </xf>
    <xf borderId="14" fillId="4" fontId="0" numFmtId="0" xfId="0" applyAlignment="1" applyBorder="1" applyFont="1">
      <alignment wrapText="1"/>
    </xf>
    <xf borderId="14" fillId="4" fontId="0" numFmtId="0" xfId="0" applyAlignment="1" applyBorder="1" applyFont="1">
      <alignment horizontal="center" wrapText="1"/>
    </xf>
    <xf borderId="15" fillId="4" fontId="0" numFmtId="0" xfId="0" applyAlignment="1" applyBorder="1" applyFont="1">
      <alignment horizontal="center" wrapText="1"/>
    </xf>
    <xf borderId="16" fillId="0" fontId="0" numFmtId="0" xfId="0" applyBorder="1" applyFont="1"/>
    <xf borderId="11" fillId="7" fontId="0" numFmtId="168" xfId="0" applyBorder="1" applyFill="1" applyFont="1" applyNumberFormat="1"/>
    <xf borderId="10" fillId="7" fontId="0" numFmtId="168" xfId="0" applyBorder="1" applyFont="1" applyNumberFormat="1"/>
    <xf borderId="0" fillId="4" fontId="0" numFmtId="169" xfId="0" applyBorder="1" applyFont="1" applyNumberFormat="1"/>
    <xf borderId="0" fillId="0" fontId="1" numFmtId="0" xfId="0" applyBorder="1" applyFont="1"/>
    <xf borderId="17" fillId="7" fontId="0" numFmtId="168" xfId="0" applyBorder="1" applyFont="1" applyNumberFormat="1"/>
    <xf borderId="0" fillId="8" fontId="0" numFmtId="168" xfId="0" applyBorder="1" applyFill="1" applyFont="1" applyNumberFormat="1"/>
    <xf borderId="0" fillId="7" fontId="0" numFmtId="168" xfId="0" applyBorder="1" applyFont="1" applyNumberFormat="1"/>
    <xf borderId="0" fillId="0" fontId="1" numFmtId="0" xfId="0" applyBorder="1" applyFont="1"/>
    <xf borderId="6" fillId="4" fontId="0" numFmtId="0" xfId="0" applyBorder="1" applyFont="1"/>
    <xf borderId="7" fillId="4" fontId="0" numFmtId="0" xfId="0" applyBorder="1" applyFont="1"/>
    <xf borderId="8" fillId="4" fontId="0" numFmtId="0" xfId="0" applyBorder="1" applyFont="1"/>
  </cellXfs>
  <cellStyles count="1">
    <cellStyle xfId="0" name="Normal" builtinId="0"/>
  </cellStyles>
  <dxfs count="2">
    <dxf>
      <font>
        <color rgb="FF006100"/>
      </font>
      <fill>
        <patternFill patternType="solid">
          <fgColor rgb="FFC6EFCE"/>
          <bgColor rgb="FFC6EFCE"/>
        </patternFill>
      </fill>
      <alignment/>
      <border>
        <left/>
        <right/>
        <top/>
        <bottom/>
      </border>
    </dxf>
    <dxf>
      <font>
        <color rgb="FF9C0006"/>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161925</xdr:colOff>
      <xdr:row>3</xdr:row>
      <xdr:rowOff>-104775</xdr:rowOff>
    </xdr:from>
    <xdr:to>
      <xdr:col>14</xdr:col>
      <xdr:colOff>447675</xdr:colOff>
      <xdr:row>26</xdr:row>
      <xdr:rowOff>314325</xdr:rowOff>
    </xdr:to>
    <xdr:sp>
      <xdr:nvSpPr>
        <xdr:cNvPr id="2" name="Shape 2"/>
        <xdr:cNvSpPr txBox="1"/>
      </xdr:nvSpPr>
      <xdr:spPr>
        <a:xfrm>
          <a:off x="3869625" y="1389225"/>
          <a:ext cx="2952750" cy="4781550"/>
        </a:xfrm>
        <a:prstGeom prst="rect">
          <a:avLst/>
        </a:prstGeom>
        <a:solidFill>
          <a:schemeClr val="lt1"/>
        </a:solidFill>
        <a:ln cap="flat" cmpd="sng" w="9525">
          <a:solidFill>
            <a:srgbClr val="BBBBBB"/>
          </a:solidFill>
          <a:prstDash val="solid"/>
          <a:round/>
          <a:headEnd len="med" w="med" type="none"/>
          <a:tailEnd len="med" w="med" type="none"/>
        </a:ln>
      </xdr:spPr>
      <xdr:txBody>
        <a:bodyPr anchorCtr="0" anchor="t" bIns="45700" lIns="91425" rIns="91425" tIns="45700">
          <a:noAutofit/>
        </a:bodyPr>
        <a:lstStyle/>
        <a:p>
          <a:pPr>
            <a:spcBef>
              <a:spcPts val="0"/>
            </a:spcBef>
            <a:buNone/>
          </a:pPr>
          <a:r>
            <a:rPr b="0" baseline="0" i="0" lang="en-US" sz="1100" u="none" cap="none" strike="noStrike">
              <a:solidFill>
                <a:schemeClr val="dk1"/>
              </a:solidFill>
              <a:latin typeface="Calibri"/>
              <a:ea typeface="Calibri"/>
              <a:cs typeface="Calibri"/>
              <a:sym typeface="Calibri"/>
            </a:rPr>
            <a:t>Notes and friendly advice: </a:t>
          </a:r>
        </a:p>
        <a:p>
          <a:pPr>
            <a:spcBef>
              <a:spcPts val="0"/>
            </a:spcBef>
            <a:buNone/>
          </a:pPr>
          <a:r>
            <a:rPr b="0" baseline="0" i="0" lang="en-US" sz="1100" u="none" cap="none" strike="noStrike">
              <a:solidFill>
                <a:schemeClr val="dk1"/>
              </a:solidFill>
              <a:latin typeface="Calibri"/>
              <a:ea typeface="Calibri"/>
              <a:cs typeface="Calibri"/>
              <a:sym typeface="Calibri"/>
            </a:rPr>
            <a:t>- Grey boxes are pre-set formulas. Edit the yellow boxes and be prepared with an explanation behind your numbers when i call on you in class.</a:t>
          </a:r>
        </a:p>
        <a:p>
          <a:pPr>
            <a:spcBef>
              <a:spcPts val="0"/>
            </a:spcBef>
            <a:buNone/>
          </a:pPr>
          <a:r>
            <a:t/>
          </a:r>
          <a:endParaRPr b="0" baseline="0" i="0" sz="1100" u="none" cap="none" strike="noStrike"/>
        </a:p>
        <a:p>
          <a:pPr indent="0" lvl="0" marL="0" marR="0" rtl="0" algn="l">
            <a:lnSpc>
              <a:spcPct val="100000"/>
            </a:lnSpc>
            <a:spcBef>
              <a:spcPts val="0"/>
            </a:spcBef>
            <a:spcAft>
              <a:spcPts val="0"/>
            </a:spcAft>
            <a:buSzPct val="25000"/>
            <a:buFont typeface="Arial"/>
            <a:buNone/>
          </a:pPr>
          <a:r>
            <a:rPr b="0" baseline="0" i="0" lang="en-US" sz="1100" u="none" cap="none" strike="noStrike">
              <a:solidFill>
                <a:schemeClr val="dk1"/>
              </a:solidFill>
              <a:latin typeface="Calibri"/>
              <a:ea typeface="Calibri"/>
              <a:cs typeface="Calibri"/>
              <a:sym typeface="Calibri"/>
            </a:rPr>
            <a:t>- This page is the one you will present to me. The other pages are for working through your thoughts. I did not link the numbers so make sure you update them. </a:t>
          </a:r>
        </a:p>
        <a:p>
          <a:pPr>
            <a:spcBef>
              <a:spcPts val="0"/>
            </a:spcBef>
            <a:buNone/>
          </a:pPr>
          <a:r>
            <a:t/>
          </a:r>
          <a:endParaRPr b="0" baseline="0" i="0" sz="1100" u="none" cap="none" strike="noStrike"/>
        </a:p>
        <a:p>
          <a:pPr>
            <a:spcBef>
              <a:spcPts val="0"/>
            </a:spcBef>
            <a:buNone/>
          </a:pPr>
          <a:r>
            <a:rPr b="0" baseline="0" i="0" lang="en-US" sz="1100" u="none" cap="none" strike="noStrike">
              <a:solidFill>
                <a:schemeClr val="dk1"/>
              </a:solidFill>
              <a:latin typeface="Calibri"/>
              <a:ea typeface="Calibri"/>
              <a:cs typeface="Calibri"/>
              <a:sym typeface="Calibri"/>
            </a:rPr>
            <a:t>- Your first year revenues represent your go-to-market strategy. These numbers should be very thoroughly vetted by your team and you should be able to explain what initiatives you are going to take in order to make sales. If you don't plan to go to market in your first year, no problem - use the year you plan to go to market as year 1. </a:t>
          </a:r>
        </a:p>
        <a:p>
          <a:pPr>
            <a:spcBef>
              <a:spcPts val="0"/>
            </a:spcBef>
            <a:buNone/>
          </a:pPr>
          <a:r>
            <a:t/>
          </a:r>
          <a:endParaRPr b="0" baseline="0" i="0" sz="1100" u="none" cap="none" strike="noStrike"/>
        </a:p>
        <a:p>
          <a:pPr>
            <a:spcBef>
              <a:spcPts val="0"/>
            </a:spcBef>
            <a:buNone/>
          </a:pPr>
          <a:r>
            <a:rPr b="0" baseline="0" i="0" lang="en-US" sz="1100" u="none" cap="none" strike="noStrike">
              <a:solidFill>
                <a:schemeClr val="dk1"/>
              </a:solidFill>
              <a:latin typeface="Calibri"/>
              <a:ea typeface="Calibri"/>
              <a:cs typeface="Calibri"/>
              <a:sym typeface="Calibri"/>
            </a:rPr>
            <a:t>- Year five is the most distant year anyone can make a reasonable guess about the future (uber and instagram both started in 2010.  Holy $@*#&amp;!!) and is therefore the furthest we will go for this exercise. But it represents your potential if you do everything right, and also the potential reward for someone who invests with you.</a:t>
          </a:r>
        </a:p>
        <a:p>
          <a:pPr>
            <a:spcBef>
              <a:spcPts val="0"/>
            </a:spcBef>
            <a:buNone/>
          </a:pPr>
          <a:r>
            <a:t/>
          </a:r>
          <a:endParaRPr b="0" baseline="0" i="0" sz="1100" u="none" cap="none" strike="noStrike"/>
        </a:p>
      </xdr:txBody>
    </xdr:sp>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390525</xdr:colOff>
      <xdr:row>8</xdr:row>
      <xdr:rowOff>0</xdr:rowOff>
    </xdr:from>
    <xdr:to>
      <xdr:col>14</xdr:col>
      <xdr:colOff>304800</xdr:colOff>
      <xdr:row>19</xdr:row>
      <xdr:rowOff>190500</xdr:rowOff>
    </xdr:to>
    <xdr:sp>
      <xdr:nvSpPr>
        <xdr:cNvPr id="2" name="Shape 2"/>
        <xdr:cNvSpPr txBox="1"/>
      </xdr:nvSpPr>
      <xdr:spPr>
        <a:xfrm>
          <a:off x="4169662" y="2637000"/>
          <a:ext cx="2352674" cy="2286000"/>
        </a:xfrm>
        <a:prstGeom prst="rect">
          <a:avLst/>
        </a:prstGeom>
        <a:solidFill>
          <a:schemeClr val="lt1"/>
        </a:solidFill>
        <a:ln cap="flat" cmpd="sng" w="9525">
          <a:solidFill>
            <a:srgbClr val="BBBBBB"/>
          </a:solidFill>
          <a:prstDash val="solid"/>
          <a:round/>
          <a:headEnd len="med" w="med" type="none"/>
          <a:tailEnd len="med" w="med" type="none"/>
        </a:ln>
      </xdr:spPr>
      <xdr:txBody>
        <a:bodyPr anchorCtr="0" anchor="t" bIns="45700" lIns="91425" rIns="91425" tIns="45700">
          <a:noAutofit/>
        </a:bodyPr>
        <a:lstStyle/>
        <a:p>
          <a:pPr>
            <a:spcBef>
              <a:spcPts val="0"/>
            </a:spcBef>
            <a:buNone/>
          </a:pPr>
          <a:r>
            <a:rPr b="0" baseline="0" i="0" lang="en-US" sz="1100" u="none" cap="none" strike="noStrike">
              <a:solidFill>
                <a:schemeClr val="dk1"/>
              </a:solidFill>
              <a:latin typeface="Calibri"/>
              <a:ea typeface="Calibri"/>
              <a:cs typeface="Calibri"/>
              <a:sym typeface="Calibri"/>
            </a:rPr>
            <a:t>Pro tip: If your company has a recurring revenue model, e.g. subscription, you can approach this two ways: 1. calculate the average length of a subscription times the monthly price, 2. use the yearly  price as a unit - in this case, be sure to include customer churn in your calculations. Not everyone is going to stay with you no matter how awesome your product is (some people are just stupid).</a:t>
          </a:r>
        </a:p>
      </xdr:txBody>
    </xdr:sp>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8.0"/>
    <col customWidth="1" min="3" max="3" width="11.63"/>
    <col customWidth="1" min="4" max="4" width="16.88"/>
    <col customWidth="1" min="5" max="11" width="11.0"/>
    <col customWidth="1" min="12" max="13" width="8.0"/>
    <col customWidth="1" min="14" max="26" width="7.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c r="C2" s="3" t="s">
        <v>0</v>
      </c>
      <c r="D2" s="3"/>
      <c r="E2" s="3"/>
      <c r="F2" s="3"/>
      <c r="G2" s="3"/>
      <c r="H2" s="3"/>
      <c r="I2" s="3"/>
      <c r="J2" s="3"/>
      <c r="K2" s="3"/>
      <c r="L2" s="4"/>
      <c r="M2" s="1"/>
      <c r="N2" s="1"/>
      <c r="O2" s="1"/>
      <c r="P2" s="1"/>
      <c r="Q2" s="1"/>
      <c r="R2" s="1"/>
      <c r="S2" s="1"/>
      <c r="T2" s="1"/>
      <c r="U2" s="1"/>
      <c r="V2" s="1"/>
      <c r="W2" s="1"/>
      <c r="X2" s="1"/>
      <c r="Y2" s="1"/>
      <c r="Z2" s="1"/>
    </row>
    <row r="3">
      <c r="A3" s="1"/>
      <c r="B3" s="5"/>
      <c r="C3" s="6"/>
      <c r="D3" s="6"/>
      <c r="E3" s="6"/>
      <c r="F3" s="6"/>
      <c r="G3" s="6"/>
      <c r="H3" s="6"/>
      <c r="I3" s="6"/>
      <c r="J3" s="6"/>
      <c r="K3" s="6"/>
      <c r="L3" s="7"/>
      <c r="M3" s="1"/>
      <c r="N3" s="1"/>
      <c r="O3" s="1"/>
      <c r="P3" s="1"/>
      <c r="Q3" s="1"/>
      <c r="R3" s="1"/>
      <c r="S3" s="1"/>
      <c r="T3" s="1"/>
      <c r="U3" s="1"/>
      <c r="V3" s="1"/>
      <c r="W3" s="1"/>
      <c r="X3" s="1"/>
      <c r="Y3" s="1"/>
      <c r="Z3" s="1"/>
    </row>
    <row r="4">
      <c r="A4" s="1"/>
      <c r="B4" s="5"/>
      <c r="C4" s="6" t="s">
        <v>2</v>
      </c>
      <c r="D4" s="6"/>
      <c r="E4" s="6"/>
      <c r="F4" s="6"/>
      <c r="G4" s="6"/>
      <c r="H4" s="6"/>
      <c r="I4" s="6"/>
      <c r="J4" s="6"/>
      <c r="K4" s="6"/>
      <c r="L4" s="7"/>
      <c r="M4" s="1"/>
      <c r="N4" s="1"/>
      <c r="O4" s="1"/>
      <c r="P4" s="1"/>
      <c r="Q4" s="1"/>
      <c r="R4" s="1"/>
      <c r="S4" s="1"/>
      <c r="T4" s="1"/>
      <c r="U4" s="1"/>
      <c r="V4" s="1"/>
      <c r="W4" s="1"/>
      <c r="X4" s="1"/>
      <c r="Y4" s="1"/>
      <c r="Z4" s="1"/>
    </row>
    <row r="5" ht="15.75" customHeight="1">
      <c r="A5" s="1"/>
      <c r="B5" s="5"/>
      <c r="C5" s="6" t="s">
        <v>3</v>
      </c>
      <c r="D5" s="6"/>
      <c r="E5" s="6"/>
      <c r="F5" s="6"/>
      <c r="G5" s="6"/>
      <c r="H5" s="6"/>
      <c r="I5" s="6"/>
      <c r="J5" s="6"/>
      <c r="K5" s="6"/>
      <c r="L5" s="7"/>
      <c r="M5" s="1"/>
      <c r="N5" s="1"/>
      <c r="O5" s="1"/>
      <c r="P5" s="1"/>
      <c r="Q5" s="1"/>
      <c r="R5" s="1"/>
      <c r="S5" s="1"/>
      <c r="T5" s="1"/>
      <c r="U5" s="1"/>
      <c r="V5" s="1"/>
      <c r="W5" s="1"/>
      <c r="X5" s="1"/>
      <c r="Y5" s="1"/>
      <c r="Z5" s="1"/>
    </row>
    <row r="6">
      <c r="A6" s="1"/>
      <c r="B6" s="5"/>
      <c r="C6" s="8" t="s">
        <v>4</v>
      </c>
      <c r="D6" s="9"/>
      <c r="E6" s="9"/>
      <c r="F6" s="9"/>
      <c r="G6" s="9"/>
      <c r="H6" s="9"/>
      <c r="I6" s="9"/>
      <c r="J6" s="10"/>
      <c r="K6" s="6"/>
      <c r="L6" s="7"/>
      <c r="M6" s="1"/>
      <c r="N6" s="1"/>
      <c r="O6" s="1"/>
      <c r="P6" s="1"/>
      <c r="Q6" s="1"/>
      <c r="R6" s="1"/>
      <c r="S6" s="1"/>
      <c r="T6" s="1"/>
      <c r="U6" s="1"/>
      <c r="V6" s="1"/>
      <c r="W6" s="1"/>
      <c r="X6" s="1"/>
      <c r="Y6" s="1"/>
      <c r="Z6" s="1"/>
    </row>
    <row r="7">
      <c r="A7" s="1"/>
      <c r="B7" s="5"/>
      <c r="C7" s="11"/>
      <c r="D7" s="13" t="s">
        <v>5</v>
      </c>
      <c r="E7" s="14"/>
      <c r="F7" s="14"/>
      <c r="G7" s="15"/>
      <c r="H7" s="16"/>
      <c r="I7" s="16"/>
      <c r="J7" s="17"/>
      <c r="K7" s="6"/>
      <c r="L7" s="7"/>
      <c r="M7" s="1"/>
      <c r="N7" s="1"/>
      <c r="O7" s="1"/>
      <c r="P7" s="1"/>
      <c r="Q7" s="1"/>
      <c r="R7" s="1"/>
      <c r="S7" s="1"/>
      <c r="T7" s="1"/>
      <c r="U7" s="1"/>
      <c r="V7" s="1"/>
      <c r="W7" s="1"/>
      <c r="X7" s="1"/>
      <c r="Y7" s="1"/>
      <c r="Z7" s="1"/>
    </row>
    <row r="8">
      <c r="A8" s="18"/>
      <c r="B8" s="19"/>
      <c r="C8" s="11" t="s">
        <v>8</v>
      </c>
      <c r="D8" s="16"/>
      <c r="E8" s="16"/>
      <c r="F8" s="16"/>
      <c r="G8" s="16"/>
      <c r="H8" s="16"/>
      <c r="I8" s="16"/>
      <c r="J8" s="20"/>
      <c r="K8" s="21"/>
      <c r="L8" s="22"/>
      <c r="M8" s="18"/>
      <c r="N8" s="18"/>
      <c r="O8" s="18"/>
      <c r="P8" s="18"/>
      <c r="Q8" s="18"/>
      <c r="R8" s="18"/>
      <c r="S8" s="18"/>
      <c r="T8" s="18"/>
      <c r="U8" s="18"/>
      <c r="V8" s="18"/>
      <c r="W8" s="18"/>
      <c r="X8" s="18"/>
      <c r="Y8" s="18"/>
      <c r="Z8" s="18"/>
    </row>
    <row r="9">
      <c r="A9" s="18"/>
      <c r="B9" s="19"/>
      <c r="C9" s="11" t="s">
        <v>9</v>
      </c>
      <c r="D9" s="16"/>
      <c r="E9" s="16"/>
      <c r="F9" s="16"/>
      <c r="G9" s="16"/>
      <c r="H9" s="16"/>
      <c r="I9" s="16"/>
      <c r="J9" s="20"/>
      <c r="K9" s="21"/>
      <c r="L9" s="22"/>
      <c r="M9" s="18"/>
      <c r="N9" s="18"/>
      <c r="O9" s="18"/>
      <c r="P9" s="18"/>
      <c r="Q9" s="18"/>
      <c r="R9" s="18"/>
      <c r="S9" s="18"/>
      <c r="T9" s="18"/>
      <c r="U9" s="18"/>
      <c r="V9" s="18"/>
      <c r="W9" s="18"/>
      <c r="X9" s="18"/>
      <c r="Y9" s="18"/>
      <c r="Z9" s="18"/>
    </row>
    <row r="10" ht="30.0" customHeight="1">
      <c r="A10" s="18"/>
      <c r="B10" s="19"/>
      <c r="C10" s="11"/>
      <c r="D10" s="13" t="s">
        <v>10</v>
      </c>
      <c r="E10" s="14"/>
      <c r="F10" s="14"/>
      <c r="G10" s="14"/>
      <c r="H10" s="14"/>
      <c r="I10" s="15"/>
      <c r="J10" s="20"/>
      <c r="K10" s="21"/>
      <c r="L10" s="22"/>
      <c r="M10" s="18"/>
      <c r="N10" s="18"/>
      <c r="O10" s="18"/>
      <c r="P10" s="18"/>
      <c r="Q10" s="18"/>
      <c r="R10" s="18"/>
      <c r="S10" s="18"/>
      <c r="T10" s="18"/>
      <c r="U10" s="18"/>
      <c r="V10" s="18"/>
      <c r="W10" s="18"/>
      <c r="X10" s="18"/>
      <c r="Y10" s="18"/>
      <c r="Z10" s="18"/>
    </row>
    <row r="11">
      <c r="A11" s="18"/>
      <c r="B11" s="19"/>
      <c r="C11" s="11" t="s">
        <v>11</v>
      </c>
      <c r="D11" s="16"/>
      <c r="E11" s="16"/>
      <c r="F11" s="16"/>
      <c r="G11" s="16"/>
      <c r="H11" s="16"/>
      <c r="I11" s="16"/>
      <c r="J11" s="20"/>
      <c r="K11" s="21"/>
      <c r="L11" s="22"/>
      <c r="M11" s="18"/>
      <c r="N11" s="18"/>
      <c r="O11" s="18"/>
      <c r="P11" s="18"/>
      <c r="Q11" s="18"/>
      <c r="R11" s="18"/>
      <c r="S11" s="18"/>
      <c r="T11" s="18"/>
      <c r="U11" s="18"/>
      <c r="V11" s="18"/>
      <c r="W11" s="18"/>
      <c r="X11" s="18"/>
      <c r="Y11" s="18"/>
      <c r="Z11" s="18"/>
    </row>
    <row r="12">
      <c r="A12" s="18"/>
      <c r="B12" s="19"/>
      <c r="C12" s="11"/>
      <c r="D12" s="13" t="s">
        <v>12</v>
      </c>
      <c r="E12" s="14"/>
      <c r="F12" s="14"/>
      <c r="G12" s="14"/>
      <c r="H12" s="14"/>
      <c r="I12" s="14"/>
      <c r="J12" s="23"/>
      <c r="K12" s="21"/>
      <c r="L12" s="22"/>
      <c r="M12" s="18"/>
      <c r="N12" s="18"/>
      <c r="O12" s="18"/>
      <c r="P12" s="18"/>
      <c r="Q12" s="18"/>
      <c r="R12" s="18"/>
      <c r="S12" s="18"/>
      <c r="T12" s="18"/>
      <c r="U12" s="18"/>
      <c r="V12" s="18"/>
      <c r="W12" s="18"/>
      <c r="X12" s="18"/>
      <c r="Y12" s="18"/>
      <c r="Z12" s="18"/>
    </row>
    <row r="13" ht="15.0" customHeight="1">
      <c r="A13" s="18"/>
      <c r="B13" s="19"/>
      <c r="C13" s="24" t="s">
        <v>13</v>
      </c>
      <c r="D13" s="25"/>
      <c r="E13" s="25"/>
      <c r="F13" s="25"/>
      <c r="G13" s="26"/>
      <c r="H13" s="27"/>
      <c r="I13" s="27"/>
      <c r="J13" s="28"/>
      <c r="K13" s="21"/>
      <c r="L13" s="22"/>
      <c r="M13" s="18"/>
      <c r="N13" s="18"/>
      <c r="O13" s="18"/>
      <c r="P13" s="18"/>
      <c r="Q13" s="18"/>
      <c r="R13" s="18"/>
      <c r="S13" s="18"/>
      <c r="T13" s="18"/>
      <c r="U13" s="18"/>
      <c r="V13" s="18"/>
      <c r="W13" s="18"/>
      <c r="X13" s="18"/>
      <c r="Y13" s="18"/>
      <c r="Z13" s="18"/>
    </row>
    <row r="14">
      <c r="A14" s="18"/>
      <c r="B14" s="19"/>
      <c r="C14" s="29"/>
      <c r="D14" s="29"/>
      <c r="E14" s="29"/>
      <c r="F14" s="29"/>
      <c r="G14" s="29"/>
      <c r="H14" s="29"/>
      <c r="I14" s="29"/>
      <c r="J14" s="29"/>
      <c r="K14" s="29"/>
      <c r="L14" s="30"/>
      <c r="M14" s="31"/>
      <c r="N14" s="18"/>
      <c r="O14" s="18"/>
      <c r="P14" s="18"/>
      <c r="Q14" s="18"/>
      <c r="R14" s="18"/>
      <c r="S14" s="18"/>
      <c r="T14" s="18"/>
      <c r="U14" s="18"/>
      <c r="V14" s="18"/>
      <c r="W14" s="18"/>
      <c r="X14" s="18"/>
      <c r="Y14" s="18"/>
      <c r="Z14" s="18"/>
    </row>
    <row r="15">
      <c r="A15" s="18"/>
      <c r="B15" s="19"/>
      <c r="C15" s="29"/>
      <c r="D15" s="29"/>
      <c r="E15" s="29"/>
      <c r="F15" s="29"/>
      <c r="G15" s="29"/>
      <c r="H15" s="29"/>
      <c r="I15" s="29"/>
      <c r="J15" s="29"/>
      <c r="K15" s="29"/>
      <c r="L15" s="30"/>
      <c r="M15" s="31"/>
      <c r="N15" s="18"/>
      <c r="O15" s="18"/>
      <c r="P15" s="18"/>
      <c r="Q15" s="18"/>
      <c r="R15" s="18"/>
      <c r="S15" s="18"/>
      <c r="T15" s="18"/>
      <c r="U15" s="18"/>
      <c r="V15" s="18"/>
      <c r="W15" s="18"/>
      <c r="X15" s="18"/>
      <c r="Y15" s="18"/>
      <c r="Z15" s="18"/>
    </row>
    <row r="16">
      <c r="A16" s="18"/>
      <c r="B16" s="19"/>
      <c r="C16" s="29"/>
      <c r="D16" s="29"/>
      <c r="E16" s="29"/>
      <c r="F16" s="29"/>
      <c r="G16" s="29"/>
      <c r="H16" s="29"/>
      <c r="I16" s="29"/>
      <c r="J16" s="29"/>
      <c r="K16" s="29"/>
      <c r="L16" s="30"/>
      <c r="M16" s="31"/>
      <c r="N16" s="18"/>
      <c r="O16" s="18"/>
      <c r="P16" s="18"/>
      <c r="Q16" s="18"/>
      <c r="R16" s="18"/>
      <c r="S16" s="18"/>
      <c r="T16" s="18"/>
      <c r="U16" s="18"/>
      <c r="V16" s="18"/>
      <c r="W16" s="18"/>
      <c r="X16" s="18"/>
      <c r="Y16" s="18"/>
      <c r="Z16" s="18"/>
    </row>
    <row r="17">
      <c r="A17" s="1"/>
      <c r="B17" s="5"/>
      <c r="C17" s="6" t="s">
        <v>14</v>
      </c>
      <c r="D17" s="6"/>
      <c r="E17" s="6"/>
      <c r="F17" s="6"/>
      <c r="G17" s="6"/>
      <c r="H17" s="6"/>
      <c r="I17" s="6"/>
      <c r="J17" s="6"/>
      <c r="K17" s="6"/>
      <c r="L17" s="7"/>
      <c r="M17" s="1"/>
      <c r="N17" s="1"/>
      <c r="O17" s="1"/>
      <c r="P17" s="1"/>
      <c r="Q17" s="1"/>
      <c r="R17" s="1"/>
      <c r="S17" s="1"/>
      <c r="T17" s="1"/>
      <c r="U17" s="1"/>
      <c r="V17" s="1"/>
      <c r="W17" s="1"/>
      <c r="X17" s="1"/>
      <c r="Y17" s="1"/>
      <c r="Z17" s="1"/>
    </row>
    <row r="18">
      <c r="A18" s="1"/>
      <c r="B18" s="5"/>
      <c r="C18" s="6"/>
      <c r="D18" s="6" t="s">
        <v>15</v>
      </c>
      <c r="E18" s="6" t="s">
        <v>16</v>
      </c>
      <c r="F18" s="6" t="s">
        <v>17</v>
      </c>
      <c r="G18" s="6"/>
      <c r="H18" s="6"/>
      <c r="I18" s="6"/>
      <c r="J18" s="6"/>
      <c r="K18" s="6"/>
      <c r="L18" s="7"/>
      <c r="M18" s="1"/>
      <c r="N18" s="1"/>
      <c r="O18" s="1"/>
      <c r="P18" s="1"/>
      <c r="Q18" s="1"/>
      <c r="R18" s="1"/>
      <c r="S18" s="1"/>
      <c r="T18" s="1"/>
      <c r="U18" s="1"/>
      <c r="V18" s="1"/>
      <c r="W18" s="1"/>
      <c r="X18" s="1"/>
      <c r="Y18" s="1"/>
      <c r="Z18" s="1"/>
    </row>
    <row r="19">
      <c r="A19" s="1"/>
      <c r="B19" s="5"/>
      <c r="C19" s="6" t="s">
        <v>18</v>
      </c>
      <c r="D19" s="6">
        <v>2015.0</v>
      </c>
      <c r="E19" s="32">
        <v>1.45E9</v>
      </c>
      <c r="F19" s="32">
        <v>2.0E9</v>
      </c>
      <c r="G19" s="6" t="s">
        <v>19</v>
      </c>
      <c r="H19" s="6"/>
      <c r="I19" s="6"/>
      <c r="J19" s="6"/>
      <c r="K19" s="6"/>
      <c r="L19" s="7"/>
      <c r="M19" s="1"/>
      <c r="N19" s="1"/>
      <c r="O19" s="1"/>
      <c r="P19" s="1"/>
      <c r="Q19" s="1"/>
      <c r="R19" s="1"/>
      <c r="S19" s="1"/>
      <c r="T19" s="1"/>
      <c r="U19" s="1"/>
      <c r="V19" s="1"/>
      <c r="W19" s="1"/>
      <c r="X19" s="1"/>
      <c r="Y19" s="1"/>
      <c r="Z19" s="1"/>
    </row>
    <row r="20">
      <c r="A20" s="1"/>
      <c r="B20" s="5"/>
      <c r="C20" s="6" t="s">
        <v>20</v>
      </c>
      <c r="D20" s="6"/>
      <c r="E20" s="33">
        <v>0.66</v>
      </c>
      <c r="F20" s="34">
        <v>0.43</v>
      </c>
      <c r="G20" s="6" t="s">
        <v>21</v>
      </c>
      <c r="H20" s="6"/>
      <c r="I20" s="6"/>
      <c r="J20" s="6"/>
      <c r="K20" s="6"/>
      <c r="L20" s="7"/>
      <c r="M20" s="1"/>
      <c r="N20" s="1"/>
      <c r="O20" s="1"/>
      <c r="P20" s="1"/>
      <c r="Q20" s="1"/>
      <c r="R20" s="1"/>
      <c r="S20" s="1"/>
      <c r="T20" s="1"/>
      <c r="U20" s="1"/>
      <c r="V20" s="1"/>
      <c r="W20" s="1"/>
      <c r="X20" s="1"/>
      <c r="Y20" s="1"/>
      <c r="Z20" s="1"/>
    </row>
    <row r="21">
      <c r="A21" s="1"/>
      <c r="B21" s="5"/>
      <c r="C21" s="6"/>
      <c r="D21" s="6"/>
      <c r="E21" s="6"/>
      <c r="F21" s="6"/>
      <c r="G21" s="6"/>
      <c r="H21" s="6"/>
      <c r="I21" s="6"/>
      <c r="J21" s="6"/>
      <c r="K21" s="6"/>
      <c r="L21" s="7"/>
      <c r="M21" s="1"/>
      <c r="N21" s="1"/>
      <c r="O21" s="1"/>
      <c r="P21" s="1"/>
      <c r="Q21" s="1"/>
      <c r="R21" s="1"/>
      <c r="S21" s="1"/>
      <c r="T21" s="1"/>
      <c r="U21" s="1"/>
      <c r="V21" s="1"/>
      <c r="W21" s="1"/>
      <c r="X21" s="1"/>
      <c r="Y21" s="1"/>
      <c r="Z21" s="1"/>
    </row>
    <row r="22">
      <c r="A22" s="1"/>
      <c r="B22" s="5"/>
      <c r="C22" s="6"/>
      <c r="D22" s="6"/>
      <c r="E22" s="35">
        <v>2015.0</v>
      </c>
      <c r="F22" s="35">
        <v>2016.0</v>
      </c>
      <c r="G22" s="35">
        <v>2017.0</v>
      </c>
      <c r="H22" s="35">
        <v>2018.0</v>
      </c>
      <c r="I22" s="35">
        <v>2019.0</v>
      </c>
      <c r="J22" s="35">
        <v>2020.0</v>
      </c>
      <c r="K22" s="6"/>
      <c r="L22" s="7"/>
      <c r="M22" s="1"/>
      <c r="N22" s="1"/>
      <c r="O22" s="1"/>
      <c r="P22" s="1"/>
      <c r="Q22" s="1"/>
      <c r="R22" s="1"/>
      <c r="S22" s="1"/>
      <c r="T22" s="1"/>
      <c r="U22" s="1"/>
      <c r="V22" s="1"/>
      <c r="W22" s="1"/>
      <c r="X22" s="1"/>
      <c r="Y22" s="1"/>
      <c r="Z22" s="1"/>
    </row>
    <row r="23" ht="15.0" customHeight="1">
      <c r="A23" s="1"/>
      <c r="B23" s="5"/>
      <c r="C23" s="36" t="s">
        <v>18</v>
      </c>
      <c r="D23" s="6" t="s">
        <v>16</v>
      </c>
      <c r="E23" s="49" t="str">
        <f t="shared" ref="E23:J23" si="1">(1+$E20)^(E$22-$D$19)*$E$19</f>
        <v> $ 1,450,000,000 </v>
      </c>
      <c r="F23" s="49" t="str">
        <f t="shared" si="1"/>
        <v> $ 2,407,000,000 </v>
      </c>
      <c r="G23" s="49" t="str">
        <f t="shared" si="1"/>
        <v> $ 3,995,620,000 </v>
      </c>
      <c r="H23" s="49" t="str">
        <f t="shared" si="1"/>
        <v> $ 6,632,729,200 </v>
      </c>
      <c r="I23" s="49" t="str">
        <f t="shared" si="1"/>
        <v> $ 11,010,330,472 </v>
      </c>
      <c r="J23" s="49" t="str">
        <f t="shared" si="1"/>
        <v> $ 18,277,148,584 </v>
      </c>
      <c r="K23" s="6"/>
      <c r="L23" s="7"/>
      <c r="M23" s="1"/>
      <c r="N23" s="1"/>
      <c r="O23" s="1"/>
      <c r="P23" s="1"/>
      <c r="Q23" s="1"/>
      <c r="R23" s="1"/>
      <c r="S23" s="1"/>
      <c r="T23" s="1"/>
      <c r="U23" s="1"/>
      <c r="V23" s="1"/>
      <c r="W23" s="1"/>
      <c r="X23" s="1"/>
      <c r="Y23" s="1"/>
      <c r="Z23" s="1"/>
    </row>
    <row r="24">
      <c r="A24" s="1"/>
      <c r="B24" s="5"/>
      <c r="D24" s="6" t="s">
        <v>17</v>
      </c>
      <c r="E24" s="49" t="str">
        <f t="shared" ref="E24:J24" si="2">(1+$F20)^(E$22-$D$19)*$F19</f>
        <v> $ 2,000,000,000 </v>
      </c>
      <c r="F24" s="49" t="str">
        <f t="shared" si="2"/>
        <v> $ 2,860,000,000 </v>
      </c>
      <c r="G24" s="49" t="str">
        <f t="shared" si="2"/>
        <v> $ 4,089,800,000 </v>
      </c>
      <c r="H24" s="49" t="str">
        <f t="shared" si="2"/>
        <v> $ 5,848,414,000 </v>
      </c>
      <c r="I24" s="49" t="str">
        <f t="shared" si="2"/>
        <v> $ 8,363,232,020 </v>
      </c>
      <c r="J24" s="49" t="str">
        <f t="shared" si="2"/>
        <v> $ 11,959,421,789 </v>
      </c>
      <c r="K24" s="6"/>
      <c r="L24" s="7"/>
      <c r="M24" s="1"/>
      <c r="N24" s="1"/>
      <c r="O24" s="1"/>
      <c r="P24" s="1"/>
      <c r="Q24" s="1"/>
      <c r="R24" s="1"/>
      <c r="S24" s="1"/>
      <c r="T24" s="1"/>
      <c r="U24" s="1"/>
      <c r="V24" s="1"/>
      <c r="W24" s="1"/>
      <c r="X24" s="1"/>
      <c r="Y24" s="1"/>
      <c r="Z24" s="1"/>
    </row>
    <row r="25">
      <c r="A25" s="1"/>
      <c r="B25" s="5"/>
      <c r="C25" s="6"/>
      <c r="D25" s="6"/>
      <c r="E25" s="6"/>
      <c r="F25" s="6"/>
      <c r="G25" s="6"/>
      <c r="H25" s="6"/>
      <c r="I25" s="6"/>
      <c r="J25" s="6"/>
      <c r="K25" s="6"/>
      <c r="L25" s="7"/>
      <c r="M25" s="1"/>
      <c r="N25" s="1"/>
      <c r="O25" s="1"/>
      <c r="P25" s="1"/>
      <c r="Q25" s="1"/>
      <c r="R25" s="1"/>
      <c r="S25" s="1"/>
      <c r="T25" s="1"/>
      <c r="U25" s="1"/>
      <c r="V25" s="1"/>
      <c r="W25" s="1"/>
      <c r="X25" s="1"/>
      <c r="Y25" s="1"/>
      <c r="Z25" s="1"/>
    </row>
    <row r="26">
      <c r="A26" s="1"/>
      <c r="B26" s="5"/>
      <c r="C26" s="54" t="s">
        <v>38</v>
      </c>
      <c r="D26" s="6" t="s">
        <v>16</v>
      </c>
      <c r="E26" s="43">
        <v>3.0E-7</v>
      </c>
      <c r="F26" s="43">
        <v>2.0E-6</v>
      </c>
      <c r="G26" s="43">
        <v>4.3E-6</v>
      </c>
      <c r="H26" s="43">
        <v>4.5E-6</v>
      </c>
      <c r="I26" s="43">
        <v>5.2E-6</v>
      </c>
      <c r="J26" s="43">
        <v>7.2E-6</v>
      </c>
      <c r="K26" s="6"/>
      <c r="L26" s="7"/>
      <c r="M26" s="1"/>
      <c r="N26" s="1"/>
      <c r="O26" s="1"/>
      <c r="P26" s="1"/>
      <c r="Q26" s="1"/>
      <c r="R26" s="1"/>
      <c r="S26" s="1"/>
      <c r="T26" s="1"/>
      <c r="U26" s="1"/>
      <c r="V26" s="1"/>
      <c r="W26" s="1"/>
      <c r="X26" s="1"/>
      <c r="Y26" s="1"/>
      <c r="Z26" s="1"/>
    </row>
    <row r="27">
      <c r="A27" s="1"/>
      <c r="B27" s="5"/>
      <c r="D27" s="6" t="s">
        <v>17</v>
      </c>
      <c r="E27" s="43">
        <v>9.7E-7</v>
      </c>
      <c r="F27" s="43">
        <v>1.6E-6</v>
      </c>
      <c r="G27" s="43">
        <v>3.28E-6</v>
      </c>
      <c r="H27" s="43">
        <v>4.7E-6</v>
      </c>
      <c r="I27" s="43">
        <v>8.1E-6</v>
      </c>
      <c r="J27" s="43">
        <v>1.036E-6</v>
      </c>
      <c r="K27" s="6"/>
      <c r="L27" s="7"/>
      <c r="M27" s="1"/>
      <c r="N27" s="1"/>
      <c r="O27" s="1"/>
      <c r="P27" s="1"/>
      <c r="Q27" s="1"/>
      <c r="R27" s="1"/>
      <c r="S27" s="1"/>
      <c r="T27" s="1"/>
      <c r="U27" s="1"/>
      <c r="V27" s="1"/>
      <c r="W27" s="1"/>
      <c r="X27" s="1"/>
      <c r="Y27" s="1"/>
      <c r="Z27" s="1"/>
    </row>
    <row r="28">
      <c r="A28" s="1"/>
      <c r="B28" s="5"/>
      <c r="C28" s="6"/>
      <c r="D28" s="6"/>
      <c r="E28" s="6"/>
      <c r="F28" s="6"/>
      <c r="G28" s="6"/>
      <c r="H28" s="6"/>
      <c r="I28" s="6"/>
      <c r="J28" s="6"/>
      <c r="K28" s="6"/>
      <c r="L28" s="7"/>
      <c r="M28" s="1"/>
      <c r="N28" s="1"/>
      <c r="O28" s="1"/>
      <c r="P28" s="1"/>
      <c r="Q28" s="1"/>
      <c r="R28" s="1"/>
      <c r="S28" s="1"/>
      <c r="T28" s="1"/>
      <c r="U28" s="1"/>
      <c r="V28" s="1"/>
      <c r="W28" s="1"/>
      <c r="X28" s="1"/>
      <c r="Y28" s="1"/>
      <c r="Z28" s="1"/>
    </row>
    <row r="29">
      <c r="A29" s="1"/>
      <c r="B29" s="5"/>
      <c r="C29" s="6" t="s">
        <v>39</v>
      </c>
      <c r="D29" s="6"/>
      <c r="E29" s="57" t="str">
        <f>SUMPRODUCT(E23:E24,E26:E27)</f>
        <v>2375</v>
      </c>
      <c r="F29" s="58" t="str">
        <f t="shared" ref="F29:J29" si="3">(F23*F26)+(F24*F27)</f>
        <v>9390</v>
      </c>
      <c r="G29" s="58" t="str">
        <f t="shared" si="3"/>
        <v>30595.71</v>
      </c>
      <c r="H29" s="58" t="str">
        <f t="shared" si="3"/>
        <v>57334.8272</v>
      </c>
      <c r="I29" s="58" t="str">
        <f t="shared" si="3"/>
        <v>124995.8978</v>
      </c>
      <c r="J29" s="58" t="str">
        <f t="shared" si="3"/>
        <v>143985.4308</v>
      </c>
      <c r="K29" s="6"/>
      <c r="L29" s="7"/>
      <c r="M29" s="1"/>
      <c r="N29" s="1"/>
      <c r="O29" s="1"/>
      <c r="P29" s="1"/>
      <c r="Q29" s="1"/>
      <c r="R29" s="1"/>
      <c r="S29" s="1"/>
      <c r="T29" s="1"/>
      <c r="U29" s="1"/>
      <c r="V29" s="1"/>
      <c r="W29" s="1"/>
      <c r="X29" s="1"/>
      <c r="Y29" s="1"/>
      <c r="Z29" s="1"/>
    </row>
    <row r="30">
      <c r="A30" s="1"/>
      <c r="B30" s="5"/>
      <c r="C30" s="6"/>
      <c r="D30" s="6"/>
      <c r="E30" s="6"/>
      <c r="F30" s="6"/>
      <c r="G30" s="59">
        <v>30000.0</v>
      </c>
      <c r="H30" s="59">
        <v>40000.0</v>
      </c>
      <c r="I30" s="59">
        <v>75000.0</v>
      </c>
      <c r="J30" s="59">
        <v>124000.0</v>
      </c>
      <c r="K30" s="6"/>
      <c r="L30" s="7"/>
      <c r="M30" s="1"/>
      <c r="N30" s="1"/>
      <c r="O30" s="1"/>
      <c r="P30" s="1"/>
      <c r="Q30" s="1"/>
      <c r="R30" s="1"/>
      <c r="S30" s="1"/>
      <c r="T30" s="1"/>
      <c r="U30" s="1"/>
      <c r="V30" s="1"/>
      <c r="W30" s="1"/>
      <c r="X30" s="1"/>
      <c r="Y30" s="1"/>
      <c r="Z30" s="1"/>
    </row>
    <row r="31" ht="15.75" customHeight="1">
      <c r="A31" s="1"/>
      <c r="B31" s="60"/>
      <c r="C31" s="61"/>
      <c r="D31" s="61"/>
      <c r="E31" s="61"/>
      <c r="F31" s="61"/>
      <c r="G31" s="61"/>
      <c r="H31" s="61"/>
      <c r="I31" s="61"/>
      <c r="J31" s="61"/>
      <c r="K31" s="61"/>
      <c r="L31" s="62"/>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23:C24"/>
    <mergeCell ref="C26:C27"/>
    <mergeCell ref="D12:J12"/>
    <mergeCell ref="D7:G7"/>
    <mergeCell ref="C13:G13"/>
    <mergeCell ref="D10:I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5"/>
    <col customWidth="1" min="2" max="2" width="5.38"/>
    <col customWidth="1" min="3" max="3" width="15.13"/>
    <col customWidth="1" min="4" max="5" width="8.0"/>
    <col customWidth="1" min="6" max="10" width="10.88"/>
    <col customWidth="1" min="11" max="11" width="11.13"/>
    <col customWidth="1" min="12" max="15" width="8.0"/>
    <col customWidth="1" min="16" max="26" width="7.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3"/>
      <c r="N2" s="3"/>
      <c r="O2" s="4"/>
      <c r="P2" s="1"/>
      <c r="Q2" s="1"/>
      <c r="R2" s="1"/>
      <c r="S2" s="1"/>
      <c r="T2" s="1"/>
      <c r="U2" s="1"/>
      <c r="V2" s="1"/>
      <c r="W2" s="1"/>
      <c r="X2" s="1"/>
      <c r="Y2" s="1"/>
      <c r="Z2" s="1"/>
    </row>
    <row r="3">
      <c r="A3" s="1"/>
      <c r="B3" s="5"/>
      <c r="C3" s="6" t="s">
        <v>6</v>
      </c>
      <c r="D3" s="6"/>
      <c r="E3" s="6"/>
      <c r="F3" s="6"/>
      <c r="G3" s="6"/>
      <c r="H3" s="6"/>
      <c r="I3" s="6"/>
      <c r="J3" s="6"/>
      <c r="K3" s="6"/>
      <c r="L3" s="6"/>
      <c r="M3" s="6"/>
      <c r="N3" s="6"/>
      <c r="O3" s="7"/>
      <c r="P3" s="1"/>
      <c r="Q3" s="1"/>
      <c r="R3" s="1"/>
      <c r="S3" s="1"/>
      <c r="T3" s="1"/>
      <c r="U3" s="1"/>
      <c r="V3" s="1"/>
      <c r="W3" s="1"/>
      <c r="X3" s="1"/>
      <c r="Y3" s="1"/>
      <c r="Z3" s="1"/>
    </row>
    <row r="4">
      <c r="A4" s="1"/>
      <c r="B4" s="5"/>
      <c r="C4" s="6"/>
      <c r="D4" s="41" t="s">
        <v>7</v>
      </c>
      <c r="H4" s="6"/>
      <c r="I4" s="6"/>
      <c r="J4" s="6"/>
      <c r="K4" s="6"/>
      <c r="L4" s="6"/>
      <c r="M4" s="6"/>
      <c r="N4" s="6"/>
      <c r="O4" s="7"/>
      <c r="P4" s="1"/>
      <c r="Q4" s="1"/>
      <c r="R4" s="1"/>
      <c r="S4" s="1"/>
      <c r="T4" s="1"/>
      <c r="U4" s="1"/>
      <c r="V4" s="1"/>
      <c r="W4" s="1"/>
      <c r="X4" s="1"/>
      <c r="Y4" s="1"/>
      <c r="Z4" s="1"/>
    </row>
    <row r="5">
      <c r="A5" s="1"/>
      <c r="B5" s="5"/>
      <c r="C5" s="6"/>
      <c r="D5" s="41" t="s">
        <v>24</v>
      </c>
      <c r="E5" s="41" t="s">
        <v>25</v>
      </c>
      <c r="F5" s="41" t="s">
        <v>26</v>
      </c>
      <c r="G5" s="41" t="s">
        <v>27</v>
      </c>
      <c r="H5" s="6"/>
      <c r="I5" s="6"/>
      <c r="J5" s="6"/>
      <c r="K5" s="6"/>
      <c r="L5" s="6"/>
      <c r="M5" s="6"/>
      <c r="N5" s="6"/>
      <c r="O5" s="7"/>
      <c r="P5" s="1"/>
      <c r="Q5" s="1"/>
      <c r="R5" s="1"/>
      <c r="S5" s="1"/>
      <c r="T5" s="1"/>
      <c r="U5" s="1"/>
      <c r="V5" s="1"/>
      <c r="W5" s="1"/>
      <c r="X5" s="1"/>
      <c r="Y5" s="1"/>
      <c r="Z5" s="1"/>
    </row>
    <row r="6">
      <c r="A6" s="1"/>
      <c r="B6" s="5"/>
      <c r="C6" s="6" t="s">
        <v>28</v>
      </c>
      <c r="D6" s="43">
        <v>500.0</v>
      </c>
      <c r="E6" s="43">
        <v>1150.0</v>
      </c>
      <c r="F6" s="43">
        <v>1950.0</v>
      </c>
      <c r="G6" s="43">
        <v>2250.0</v>
      </c>
      <c r="H6" s="6"/>
      <c r="I6" s="6"/>
      <c r="J6" s="6"/>
      <c r="K6" s="6"/>
      <c r="L6" s="6"/>
      <c r="M6" s="6"/>
      <c r="N6" s="6"/>
      <c r="O6" s="7"/>
      <c r="P6" s="1"/>
      <c r="Q6" s="1"/>
      <c r="R6" s="1"/>
      <c r="S6" s="1"/>
      <c r="T6" s="1"/>
      <c r="U6" s="1"/>
      <c r="V6" s="1"/>
      <c r="W6" s="1"/>
      <c r="X6" s="1"/>
      <c r="Y6" s="1"/>
      <c r="Z6" s="1"/>
    </row>
    <row r="7">
      <c r="A7" s="1"/>
      <c r="B7" s="5"/>
      <c r="C7" s="6" t="s">
        <v>30</v>
      </c>
      <c r="D7" s="43">
        <v>1.32</v>
      </c>
      <c r="E7" s="43">
        <v>1.32</v>
      </c>
      <c r="F7" s="43">
        <v>1.32</v>
      </c>
      <c r="G7" s="43">
        <v>1.32</v>
      </c>
      <c r="H7" s="6"/>
      <c r="I7" s="6"/>
      <c r="J7" s="6"/>
      <c r="K7" s="6"/>
      <c r="L7" s="6"/>
      <c r="M7" s="6"/>
      <c r="N7" s="6"/>
      <c r="O7" s="7"/>
      <c r="P7" s="1"/>
      <c r="Q7" s="1"/>
      <c r="R7" s="1"/>
      <c r="S7" s="1"/>
      <c r="T7" s="1"/>
      <c r="U7" s="1"/>
      <c r="V7" s="1"/>
      <c r="W7" s="1"/>
      <c r="X7" s="1"/>
      <c r="Y7" s="1"/>
      <c r="Z7" s="1"/>
    </row>
    <row r="8">
      <c r="A8" s="1"/>
      <c r="B8" s="5"/>
      <c r="C8" s="6" t="s">
        <v>31</v>
      </c>
      <c r="D8" s="67" t="str">
        <f t="shared" ref="D8:G8" si="1">D6*D7</f>
        <v> $ 660.00 </v>
      </c>
      <c r="E8" s="67" t="str">
        <f t="shared" si="1"/>
        <v> $ 1,518.00 </v>
      </c>
      <c r="F8" s="67" t="str">
        <f t="shared" si="1"/>
        <v> $ 2,574.00 </v>
      </c>
      <c r="G8" s="67" t="str">
        <f t="shared" si="1"/>
        <v> $ 2,970.00 </v>
      </c>
      <c r="H8" s="6"/>
      <c r="I8" s="6"/>
      <c r="J8" s="6"/>
      <c r="K8" s="6"/>
      <c r="L8" s="6"/>
      <c r="M8" s="6"/>
      <c r="N8" s="6"/>
      <c r="O8" s="7"/>
      <c r="P8" s="1"/>
      <c r="Q8" s="1"/>
      <c r="R8" s="1"/>
      <c r="S8" s="1"/>
      <c r="T8" s="1"/>
      <c r="U8" s="1"/>
      <c r="V8" s="1"/>
      <c r="W8" s="1"/>
      <c r="X8" s="1"/>
      <c r="Y8" s="1"/>
      <c r="Z8" s="1"/>
    </row>
    <row r="9" ht="15.0" customHeight="1">
      <c r="A9" s="1"/>
      <c r="B9" s="5"/>
      <c r="C9" s="6"/>
      <c r="D9" s="6"/>
      <c r="E9" s="6"/>
      <c r="F9" s="6"/>
      <c r="G9" s="6"/>
      <c r="H9" s="6"/>
      <c r="I9" s="6"/>
      <c r="J9" s="6"/>
      <c r="K9" s="6"/>
      <c r="L9" s="6"/>
      <c r="M9" s="6"/>
      <c r="N9" s="6"/>
      <c r="O9" s="7"/>
      <c r="P9" s="1"/>
      <c r="Q9" s="1"/>
      <c r="R9" s="1"/>
      <c r="S9" s="1"/>
      <c r="T9" s="1"/>
      <c r="U9" s="1"/>
      <c r="V9" s="1"/>
      <c r="W9" s="1"/>
      <c r="X9" s="1"/>
      <c r="Y9" s="1"/>
      <c r="Z9" s="1"/>
    </row>
    <row r="10">
      <c r="A10" s="1"/>
      <c r="B10" s="5"/>
      <c r="C10" s="6"/>
      <c r="D10" s="6"/>
      <c r="E10" s="6"/>
      <c r="F10" s="6"/>
      <c r="G10" s="6"/>
      <c r="H10" s="6"/>
      <c r="I10" s="6"/>
      <c r="J10" s="6"/>
      <c r="K10" s="6"/>
      <c r="L10" s="6"/>
      <c r="M10" s="6"/>
      <c r="N10" s="6"/>
      <c r="O10" s="7"/>
      <c r="P10" s="1"/>
      <c r="Q10" s="1"/>
      <c r="R10" s="1"/>
      <c r="S10" s="1"/>
      <c r="T10" s="1"/>
      <c r="U10" s="1"/>
      <c r="V10" s="1"/>
      <c r="W10" s="1"/>
      <c r="X10" s="1"/>
      <c r="Y10" s="1"/>
      <c r="Z10" s="1"/>
    </row>
    <row r="11">
      <c r="A11" s="1"/>
      <c r="B11" s="5"/>
      <c r="C11" s="6"/>
      <c r="D11" s="6"/>
      <c r="E11" s="6"/>
      <c r="F11" s="6"/>
      <c r="G11" s="6"/>
      <c r="H11" s="6"/>
      <c r="I11" s="6"/>
      <c r="J11" s="6"/>
      <c r="K11" s="6"/>
      <c r="L11" s="6"/>
      <c r="M11" s="6"/>
      <c r="N11" s="6"/>
      <c r="O11" s="7"/>
      <c r="P11" s="1"/>
      <c r="Q11" s="1"/>
      <c r="R11" s="1"/>
      <c r="S11" s="1"/>
      <c r="T11" s="1"/>
      <c r="U11" s="1"/>
      <c r="V11" s="1"/>
      <c r="W11" s="1"/>
      <c r="X11" s="1"/>
      <c r="Y11" s="1"/>
      <c r="Z11" s="1"/>
    </row>
    <row r="12">
      <c r="A12" s="1"/>
      <c r="B12" s="5"/>
      <c r="C12" s="6"/>
      <c r="D12" s="6"/>
      <c r="E12" s="6"/>
      <c r="F12" s="71" t="s">
        <v>7</v>
      </c>
      <c r="G12" s="72" t="s">
        <v>49</v>
      </c>
      <c r="H12" s="72" t="s">
        <v>50</v>
      </c>
      <c r="I12" s="72" t="s">
        <v>51</v>
      </c>
      <c r="J12" s="72" t="s">
        <v>52</v>
      </c>
      <c r="K12" s="6"/>
      <c r="L12" s="6"/>
      <c r="M12" s="6"/>
      <c r="N12" s="6"/>
      <c r="O12" s="7"/>
      <c r="P12" s="1"/>
      <c r="Q12" s="1"/>
      <c r="R12" s="1"/>
      <c r="S12" s="1"/>
      <c r="T12" s="1"/>
      <c r="U12" s="1"/>
      <c r="V12" s="1"/>
      <c r="W12" s="1"/>
      <c r="X12" s="1"/>
      <c r="Y12" s="1"/>
      <c r="Z12" s="1"/>
    </row>
    <row r="13">
      <c r="A13" s="1"/>
      <c r="B13" s="5"/>
      <c r="C13" s="6"/>
      <c r="D13" s="6"/>
      <c r="E13" s="6"/>
      <c r="F13" s="36"/>
      <c r="G13" s="76"/>
      <c r="H13" s="76"/>
      <c r="I13" s="76"/>
      <c r="J13" s="76"/>
      <c r="K13" s="6"/>
      <c r="L13" s="6"/>
      <c r="M13" s="6"/>
      <c r="N13" s="6"/>
      <c r="O13" s="7"/>
      <c r="P13" s="1"/>
      <c r="Q13" s="1"/>
      <c r="R13" s="1"/>
      <c r="S13" s="1"/>
      <c r="T13" s="1"/>
      <c r="U13" s="1"/>
      <c r="V13" s="1"/>
      <c r="W13" s="1"/>
      <c r="X13" s="1"/>
      <c r="Y13" s="1"/>
      <c r="Z13" s="1"/>
    </row>
    <row r="14">
      <c r="A14" s="1"/>
      <c r="B14" s="5"/>
      <c r="C14" s="6" t="s">
        <v>57</v>
      </c>
      <c r="D14" s="6"/>
      <c r="E14" s="6"/>
      <c r="F14" s="77">
        <v>2250.0</v>
      </c>
      <c r="G14" s="43">
        <v>4250.0</v>
      </c>
      <c r="H14" s="43">
        <v>7000.0</v>
      </c>
      <c r="I14" s="43">
        <v>8500.0</v>
      </c>
      <c r="J14" s="43">
        <v>11000.0</v>
      </c>
      <c r="K14" s="6"/>
      <c r="L14" s="6"/>
      <c r="M14" s="6"/>
      <c r="N14" s="6"/>
      <c r="O14" s="7"/>
      <c r="P14" s="1"/>
      <c r="Q14" s="1"/>
      <c r="R14" s="1"/>
      <c r="S14" s="1"/>
      <c r="T14" s="1"/>
      <c r="U14" s="1"/>
      <c r="V14" s="1"/>
      <c r="W14" s="1"/>
      <c r="X14" s="1"/>
      <c r="Y14" s="1"/>
      <c r="Z14" s="1"/>
    </row>
    <row r="15">
      <c r="A15" s="1"/>
      <c r="B15" s="5"/>
      <c r="C15" s="6" t="s">
        <v>58</v>
      </c>
      <c r="D15" s="6"/>
      <c r="E15" s="6"/>
      <c r="F15" s="77">
        <v>1.32</v>
      </c>
      <c r="G15" s="43">
        <v>1.35</v>
      </c>
      <c r="H15" s="43">
        <v>1.4</v>
      </c>
      <c r="I15" s="43">
        <v>1.42</v>
      </c>
      <c r="J15" s="43">
        <v>1.5</v>
      </c>
      <c r="K15" s="6"/>
      <c r="L15" s="6"/>
      <c r="M15" s="6"/>
      <c r="N15" s="6"/>
      <c r="O15" s="7"/>
      <c r="P15" s="1"/>
      <c r="Q15" s="1"/>
      <c r="R15" s="1"/>
      <c r="S15" s="1"/>
      <c r="T15" s="1"/>
      <c r="U15" s="1"/>
      <c r="V15" s="1"/>
      <c r="W15" s="1"/>
      <c r="X15" s="1"/>
      <c r="Y15" s="1"/>
      <c r="Z15" s="1"/>
    </row>
    <row r="16">
      <c r="A16" s="1"/>
      <c r="B16" s="5"/>
      <c r="C16" s="6" t="s">
        <v>31</v>
      </c>
      <c r="D16" s="6"/>
      <c r="E16" s="6"/>
      <c r="F16" s="55" t="str">
        <f>SUM(D8:G8)</f>
        <v> $ 7,722.00 </v>
      </c>
      <c r="G16" s="55" t="str">
        <f t="shared" ref="G16:J16" si="2">G15*G14</f>
        <v> $ 5,737.50 </v>
      </c>
      <c r="H16" s="55" t="str">
        <f t="shared" si="2"/>
        <v> $ 9,800.00 </v>
      </c>
      <c r="I16" s="55" t="str">
        <f t="shared" si="2"/>
        <v> $ 12,070.00 </v>
      </c>
      <c r="J16" s="55" t="str">
        <f t="shared" si="2"/>
        <v> $ 16,500.00 </v>
      </c>
      <c r="K16" s="6"/>
      <c r="L16" s="6"/>
      <c r="M16" s="6"/>
      <c r="N16" s="6"/>
      <c r="O16" s="7"/>
      <c r="P16" s="1"/>
      <c r="Q16" s="1"/>
      <c r="R16" s="1"/>
      <c r="S16" s="1"/>
      <c r="T16" s="1"/>
      <c r="U16" s="1"/>
      <c r="V16" s="1"/>
      <c r="W16" s="1"/>
      <c r="X16" s="1"/>
      <c r="Y16" s="1"/>
      <c r="Z16" s="1"/>
    </row>
    <row r="17">
      <c r="A17" s="1"/>
      <c r="B17" s="5"/>
      <c r="C17" s="6"/>
      <c r="D17" s="6" t="s">
        <v>59</v>
      </c>
      <c r="E17" s="6"/>
      <c r="F17" s="6"/>
      <c r="G17" s="79" t="str">
        <f t="shared" ref="G17:J17" si="3">IFERROR(G16/F16-1,"")</f>
        <v>-26%</v>
      </c>
      <c r="H17" s="79" t="str">
        <f t="shared" si="3"/>
        <v>71%</v>
      </c>
      <c r="I17" s="79" t="str">
        <f t="shared" si="3"/>
        <v>23%</v>
      </c>
      <c r="J17" s="79" t="str">
        <f t="shared" si="3"/>
        <v>37%</v>
      </c>
      <c r="K17" s="6"/>
      <c r="L17" s="6"/>
      <c r="M17" s="6"/>
      <c r="N17" s="6"/>
      <c r="O17" s="7"/>
      <c r="P17" s="1"/>
      <c r="Q17" s="1"/>
      <c r="R17" s="1"/>
      <c r="S17" s="1"/>
      <c r="T17" s="1"/>
      <c r="U17" s="1"/>
      <c r="V17" s="1"/>
      <c r="W17" s="1"/>
      <c r="X17" s="1"/>
      <c r="Y17" s="1"/>
      <c r="Z17" s="1"/>
    </row>
    <row r="18">
      <c r="A18" s="1"/>
      <c r="B18" s="5"/>
      <c r="C18" s="6"/>
      <c r="D18" s="6"/>
      <c r="E18" s="6"/>
      <c r="F18" s="6"/>
      <c r="G18" s="6"/>
      <c r="H18" s="6"/>
      <c r="I18" s="6"/>
      <c r="J18" s="6"/>
      <c r="K18" s="6"/>
      <c r="L18" s="6"/>
      <c r="M18" s="6"/>
      <c r="N18" s="6"/>
      <c r="O18" s="7"/>
      <c r="P18" s="1"/>
      <c r="Q18" s="1"/>
      <c r="R18" s="1"/>
      <c r="S18" s="1"/>
      <c r="T18" s="1"/>
      <c r="U18" s="1"/>
      <c r="V18" s="1"/>
      <c r="W18" s="1"/>
      <c r="X18" s="1"/>
      <c r="Y18" s="1"/>
      <c r="Z18" s="1"/>
    </row>
    <row r="19">
      <c r="A19" s="1"/>
      <c r="B19" s="5"/>
      <c r="C19" s="6"/>
      <c r="D19" s="6"/>
      <c r="E19" s="6"/>
      <c r="F19" s="6"/>
      <c r="G19" s="6"/>
      <c r="H19" s="6"/>
      <c r="I19" s="6"/>
      <c r="J19" s="6"/>
      <c r="K19" s="6"/>
      <c r="L19" s="6"/>
      <c r="M19" s="6"/>
      <c r="N19" s="6"/>
      <c r="O19" s="7"/>
      <c r="P19" s="1"/>
      <c r="Q19" s="1"/>
      <c r="R19" s="1"/>
      <c r="S19" s="1"/>
      <c r="T19" s="1"/>
      <c r="U19" s="1"/>
      <c r="V19" s="1"/>
      <c r="W19" s="1"/>
      <c r="X19" s="1"/>
      <c r="Y19" s="1"/>
      <c r="Z19" s="1"/>
    </row>
    <row r="20">
      <c r="A20" s="1"/>
      <c r="B20" s="5"/>
      <c r="C20" s="6" t="s">
        <v>60</v>
      </c>
      <c r="D20" s="6"/>
      <c r="E20" s="6"/>
      <c r="F20" s="43">
        <v>8.08097132165E9</v>
      </c>
      <c r="G20" s="43">
        <v>8.37162418864E9</v>
      </c>
      <c r="H20" s="43">
        <v>8.67058079674E9</v>
      </c>
      <c r="I20" s="43">
        <v>8.97801781248E9</v>
      </c>
      <c r="J20" s="43">
        <v>9.29411439063E9</v>
      </c>
      <c r="K20" s="6"/>
      <c r="L20" s="6"/>
      <c r="M20" s="6"/>
      <c r="N20" s="6"/>
      <c r="O20" s="7"/>
      <c r="P20" s="1"/>
      <c r="Q20" s="1"/>
      <c r="R20" s="1"/>
      <c r="S20" s="1"/>
      <c r="T20" s="1"/>
      <c r="U20" s="1"/>
      <c r="V20" s="1"/>
      <c r="W20" s="1"/>
      <c r="X20" s="1"/>
      <c r="Y20" s="1"/>
      <c r="Z20" s="1"/>
    </row>
    <row r="21">
      <c r="A21" s="1"/>
      <c r="B21" s="5"/>
      <c r="C21" s="6" t="s">
        <v>61</v>
      </c>
      <c r="D21" s="6"/>
      <c r="E21" s="6"/>
      <c r="F21" s="43">
        <v>8.8E-7</v>
      </c>
      <c r="G21" s="43">
        <v>1.6E-6</v>
      </c>
      <c r="H21" s="43">
        <v>3.28E-6</v>
      </c>
      <c r="I21" s="43">
        <v>4.7E-6</v>
      </c>
      <c r="J21" s="43">
        <v>8.1E-6</v>
      </c>
      <c r="K21" s="6"/>
      <c r="L21" s="6"/>
      <c r="M21" s="6"/>
      <c r="N21" s="6"/>
      <c r="O21" s="7"/>
      <c r="P21" s="1"/>
      <c r="Q21" s="1"/>
      <c r="R21" s="1"/>
      <c r="S21" s="1"/>
      <c r="T21" s="1"/>
      <c r="U21" s="1"/>
      <c r="V21" s="1"/>
      <c r="W21" s="1"/>
      <c r="X21" s="1"/>
      <c r="Y21" s="1"/>
      <c r="Z21" s="1"/>
    </row>
    <row r="22">
      <c r="A22" s="1"/>
      <c r="B22" s="5"/>
      <c r="C22" s="6" t="s">
        <v>31</v>
      </c>
      <c r="D22" s="6"/>
      <c r="E22" s="6"/>
      <c r="F22" s="55" t="str">
        <f t="shared" ref="F22:J22" si="4">F21*F20</f>
        <v> $ 7,111.25 </v>
      </c>
      <c r="G22" s="55" t="str">
        <f t="shared" si="4"/>
        <v> $ 13,394.60 </v>
      </c>
      <c r="H22" s="55" t="str">
        <f t="shared" si="4"/>
        <v> $ 28,439.51 </v>
      </c>
      <c r="I22" s="55" t="str">
        <f t="shared" si="4"/>
        <v> $ 42,196.68 </v>
      </c>
      <c r="J22" s="55" t="str">
        <f t="shared" si="4"/>
        <v> $ 75,282.33 </v>
      </c>
      <c r="K22" s="6"/>
      <c r="L22" s="6"/>
      <c r="M22" s="6"/>
      <c r="N22" s="6"/>
      <c r="O22" s="7"/>
      <c r="P22" s="1"/>
      <c r="Q22" s="1"/>
      <c r="R22" s="1"/>
      <c r="S22" s="1"/>
      <c r="T22" s="1"/>
      <c r="U22" s="1"/>
      <c r="V22" s="1"/>
      <c r="W22" s="1"/>
      <c r="X22" s="1"/>
      <c r="Y22" s="1"/>
      <c r="Z22" s="1"/>
    </row>
    <row r="23">
      <c r="A23" s="1"/>
      <c r="B23" s="5"/>
      <c r="C23" s="6"/>
      <c r="D23" s="6"/>
      <c r="E23" s="6"/>
      <c r="F23" s="6"/>
      <c r="G23" s="6"/>
      <c r="H23" s="6"/>
      <c r="I23" s="6"/>
      <c r="J23" s="6"/>
      <c r="K23" s="6"/>
      <c r="L23" s="6"/>
      <c r="M23" s="6"/>
      <c r="N23" s="6"/>
      <c r="O23" s="7"/>
      <c r="P23" s="1"/>
      <c r="Q23" s="1"/>
      <c r="R23" s="1"/>
      <c r="S23" s="1"/>
      <c r="T23" s="1"/>
      <c r="U23" s="1"/>
      <c r="V23" s="1"/>
      <c r="W23" s="1"/>
      <c r="X23" s="1"/>
      <c r="Y23" s="1"/>
      <c r="Z23" s="1"/>
    </row>
    <row r="24">
      <c r="A24" s="1"/>
      <c r="B24" s="5"/>
      <c r="C24" s="6"/>
      <c r="D24" s="6"/>
      <c r="E24" s="6"/>
      <c r="F24" s="6"/>
      <c r="G24" s="6"/>
      <c r="H24" s="6"/>
      <c r="I24" s="6"/>
      <c r="J24" s="6"/>
      <c r="K24" s="6"/>
      <c r="L24" s="6"/>
      <c r="M24" s="6"/>
      <c r="N24" s="6"/>
      <c r="O24" s="7"/>
      <c r="P24" s="1"/>
      <c r="Q24" s="1"/>
      <c r="R24" s="1"/>
      <c r="S24" s="1"/>
      <c r="T24" s="1"/>
      <c r="U24" s="1"/>
      <c r="V24" s="1"/>
      <c r="W24" s="1"/>
      <c r="X24" s="1"/>
      <c r="Y24" s="1"/>
      <c r="Z24" s="1"/>
    </row>
    <row r="25">
      <c r="A25" s="1"/>
      <c r="B25" s="5"/>
      <c r="C25" s="6"/>
      <c r="D25" s="6"/>
      <c r="E25" s="6"/>
      <c r="F25" s="6"/>
      <c r="G25" s="6"/>
      <c r="H25" s="6"/>
      <c r="I25" s="6"/>
      <c r="J25" s="6"/>
      <c r="K25" s="6"/>
      <c r="L25" s="6"/>
      <c r="M25" s="6"/>
      <c r="N25" s="6"/>
      <c r="O25" s="7"/>
      <c r="P25" s="1"/>
      <c r="Q25" s="1"/>
      <c r="R25" s="1"/>
      <c r="S25" s="1"/>
      <c r="T25" s="1"/>
      <c r="U25" s="1"/>
      <c r="V25" s="1"/>
      <c r="W25" s="1"/>
      <c r="X25" s="1"/>
      <c r="Y25" s="1"/>
      <c r="Z25" s="1"/>
    </row>
    <row r="26">
      <c r="A26" s="1"/>
      <c r="B26" s="5"/>
      <c r="C26" s="84" t="s">
        <v>64</v>
      </c>
      <c r="D26" s="85"/>
      <c r="E26" s="85"/>
      <c r="F26" s="87" t="str">
        <f t="shared" ref="F26:J26" si="5">IF(IFERROR(ABS((F16-F22)/F16),1)&lt;0.02,"YES!","NO :(")</f>
        <v>NO :(</v>
      </c>
      <c r="G26" s="87" t="str">
        <f t="shared" si="5"/>
        <v>NO :(</v>
      </c>
      <c r="H26" s="87" t="str">
        <f t="shared" si="5"/>
        <v>NO :(</v>
      </c>
      <c r="I26" s="87" t="str">
        <f t="shared" si="5"/>
        <v>NO :(</v>
      </c>
      <c r="J26" s="89" t="str">
        <f t="shared" si="5"/>
        <v>NO :(</v>
      </c>
      <c r="K26" s="6"/>
      <c r="L26" s="6"/>
      <c r="M26" s="6"/>
      <c r="N26" s="6"/>
      <c r="O26" s="7"/>
      <c r="P26" s="1"/>
      <c r="Q26" s="1"/>
      <c r="R26" s="1"/>
      <c r="S26" s="1"/>
      <c r="T26" s="1"/>
      <c r="U26" s="1"/>
      <c r="V26" s="1"/>
      <c r="W26" s="1"/>
      <c r="X26" s="1"/>
      <c r="Y26" s="1"/>
      <c r="Z26" s="1"/>
    </row>
    <row r="27" ht="30.75" customHeight="1">
      <c r="A27" s="31"/>
      <c r="B27" s="90"/>
      <c r="C27" s="91"/>
      <c r="D27" s="92"/>
      <c r="E27" s="92"/>
      <c r="F27" s="93" t="str">
        <f t="shared" ref="F27:J27" si="6">IF(F26="YES!","You are a genius","Please try again")</f>
        <v>Please try again</v>
      </c>
      <c r="G27" s="93" t="str">
        <f t="shared" si="6"/>
        <v>Please try again</v>
      </c>
      <c r="H27" s="93" t="str">
        <f t="shared" si="6"/>
        <v>Please try again</v>
      </c>
      <c r="I27" s="93" t="str">
        <f t="shared" si="6"/>
        <v>Please try again</v>
      </c>
      <c r="J27" s="94" t="str">
        <f t="shared" si="6"/>
        <v>Please try again</v>
      </c>
      <c r="K27" s="29"/>
      <c r="L27" s="29"/>
      <c r="M27" s="29"/>
      <c r="N27" s="29"/>
      <c r="O27" s="30"/>
      <c r="P27" s="31"/>
      <c r="Q27" s="31"/>
      <c r="R27" s="31"/>
      <c r="S27" s="31"/>
      <c r="T27" s="31"/>
      <c r="U27" s="31"/>
      <c r="V27" s="31"/>
      <c r="W27" s="31"/>
      <c r="X27" s="31"/>
      <c r="Y27" s="31"/>
      <c r="Z27" s="31"/>
    </row>
    <row r="28" ht="15.75" customHeight="1">
      <c r="A28" s="1"/>
      <c r="B28" s="60"/>
      <c r="C28" s="61"/>
      <c r="D28" s="61"/>
      <c r="E28" s="61"/>
      <c r="F28" s="61"/>
      <c r="G28" s="61"/>
      <c r="H28" s="61"/>
      <c r="I28" s="61"/>
      <c r="J28" s="61"/>
      <c r="K28" s="61"/>
      <c r="L28" s="61"/>
      <c r="M28" s="61"/>
      <c r="N28" s="61"/>
      <c r="O28" s="62"/>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D4:G4"/>
  </mergeCells>
  <conditionalFormatting sqref="F26:J26">
    <cfRule type="containsText" dxfId="0" priority="1" operator="containsText" text="YES">
      <formula>NOT(ISERROR(SEARCH(("YES"),(F26))))</formula>
    </cfRule>
  </conditionalFormatting>
  <conditionalFormatting sqref="F26:J26">
    <cfRule type="containsText" dxfId="1" priority="2" operator="containsText" text="NO">
      <formula>NOT(ISERROR(SEARCH(("NO"),(F26))))</formula>
    </cfRule>
  </conditionalFormatting>
  <conditionalFormatting sqref="F27:J27">
    <cfRule type="containsText" dxfId="0" priority="3" operator="containsText" text="genius">
      <formula>NOT(ISERROR(SEARCH(("genius"),(F27))))</formula>
    </cfRule>
  </conditionalFormatting>
  <conditionalFormatting sqref="F27:J27">
    <cfRule type="containsText" dxfId="1" priority="4" operator="containsText" text="Please ">
      <formula>NOT(ISERROR(SEARCH(("Please "),(F27))))</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3" width="8.0"/>
    <col customWidth="1" min="4" max="4" width="14.88"/>
    <col customWidth="1" min="5" max="6" width="11.5"/>
    <col customWidth="1" min="7" max="9" width="8.0"/>
    <col customWidth="1" min="10" max="10" width="11.75"/>
    <col customWidth="1" min="11" max="17" width="8.0"/>
    <col customWidth="1" min="18" max="26" width="7.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3"/>
      <c r="N2" s="3"/>
      <c r="O2" s="3"/>
      <c r="P2" s="4"/>
      <c r="Q2" s="1"/>
      <c r="R2" s="1"/>
      <c r="S2" s="1"/>
      <c r="T2" s="1"/>
      <c r="U2" s="1"/>
      <c r="V2" s="1"/>
      <c r="W2" s="1"/>
      <c r="X2" s="1"/>
      <c r="Y2" s="1"/>
      <c r="Z2" s="1"/>
    </row>
    <row r="3">
      <c r="A3" s="1"/>
      <c r="B3" s="5"/>
      <c r="C3" s="6" t="s">
        <v>1</v>
      </c>
      <c r="D3" s="6"/>
      <c r="E3" s="6"/>
      <c r="F3" s="6"/>
      <c r="G3" s="6"/>
      <c r="H3" s="6"/>
      <c r="I3" s="6"/>
      <c r="J3" s="6"/>
      <c r="K3" s="6"/>
      <c r="L3" s="6"/>
      <c r="M3" s="6"/>
      <c r="N3" s="6"/>
      <c r="O3" s="6"/>
      <c r="P3" s="7"/>
      <c r="Q3" s="1"/>
      <c r="R3" s="1"/>
      <c r="S3" s="1"/>
      <c r="T3" s="1"/>
      <c r="U3" s="1"/>
      <c r="V3" s="1"/>
      <c r="W3" s="1"/>
      <c r="X3" s="1"/>
      <c r="Y3" s="1"/>
      <c r="Z3" s="1"/>
    </row>
    <row r="4" ht="15.75" customHeight="1">
      <c r="A4" s="1"/>
      <c r="B4" s="5"/>
      <c r="C4" s="6" t="s">
        <v>3</v>
      </c>
      <c r="D4" s="6"/>
      <c r="E4" s="6"/>
      <c r="F4" s="6"/>
      <c r="G4" s="6"/>
      <c r="H4" s="6"/>
      <c r="I4" s="6"/>
      <c r="J4" s="6"/>
      <c r="K4" s="6"/>
      <c r="L4" s="6"/>
      <c r="M4" s="6"/>
      <c r="N4" s="6"/>
      <c r="O4" s="6"/>
      <c r="P4" s="7"/>
      <c r="Q4" s="1"/>
      <c r="R4" s="1"/>
      <c r="S4" s="1"/>
      <c r="T4" s="1"/>
      <c r="U4" s="1"/>
      <c r="V4" s="1"/>
      <c r="W4" s="1"/>
      <c r="X4" s="1"/>
      <c r="Y4" s="1"/>
      <c r="Z4" s="1"/>
    </row>
    <row r="5">
      <c r="A5" s="1"/>
      <c r="B5" s="5"/>
      <c r="C5" s="38" t="s">
        <v>22</v>
      </c>
      <c r="D5" s="39"/>
      <c r="E5" s="39"/>
      <c r="F5" s="39"/>
      <c r="G5" s="39"/>
      <c r="H5" s="39"/>
      <c r="I5" s="39"/>
      <c r="J5" s="40"/>
      <c r="K5" s="6"/>
      <c r="L5" s="6"/>
      <c r="M5" s="6"/>
      <c r="N5" s="6"/>
      <c r="O5" s="6"/>
      <c r="P5" s="7"/>
      <c r="Q5" s="1"/>
      <c r="R5" s="1"/>
      <c r="S5" s="1"/>
      <c r="T5" s="1"/>
      <c r="U5" s="1"/>
      <c r="V5" s="1"/>
      <c r="W5" s="1"/>
      <c r="X5" s="1"/>
      <c r="Y5" s="1"/>
      <c r="Z5" s="1"/>
    </row>
    <row r="6">
      <c r="A6" s="1"/>
      <c r="B6" s="5"/>
      <c r="C6" s="42" t="s">
        <v>23</v>
      </c>
      <c r="D6" s="14"/>
      <c r="E6" s="14"/>
      <c r="F6" s="14"/>
      <c r="G6" s="14"/>
      <c r="H6" s="14"/>
      <c r="I6" s="14"/>
      <c r="J6" s="23"/>
      <c r="K6" s="6"/>
      <c r="L6" s="6"/>
      <c r="M6" s="6"/>
      <c r="N6" s="6"/>
      <c r="O6" s="6"/>
      <c r="P6" s="7"/>
      <c r="Q6" s="1"/>
      <c r="R6" s="1"/>
      <c r="S6" s="1"/>
      <c r="T6" s="1"/>
      <c r="U6" s="1"/>
      <c r="V6" s="1"/>
      <c r="W6" s="1"/>
      <c r="X6" s="1"/>
      <c r="Y6" s="1"/>
      <c r="Z6" s="1"/>
    </row>
    <row r="7">
      <c r="A7" s="18"/>
      <c r="B7" s="19"/>
      <c r="C7" s="44" t="s">
        <v>29</v>
      </c>
      <c r="D7" s="14"/>
      <c r="E7" s="14"/>
      <c r="F7" s="14"/>
      <c r="G7" s="14"/>
      <c r="H7" s="14"/>
      <c r="I7" s="14"/>
      <c r="J7" s="23"/>
      <c r="K7" s="21"/>
      <c r="L7" s="21"/>
      <c r="M7" s="21"/>
      <c r="N7" s="21"/>
      <c r="O7" s="21"/>
      <c r="P7" s="22"/>
      <c r="Q7" s="18"/>
      <c r="R7" s="18"/>
      <c r="S7" s="18"/>
      <c r="T7" s="18"/>
      <c r="U7" s="18"/>
      <c r="V7" s="18"/>
      <c r="W7" s="18"/>
      <c r="X7" s="18"/>
      <c r="Y7" s="18"/>
      <c r="Z7" s="18"/>
    </row>
    <row r="8">
      <c r="A8" s="18"/>
      <c r="B8" s="19"/>
      <c r="C8" s="11" t="s">
        <v>32</v>
      </c>
      <c r="D8" s="16"/>
      <c r="E8" s="16"/>
      <c r="F8" s="16"/>
      <c r="G8" s="16"/>
      <c r="H8" s="16"/>
      <c r="I8" s="16"/>
      <c r="J8" s="20"/>
      <c r="K8" s="21"/>
      <c r="L8" s="21"/>
      <c r="M8" s="21"/>
      <c r="N8" s="21"/>
      <c r="O8" s="21"/>
      <c r="P8" s="22"/>
      <c r="Q8" s="18"/>
      <c r="R8" s="18"/>
      <c r="S8" s="18"/>
      <c r="T8" s="18"/>
      <c r="U8" s="18"/>
      <c r="V8" s="18"/>
      <c r="W8" s="18"/>
      <c r="X8" s="18"/>
      <c r="Y8" s="18"/>
      <c r="Z8" s="18"/>
    </row>
    <row r="9">
      <c r="A9" s="18"/>
      <c r="B9" s="19"/>
      <c r="C9" s="11" t="s">
        <v>33</v>
      </c>
      <c r="D9" s="46"/>
      <c r="E9" s="46"/>
      <c r="F9" s="46"/>
      <c r="G9" s="46"/>
      <c r="H9" s="46"/>
      <c r="I9" s="46"/>
      <c r="J9" s="17"/>
      <c r="K9" s="21"/>
      <c r="L9" s="21"/>
      <c r="M9" s="21"/>
      <c r="N9" s="21"/>
      <c r="O9" s="21"/>
      <c r="P9" s="22"/>
      <c r="Q9" s="18"/>
      <c r="R9" s="18"/>
      <c r="S9" s="18"/>
      <c r="T9" s="18"/>
      <c r="U9" s="18"/>
      <c r="V9" s="18"/>
      <c r="W9" s="18"/>
      <c r="X9" s="18"/>
      <c r="Y9" s="18"/>
      <c r="Z9" s="18"/>
    </row>
    <row r="10" ht="15.0" customHeight="1">
      <c r="A10" s="18"/>
      <c r="B10" s="19"/>
      <c r="C10" s="47"/>
      <c r="D10" s="48"/>
      <c r="E10" s="48"/>
      <c r="F10" s="48"/>
      <c r="G10" s="48"/>
      <c r="H10" s="27"/>
      <c r="I10" s="27"/>
      <c r="J10" s="28"/>
      <c r="K10" s="21"/>
      <c r="L10" s="21"/>
      <c r="M10" s="21"/>
      <c r="N10" s="21"/>
      <c r="O10" s="21"/>
      <c r="P10" s="22"/>
      <c r="Q10" s="18"/>
      <c r="R10" s="18"/>
      <c r="S10" s="18"/>
      <c r="T10" s="18"/>
      <c r="U10" s="18"/>
      <c r="V10" s="18"/>
      <c r="W10" s="18"/>
      <c r="X10" s="18"/>
      <c r="Y10" s="18"/>
      <c r="Z10" s="18"/>
    </row>
    <row r="11">
      <c r="A11" s="1"/>
      <c r="B11" s="5"/>
      <c r="C11" s="6"/>
      <c r="D11" s="6"/>
      <c r="E11" s="6"/>
      <c r="F11" s="6"/>
      <c r="G11" s="6"/>
      <c r="H11" s="6"/>
      <c r="I11" s="6"/>
      <c r="J11" s="6"/>
      <c r="K11" s="6"/>
      <c r="L11" s="6"/>
      <c r="M11" s="6"/>
      <c r="N11" s="6"/>
      <c r="O11" s="6"/>
      <c r="P11" s="7"/>
      <c r="Q11" s="1"/>
      <c r="R11" s="1"/>
      <c r="S11" s="1"/>
      <c r="T11" s="1"/>
      <c r="U11" s="1"/>
      <c r="V11" s="1"/>
      <c r="W11" s="1"/>
      <c r="X11" s="1"/>
      <c r="Y11" s="1"/>
      <c r="Z11" s="1"/>
    </row>
    <row r="12">
      <c r="A12" s="1"/>
      <c r="B12" s="5"/>
      <c r="C12" s="6"/>
      <c r="D12" s="6"/>
      <c r="E12" s="6"/>
      <c r="F12" s="6"/>
      <c r="G12" s="6"/>
      <c r="H12" s="6"/>
      <c r="I12" s="6"/>
      <c r="J12" s="6"/>
      <c r="K12" s="6"/>
      <c r="L12" s="6"/>
      <c r="M12" s="6"/>
      <c r="N12" s="6"/>
      <c r="O12" s="6"/>
      <c r="P12" s="7"/>
      <c r="Q12" s="1"/>
      <c r="R12" s="1"/>
      <c r="S12" s="1"/>
      <c r="T12" s="1"/>
      <c r="U12" s="1"/>
      <c r="V12" s="1"/>
      <c r="W12" s="1"/>
      <c r="X12" s="1"/>
      <c r="Y12" s="1"/>
      <c r="Z12" s="1"/>
    </row>
    <row r="13">
      <c r="A13" s="1"/>
      <c r="B13" s="5"/>
      <c r="C13" s="6" t="s">
        <v>34</v>
      </c>
      <c r="D13" s="6"/>
      <c r="E13" s="6"/>
      <c r="F13" s="6"/>
      <c r="G13" s="6"/>
      <c r="H13" s="6"/>
      <c r="I13" s="6"/>
      <c r="J13" s="6"/>
      <c r="K13" s="6"/>
      <c r="L13" s="6"/>
      <c r="M13" s="6"/>
      <c r="N13" s="6"/>
      <c r="O13" s="6"/>
      <c r="P13" s="7"/>
      <c r="Q13" s="1"/>
      <c r="R13" s="1"/>
      <c r="S13" s="1"/>
      <c r="T13" s="1"/>
      <c r="U13" s="1"/>
      <c r="V13" s="1"/>
      <c r="W13" s="1"/>
      <c r="X13" s="1"/>
      <c r="Y13" s="1"/>
      <c r="Z13" s="1"/>
    </row>
    <row r="14">
      <c r="A14" s="1"/>
      <c r="B14" s="5"/>
      <c r="C14" s="6"/>
      <c r="D14" s="6"/>
      <c r="E14" s="6"/>
      <c r="F14" s="6"/>
      <c r="G14" s="6"/>
      <c r="H14" s="6"/>
      <c r="I14" s="6"/>
      <c r="J14" s="6"/>
      <c r="K14" s="6"/>
      <c r="L14" s="6"/>
      <c r="M14" s="6"/>
      <c r="N14" s="6"/>
      <c r="O14" s="6"/>
      <c r="P14" s="7"/>
      <c r="Q14" s="1"/>
      <c r="R14" s="1"/>
      <c r="S14" s="1"/>
      <c r="T14" s="1"/>
      <c r="U14" s="1"/>
      <c r="V14" s="1"/>
      <c r="W14" s="1"/>
      <c r="X14" s="1"/>
      <c r="Y14" s="1"/>
      <c r="Z14" s="1"/>
    </row>
    <row r="15">
      <c r="A15" s="1"/>
      <c r="B15" s="5"/>
      <c r="C15" s="6"/>
      <c r="D15" s="6"/>
      <c r="E15" s="35">
        <v>2015.0</v>
      </c>
      <c r="F15" s="35">
        <v>2016.0</v>
      </c>
      <c r="G15" s="35">
        <v>2017.0</v>
      </c>
      <c r="H15" s="35">
        <v>2018.0</v>
      </c>
      <c r="I15" s="35">
        <v>2019.0</v>
      </c>
      <c r="J15" s="35">
        <v>2020.0</v>
      </c>
      <c r="K15" s="6"/>
      <c r="L15" s="6"/>
      <c r="M15" s="6"/>
      <c r="N15" s="6"/>
      <c r="O15" s="6"/>
      <c r="P15" s="7"/>
      <c r="Q15" s="1"/>
      <c r="R15" s="1"/>
      <c r="S15" s="1"/>
      <c r="T15" s="1"/>
      <c r="U15" s="1"/>
      <c r="V15" s="1"/>
      <c r="W15" s="1"/>
      <c r="X15" s="1"/>
      <c r="Y15" s="1"/>
      <c r="Z15" s="1"/>
    </row>
    <row r="16" ht="15.0" customHeight="1">
      <c r="A16" s="1"/>
      <c r="B16" s="5"/>
      <c r="C16" s="50" t="s">
        <v>35</v>
      </c>
      <c r="E16" s="51" t="s">
        <v>36</v>
      </c>
      <c r="F16" s="51">
        <v>2250.0</v>
      </c>
      <c r="G16" s="51">
        <v>4250.0</v>
      </c>
      <c r="H16" s="51">
        <v>7000.0</v>
      </c>
      <c r="I16" s="51">
        <v>8500.0</v>
      </c>
      <c r="J16" s="51">
        <v>11000.0</v>
      </c>
      <c r="K16" s="6"/>
      <c r="L16" s="6"/>
      <c r="M16" s="6"/>
      <c r="N16" s="6"/>
      <c r="O16" s="6"/>
      <c r="P16" s="7"/>
      <c r="Q16" s="1"/>
      <c r="R16" s="1"/>
      <c r="S16" s="1"/>
      <c r="T16" s="1"/>
      <c r="U16" s="1"/>
      <c r="V16" s="1"/>
      <c r="W16" s="1"/>
      <c r="X16" s="1"/>
      <c r="Y16" s="1"/>
      <c r="Z16" s="1"/>
    </row>
    <row r="17">
      <c r="A17" s="1"/>
      <c r="B17" s="5"/>
      <c r="C17" s="50" t="s">
        <v>37</v>
      </c>
      <c r="E17" s="52" t="s">
        <v>36</v>
      </c>
      <c r="F17" s="53">
        <v>3.39</v>
      </c>
      <c r="G17" s="32">
        <v>3.39</v>
      </c>
      <c r="H17" s="32">
        <v>3.39</v>
      </c>
      <c r="I17" s="32">
        <v>3.39</v>
      </c>
      <c r="J17" s="32">
        <v>3.39</v>
      </c>
      <c r="K17" s="6"/>
      <c r="L17" s="6"/>
      <c r="M17" s="6"/>
      <c r="N17" s="6"/>
      <c r="O17" s="6"/>
      <c r="P17" s="7"/>
      <c r="Q17" s="1"/>
      <c r="R17" s="1"/>
      <c r="S17" s="1"/>
      <c r="T17" s="1"/>
      <c r="U17" s="1"/>
      <c r="V17" s="1"/>
      <c r="W17" s="1"/>
      <c r="X17" s="1"/>
      <c r="Y17" s="1"/>
      <c r="Z17" s="1"/>
    </row>
    <row r="18">
      <c r="A18" s="1"/>
      <c r="B18" s="5"/>
      <c r="C18" s="6"/>
      <c r="D18" s="6"/>
      <c r="E18" s="6"/>
      <c r="F18" s="6"/>
      <c r="G18" s="6"/>
      <c r="H18" s="6"/>
      <c r="I18" s="6"/>
      <c r="J18" s="6"/>
      <c r="K18" s="6"/>
      <c r="L18" s="6"/>
      <c r="M18" s="6"/>
      <c r="N18" s="6"/>
      <c r="O18" s="6"/>
      <c r="P18" s="7"/>
      <c r="Q18" s="1"/>
      <c r="R18" s="1"/>
      <c r="S18" s="1"/>
      <c r="T18" s="1"/>
      <c r="U18" s="1"/>
      <c r="V18" s="1"/>
      <c r="W18" s="1"/>
      <c r="X18" s="1"/>
      <c r="Y18" s="1"/>
      <c r="Z18" s="1"/>
    </row>
    <row r="19">
      <c r="A19" s="1"/>
      <c r="B19" s="5"/>
      <c r="C19" s="6" t="s">
        <v>39</v>
      </c>
      <c r="D19" s="6"/>
      <c r="E19" s="55" t="str">
        <f t="shared" ref="E19:J19" si="1">E16*E17</f>
        <v>#VALUE!</v>
      </c>
      <c r="F19" s="55" t="str">
        <f t="shared" si="1"/>
        <v> $ 7,627.50 </v>
      </c>
      <c r="G19" s="55" t="str">
        <f t="shared" si="1"/>
        <v> $ 14,407.50 </v>
      </c>
      <c r="H19" s="55" t="str">
        <f t="shared" si="1"/>
        <v> $ 23,730.00 </v>
      </c>
      <c r="I19" s="55" t="str">
        <f t="shared" si="1"/>
        <v> $ 28,815.00 </v>
      </c>
      <c r="J19" s="55" t="str">
        <f t="shared" si="1"/>
        <v> $ 37,290.00 </v>
      </c>
      <c r="K19" s="6"/>
      <c r="L19" s="6"/>
      <c r="M19" s="6"/>
      <c r="N19" s="6"/>
      <c r="O19" s="6"/>
      <c r="P19" s="7"/>
      <c r="Q19" s="1"/>
      <c r="R19" s="1"/>
      <c r="S19" s="1"/>
      <c r="T19" s="1"/>
      <c r="U19" s="1"/>
      <c r="V19" s="1"/>
      <c r="W19" s="1"/>
      <c r="X19" s="1"/>
      <c r="Y19" s="1"/>
      <c r="Z19" s="1"/>
    </row>
    <row r="20" ht="15.75" customHeight="1">
      <c r="A20" s="1"/>
      <c r="B20" s="5"/>
      <c r="C20" s="6"/>
      <c r="D20" s="6"/>
      <c r="E20" s="6"/>
      <c r="F20" s="6"/>
      <c r="G20" s="6"/>
      <c r="H20" s="6"/>
      <c r="I20" s="6"/>
      <c r="J20" s="6"/>
      <c r="K20" s="6"/>
      <c r="L20" s="6"/>
      <c r="M20" s="6"/>
      <c r="N20" s="6"/>
      <c r="O20" s="6"/>
      <c r="P20" s="7"/>
      <c r="Q20" s="1"/>
      <c r="R20" s="1"/>
      <c r="S20" s="1"/>
      <c r="T20" s="1"/>
      <c r="U20" s="1"/>
      <c r="V20" s="1"/>
      <c r="W20" s="1"/>
      <c r="X20" s="1"/>
      <c r="Y20" s="1"/>
      <c r="Z20" s="1"/>
    </row>
    <row r="21">
      <c r="A21" s="1"/>
      <c r="B21" s="5"/>
      <c r="C21" s="2"/>
      <c r="D21" s="3" t="s">
        <v>40</v>
      </c>
      <c r="E21" s="3" t="s">
        <v>35</v>
      </c>
      <c r="F21" s="3"/>
      <c r="G21" s="3"/>
      <c r="H21" s="4"/>
      <c r="I21" s="6"/>
      <c r="J21" s="6"/>
      <c r="K21" s="6"/>
      <c r="L21" s="6"/>
      <c r="M21" s="6"/>
      <c r="N21" s="6"/>
      <c r="O21" s="6"/>
      <c r="P21" s="7"/>
      <c r="Q21" s="1"/>
      <c r="R21" s="1"/>
      <c r="S21" s="1"/>
      <c r="T21" s="1"/>
      <c r="U21" s="1"/>
      <c r="V21" s="1"/>
      <c r="W21" s="1"/>
      <c r="X21" s="1"/>
      <c r="Y21" s="1"/>
      <c r="Z21" s="1"/>
    </row>
    <row r="22">
      <c r="A22" s="1"/>
      <c r="B22" s="5"/>
      <c r="C22" s="5" t="s">
        <v>41</v>
      </c>
      <c r="D22" s="56">
        <v>0.2</v>
      </c>
      <c r="E22" s="69">
        <v>50.0</v>
      </c>
      <c r="F22" s="74" t="str">
        <f t="shared" ref="F22:F26" si="2">D22*E22</f>
        <v>10</v>
      </c>
      <c r="G22" s="6"/>
      <c r="H22" s="7"/>
      <c r="I22" s="6" t="s">
        <v>55</v>
      </c>
      <c r="J22" s="6"/>
      <c r="K22" s="6"/>
      <c r="L22" s="6"/>
      <c r="M22" s="6"/>
      <c r="N22" s="6"/>
      <c r="O22" s="6"/>
      <c r="P22" s="7"/>
      <c r="Q22" s="1"/>
      <c r="R22" s="1"/>
      <c r="S22" s="1"/>
      <c r="T22" s="1"/>
      <c r="U22" s="1"/>
      <c r="V22" s="1"/>
      <c r="W22" s="1"/>
      <c r="X22" s="1"/>
      <c r="Y22" s="1"/>
      <c r="Z22" s="1"/>
    </row>
    <row r="23">
      <c r="A23" s="1"/>
      <c r="B23" s="5"/>
      <c r="C23" s="5" t="s">
        <v>56</v>
      </c>
      <c r="D23" s="81">
        <v>0.5</v>
      </c>
      <c r="E23" s="59">
        <v>200.0</v>
      </c>
      <c r="F23" s="83" t="str">
        <f t="shared" si="2"/>
        <v>100</v>
      </c>
      <c r="G23" s="6"/>
      <c r="H23" s="7"/>
      <c r="I23" s="6"/>
      <c r="J23" s="6"/>
      <c r="K23" s="6"/>
      <c r="L23" s="6"/>
      <c r="M23" s="6"/>
      <c r="N23" s="6"/>
      <c r="O23" s="6"/>
      <c r="P23" s="7"/>
      <c r="Q23" s="1"/>
      <c r="R23" s="1"/>
      <c r="S23" s="1"/>
      <c r="T23" s="1"/>
      <c r="U23" s="1"/>
      <c r="V23" s="1"/>
      <c r="W23" s="1"/>
      <c r="X23" s="1"/>
      <c r="Y23" s="1"/>
      <c r="Z23" s="1"/>
    </row>
    <row r="24">
      <c r="A24" s="1"/>
      <c r="B24" s="5"/>
      <c r="C24" s="5" t="s">
        <v>65</v>
      </c>
      <c r="D24" s="81">
        <v>1.0</v>
      </c>
      <c r="E24" s="59">
        <v>100.0</v>
      </c>
      <c r="F24" s="83" t="str">
        <f t="shared" si="2"/>
        <v>100</v>
      </c>
      <c r="G24" s="6"/>
      <c r="H24" s="7"/>
      <c r="I24" s="6"/>
      <c r="J24" s="6"/>
      <c r="K24" s="6"/>
      <c r="L24" s="6"/>
      <c r="M24" s="6"/>
      <c r="N24" s="6"/>
      <c r="O24" s="6"/>
      <c r="P24" s="7"/>
      <c r="Q24" s="1"/>
      <c r="R24" s="1"/>
      <c r="S24" s="1"/>
      <c r="T24" s="1"/>
      <c r="U24" s="1"/>
      <c r="V24" s="1"/>
      <c r="W24" s="1"/>
      <c r="X24" s="1"/>
      <c r="Y24" s="1"/>
      <c r="Z24" s="1"/>
    </row>
    <row r="25">
      <c r="A25" s="1"/>
      <c r="B25" s="5"/>
      <c r="C25" s="5" t="s">
        <v>66</v>
      </c>
      <c r="D25" s="81">
        <v>2.0</v>
      </c>
      <c r="E25" s="59">
        <v>100.0</v>
      </c>
      <c r="F25" s="83" t="str">
        <f t="shared" si="2"/>
        <v>200</v>
      </c>
      <c r="G25" s="6"/>
      <c r="H25" s="7"/>
      <c r="I25" s="6"/>
      <c r="J25" s="6"/>
      <c r="K25" s="6"/>
      <c r="L25" s="6"/>
      <c r="M25" s="6"/>
      <c r="N25" s="6"/>
      <c r="O25" s="6"/>
      <c r="P25" s="7"/>
      <c r="Q25" s="1"/>
      <c r="R25" s="1"/>
      <c r="S25" s="1"/>
      <c r="T25" s="1"/>
      <c r="U25" s="1"/>
      <c r="V25" s="1"/>
      <c r="W25" s="1"/>
      <c r="X25" s="1"/>
      <c r="Y25" s="1"/>
      <c r="Z25" s="1"/>
    </row>
    <row r="26">
      <c r="A26" s="1"/>
      <c r="B26" s="5"/>
      <c r="C26" s="5" t="s">
        <v>67</v>
      </c>
      <c r="D26" s="81">
        <v>5.0</v>
      </c>
      <c r="E26" s="59">
        <v>50.0</v>
      </c>
      <c r="F26" s="83" t="str">
        <f t="shared" si="2"/>
        <v>250</v>
      </c>
      <c r="G26" s="6"/>
      <c r="H26" s="86" t="s">
        <v>68</v>
      </c>
      <c r="I26" s="6"/>
      <c r="J26" s="6"/>
      <c r="K26" s="6"/>
      <c r="L26" s="6"/>
      <c r="M26" s="6"/>
      <c r="N26" s="6"/>
      <c r="O26" s="6"/>
      <c r="P26" s="7"/>
      <c r="Q26" s="1"/>
      <c r="R26" s="1"/>
      <c r="S26" s="1"/>
      <c r="T26" s="1"/>
      <c r="U26" s="1"/>
      <c r="V26" s="1"/>
      <c r="W26" s="1"/>
      <c r="X26" s="1"/>
      <c r="Y26" s="1"/>
      <c r="Z26" s="1"/>
    </row>
    <row r="27" ht="15.75" customHeight="1">
      <c r="A27" s="1"/>
      <c r="B27" s="5"/>
      <c r="C27" s="5"/>
      <c r="D27" s="95"/>
      <c r="E27" s="95"/>
      <c r="F27" s="95"/>
      <c r="G27" s="6"/>
      <c r="H27" s="7"/>
      <c r="I27" s="6"/>
      <c r="J27" s="6"/>
      <c r="K27" s="6"/>
      <c r="L27" s="6"/>
      <c r="M27" s="6"/>
      <c r="N27" s="6"/>
      <c r="O27" s="6"/>
      <c r="P27" s="7"/>
      <c r="Q27" s="1"/>
      <c r="R27" s="1"/>
      <c r="S27" s="1"/>
      <c r="T27" s="1"/>
      <c r="U27" s="1"/>
      <c r="V27" s="1"/>
      <c r="W27" s="1"/>
      <c r="X27" s="1"/>
      <c r="Y27" s="1"/>
      <c r="Z27" s="1"/>
    </row>
    <row r="28" ht="15.75" customHeight="1">
      <c r="A28" s="1"/>
      <c r="B28" s="5"/>
      <c r="C28" s="5"/>
      <c r="D28" s="6"/>
      <c r="E28" s="83" t="str">
        <f>SUM(E22:E26)</f>
        <v>500</v>
      </c>
      <c r="F28" s="83" t="str">
        <f>SUM(F22:F26)/(SUM(E22:E26))</f>
        <v>1.32</v>
      </c>
      <c r="G28" s="6"/>
      <c r="H28" s="7"/>
      <c r="I28" s="6"/>
      <c r="J28" s="6"/>
      <c r="K28" s="6"/>
      <c r="L28" s="6"/>
      <c r="M28" s="6"/>
      <c r="N28" s="6"/>
      <c r="O28" s="6"/>
      <c r="P28" s="7"/>
      <c r="Q28" s="1"/>
      <c r="R28" s="1"/>
      <c r="S28" s="1"/>
      <c r="T28" s="1"/>
      <c r="U28" s="1"/>
      <c r="V28" s="1"/>
      <c r="W28" s="1"/>
      <c r="X28" s="1"/>
      <c r="Y28" s="1"/>
      <c r="Z28" s="1"/>
    </row>
    <row r="29">
      <c r="A29" s="1"/>
      <c r="B29" s="5"/>
      <c r="C29" s="5"/>
      <c r="D29" s="6"/>
      <c r="E29" s="6" t="s">
        <v>35</v>
      </c>
      <c r="F29" s="6" t="s">
        <v>69</v>
      </c>
      <c r="G29" s="6"/>
      <c r="H29" s="7"/>
      <c r="I29" s="6"/>
      <c r="J29" s="6"/>
      <c r="K29" s="6"/>
      <c r="L29" s="6"/>
      <c r="M29" s="6"/>
      <c r="N29" s="6"/>
      <c r="O29" s="6"/>
      <c r="P29" s="7"/>
      <c r="Q29" s="1"/>
      <c r="R29" s="1"/>
      <c r="S29" s="1"/>
      <c r="T29" s="1"/>
      <c r="U29" s="1"/>
      <c r="V29" s="1"/>
      <c r="W29" s="1"/>
      <c r="X29" s="1"/>
      <c r="Y29" s="1"/>
      <c r="Z29" s="1"/>
    </row>
    <row r="30" ht="15.75" customHeight="1">
      <c r="A30" s="1"/>
      <c r="B30" s="5"/>
      <c r="C30" s="60"/>
      <c r="D30" s="61"/>
      <c r="E30" s="61"/>
      <c r="F30" s="61"/>
      <c r="G30" s="61"/>
      <c r="H30" s="62"/>
      <c r="I30" s="6"/>
      <c r="J30" s="6"/>
      <c r="K30" s="6"/>
      <c r="L30" s="6"/>
      <c r="M30" s="6"/>
      <c r="N30" s="6"/>
      <c r="O30" s="6"/>
      <c r="P30" s="7"/>
      <c r="Q30" s="1"/>
      <c r="R30" s="1"/>
      <c r="S30" s="1"/>
      <c r="T30" s="1"/>
      <c r="U30" s="1"/>
      <c r="V30" s="1"/>
      <c r="W30" s="1"/>
      <c r="X30" s="1"/>
      <c r="Y30" s="1"/>
      <c r="Z30" s="1"/>
    </row>
    <row r="31" ht="15.75" customHeight="1">
      <c r="A31" s="1"/>
      <c r="B31" s="60"/>
      <c r="C31" s="61"/>
      <c r="D31" s="61"/>
      <c r="E31" s="61"/>
      <c r="F31" s="61"/>
      <c r="G31" s="61"/>
      <c r="H31" s="61"/>
      <c r="I31" s="61"/>
      <c r="J31" s="61"/>
      <c r="K31" s="61"/>
      <c r="L31" s="61"/>
      <c r="M31" s="61"/>
      <c r="N31" s="61"/>
      <c r="O31" s="61"/>
      <c r="P31" s="62"/>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16:D16"/>
    <mergeCell ref="C17:D17"/>
    <mergeCell ref="C5:J5"/>
    <mergeCell ref="C6:J6"/>
    <mergeCell ref="C7:J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3" width="1.5"/>
    <col customWidth="1" min="4" max="4" width="10.13"/>
    <col customWidth="1" min="5" max="5" width="4.88"/>
    <col customWidth="1" min="6" max="8" width="9.88"/>
    <col customWidth="1" min="9" max="9" width="11.75"/>
    <col customWidth="1" min="10" max="10" width="9.88"/>
    <col customWidth="1" min="11" max="11" width="1.75"/>
    <col customWidth="1" min="12" max="12" width="16.63"/>
    <col customWidth="1" min="13" max="13" width="8.0"/>
    <col customWidth="1" min="14"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c r="A3" s="1"/>
      <c r="B3" s="1"/>
      <c r="C3" s="12"/>
      <c r="D3" s="37"/>
      <c r="E3" s="37"/>
      <c r="F3" s="37"/>
      <c r="G3" s="37"/>
      <c r="H3" s="37"/>
      <c r="I3" s="37"/>
      <c r="J3" s="37"/>
      <c r="K3" s="37"/>
      <c r="L3" s="37"/>
      <c r="M3" s="45"/>
      <c r="N3" s="1"/>
      <c r="O3" s="1"/>
      <c r="P3" s="1"/>
      <c r="Q3" s="1"/>
      <c r="R3" s="1"/>
      <c r="S3" s="1"/>
      <c r="T3" s="1"/>
      <c r="U3" s="1"/>
      <c r="V3" s="1"/>
      <c r="W3" s="1"/>
      <c r="X3" s="1"/>
      <c r="Y3" s="1"/>
      <c r="Z3" s="1"/>
    </row>
    <row r="4">
      <c r="A4" s="1"/>
      <c r="B4" s="1"/>
      <c r="C4" s="63"/>
      <c r="D4" s="64" t="s">
        <v>42</v>
      </c>
      <c r="E4" s="64"/>
      <c r="F4" s="64"/>
      <c r="G4" s="64" t="s">
        <v>43</v>
      </c>
      <c r="H4" s="64"/>
      <c r="I4" s="64"/>
      <c r="J4" s="64"/>
      <c r="K4" s="64"/>
      <c r="L4" s="64"/>
      <c r="M4" s="65"/>
      <c r="N4" s="1"/>
      <c r="O4" s="1"/>
      <c r="P4" s="1"/>
      <c r="Q4" s="1"/>
      <c r="R4" s="1"/>
      <c r="S4" s="1"/>
      <c r="T4" s="1"/>
      <c r="U4" s="1"/>
      <c r="V4" s="1"/>
      <c r="W4" s="1"/>
      <c r="X4" s="1"/>
      <c r="Y4" s="1"/>
      <c r="Z4" s="1"/>
    </row>
    <row r="5">
      <c r="A5" s="1"/>
      <c r="B5" s="1"/>
      <c r="C5" s="63"/>
      <c r="D5" s="64" t="s">
        <v>44</v>
      </c>
      <c r="E5" s="64"/>
      <c r="F5" s="64"/>
      <c r="G5" s="64" t="s">
        <v>45</v>
      </c>
      <c r="H5" s="64"/>
      <c r="I5" s="66">
        <v>2.0E9</v>
      </c>
      <c r="J5" s="64"/>
      <c r="K5" s="64"/>
      <c r="L5" s="64"/>
      <c r="M5" s="65"/>
      <c r="N5" s="1"/>
      <c r="O5" s="1"/>
      <c r="P5" s="1"/>
      <c r="Q5" s="1"/>
      <c r="R5" s="1"/>
      <c r="S5" s="1"/>
      <c r="T5" s="1"/>
      <c r="U5" s="1"/>
      <c r="V5" s="1"/>
      <c r="W5" s="1"/>
      <c r="X5" s="1"/>
      <c r="Y5" s="1"/>
      <c r="Z5" s="1"/>
    </row>
    <row r="6">
      <c r="A6" s="1"/>
      <c r="B6" s="1"/>
      <c r="C6" s="63"/>
      <c r="D6" s="64" t="s">
        <v>46</v>
      </c>
      <c r="E6" s="64"/>
      <c r="F6" s="64"/>
      <c r="G6" s="64" t="s">
        <v>46</v>
      </c>
      <c r="H6" s="64"/>
      <c r="I6" s="68">
        <v>0.43</v>
      </c>
      <c r="J6" s="64"/>
      <c r="K6" s="64"/>
      <c r="L6" s="64"/>
      <c r="M6" s="65"/>
      <c r="N6" s="1"/>
      <c r="O6" s="1"/>
      <c r="P6" s="1"/>
      <c r="Q6" s="1"/>
      <c r="R6" s="1"/>
      <c r="S6" s="1"/>
      <c r="T6" s="1"/>
      <c r="U6" s="1"/>
      <c r="V6" s="1"/>
      <c r="W6" s="1"/>
      <c r="X6" s="1"/>
      <c r="Y6" s="1"/>
      <c r="Z6" s="1"/>
    </row>
    <row r="7">
      <c r="A7" s="1"/>
      <c r="B7" s="1"/>
      <c r="C7" s="63"/>
      <c r="D7" s="64"/>
      <c r="E7" s="64"/>
      <c r="F7" s="64"/>
      <c r="G7" s="64" t="s">
        <v>47</v>
      </c>
      <c r="H7" s="64"/>
      <c r="I7" s="70">
        <v>7.2E-6</v>
      </c>
      <c r="J7" s="6"/>
      <c r="K7" s="64"/>
      <c r="L7" s="64"/>
      <c r="M7" s="65"/>
      <c r="N7" s="1"/>
      <c r="O7" s="1"/>
      <c r="P7" s="1"/>
      <c r="Q7" s="1"/>
      <c r="R7" s="1"/>
      <c r="S7" s="1"/>
      <c r="T7" s="1"/>
      <c r="U7" s="1"/>
      <c r="V7" s="1"/>
      <c r="W7" s="1"/>
      <c r="X7" s="1"/>
      <c r="Y7" s="1"/>
      <c r="Z7" s="1"/>
    </row>
    <row r="8">
      <c r="A8" s="1"/>
      <c r="B8" s="1"/>
      <c r="C8" s="63"/>
      <c r="D8" s="64"/>
      <c r="E8" s="64"/>
      <c r="F8" s="64"/>
      <c r="G8" s="64"/>
      <c r="H8" s="73" t="s">
        <v>48</v>
      </c>
      <c r="I8" s="73">
        <v>2.0</v>
      </c>
      <c r="J8" s="73" t="s">
        <v>53</v>
      </c>
      <c r="K8" s="64"/>
      <c r="L8" s="64"/>
      <c r="M8" s="65"/>
      <c r="N8" s="1"/>
      <c r="O8" s="1"/>
      <c r="P8" s="1"/>
      <c r="Q8" s="1"/>
      <c r="R8" s="1"/>
      <c r="S8" s="1"/>
      <c r="T8" s="1"/>
      <c r="U8" s="1"/>
      <c r="V8" s="1"/>
      <c r="W8" s="1"/>
      <c r="X8" s="1"/>
      <c r="Y8" s="1"/>
      <c r="Z8" s="1"/>
    </row>
    <row r="9">
      <c r="A9" s="1"/>
      <c r="B9" s="1"/>
      <c r="C9" s="63"/>
      <c r="D9" s="64"/>
      <c r="E9" s="64"/>
      <c r="F9" s="64"/>
      <c r="G9" s="64"/>
      <c r="H9" s="64"/>
      <c r="I9" s="64"/>
      <c r="J9" s="64"/>
      <c r="K9" s="64"/>
      <c r="L9" s="64"/>
      <c r="M9" s="65"/>
      <c r="N9" s="1"/>
      <c r="O9" s="1"/>
      <c r="P9" s="1"/>
      <c r="Q9" s="1"/>
      <c r="R9" s="1"/>
      <c r="S9" s="1"/>
      <c r="T9" s="1"/>
      <c r="U9" s="1"/>
      <c r="V9" s="1"/>
      <c r="W9" s="1"/>
      <c r="X9" s="1"/>
      <c r="Y9" s="1"/>
      <c r="Z9" s="1"/>
    </row>
    <row r="10">
      <c r="A10" s="1"/>
      <c r="B10" s="1"/>
      <c r="C10" s="63"/>
      <c r="D10" s="64"/>
      <c r="E10" s="64"/>
      <c r="F10" s="64"/>
      <c r="G10" s="64"/>
      <c r="H10" s="64"/>
      <c r="I10" s="64"/>
      <c r="J10" s="64"/>
      <c r="K10" s="64"/>
      <c r="L10" s="64"/>
      <c r="M10" s="65"/>
      <c r="N10" s="1"/>
      <c r="O10" s="1"/>
      <c r="P10" s="1"/>
      <c r="Q10" s="1"/>
      <c r="R10" s="1"/>
      <c r="S10" s="1"/>
      <c r="T10" s="1"/>
      <c r="U10" s="1"/>
      <c r="V10" s="1"/>
      <c r="W10" s="1"/>
      <c r="X10" s="1"/>
      <c r="Y10" s="1"/>
      <c r="Z10" s="1"/>
    </row>
    <row r="11">
      <c r="A11" s="1"/>
      <c r="B11" s="1"/>
      <c r="C11" s="63"/>
      <c r="D11" s="64"/>
      <c r="E11" s="64"/>
      <c r="F11" s="75" t="s">
        <v>54</v>
      </c>
      <c r="G11" s="14"/>
      <c r="H11" s="14"/>
      <c r="I11" s="14"/>
      <c r="J11" s="15"/>
      <c r="K11" s="64"/>
      <c r="L11" s="64"/>
      <c r="M11" s="65"/>
      <c r="N11" s="1"/>
      <c r="O11" s="1"/>
      <c r="P11" s="1"/>
      <c r="Q11" s="1"/>
      <c r="R11" s="1"/>
      <c r="S11" s="1"/>
      <c r="T11" s="1"/>
      <c r="U11" s="1"/>
      <c r="V11" s="1"/>
      <c r="W11" s="1"/>
      <c r="X11" s="1"/>
      <c r="Y11" s="1"/>
      <c r="Z11" s="1"/>
    </row>
    <row r="12" ht="15.0" customHeight="1">
      <c r="A12" s="1"/>
      <c r="B12" s="1"/>
      <c r="C12" s="63"/>
      <c r="D12" s="64"/>
      <c r="E12" s="64"/>
      <c r="F12" s="78" t="str">
        <f>I7/(I8*2)</f>
        <v>0.00%</v>
      </c>
      <c r="G12" s="78" t="str">
        <f t="shared" ref="G12:J12" si="1">F12*($I$8)</f>
        <v>0.00%</v>
      </c>
      <c r="H12" s="78" t="str">
        <f t="shared" si="1"/>
        <v>0.00%</v>
      </c>
      <c r="I12" s="78" t="str">
        <f t="shared" si="1"/>
        <v>0.00%</v>
      </c>
      <c r="J12" s="78" t="str">
        <f t="shared" si="1"/>
        <v>0.00%</v>
      </c>
      <c r="K12" s="80"/>
      <c r="L12" s="64" t="s">
        <v>62</v>
      </c>
      <c r="M12" s="65"/>
      <c r="N12" s="1"/>
      <c r="O12" s="1"/>
      <c r="P12" s="1"/>
      <c r="Q12" s="1"/>
      <c r="R12" s="1"/>
      <c r="S12" s="1"/>
      <c r="T12" s="1"/>
      <c r="U12" s="1"/>
      <c r="V12" s="1"/>
      <c r="W12" s="1"/>
      <c r="X12" s="1"/>
      <c r="Y12" s="1"/>
      <c r="Z12" s="1"/>
    </row>
    <row r="13">
      <c r="A13" s="1"/>
      <c r="B13" s="1"/>
      <c r="C13" s="63"/>
      <c r="D13" s="82" t="s">
        <v>63</v>
      </c>
      <c r="E13" s="88" t="str">
        <f t="shared" ref="E13:E14" si="3">E14-0.01</f>
        <v>41%</v>
      </c>
      <c r="F13" s="96" t="str">
        <f t="shared" ref="F13:J13" si="2">F$12*$I$5*(1+$E13)^5</f>
        <v>  20,063 </v>
      </c>
      <c r="G13" s="97" t="str">
        <f t="shared" si="2"/>
        <v>  40,126 </v>
      </c>
      <c r="H13" s="97" t="str">
        <f t="shared" si="2"/>
        <v>  80,252 </v>
      </c>
      <c r="I13" s="97" t="str">
        <f t="shared" si="2"/>
        <v>  160,505 </v>
      </c>
      <c r="J13" s="97" t="str">
        <f t="shared" si="2"/>
        <v>  321,010 </v>
      </c>
      <c r="K13" s="98"/>
      <c r="L13" s="98" t="str">
        <f t="shared" ref="L13:L17" si="5">J13*(1/$J$12)</f>
        <v>  11,146,167,340.20 </v>
      </c>
      <c r="M13" s="65"/>
      <c r="N13" s="1"/>
      <c r="O13" s="1"/>
      <c r="P13" s="1"/>
      <c r="Q13" s="1"/>
      <c r="R13" s="1"/>
      <c r="S13" s="1"/>
      <c r="T13" s="1"/>
      <c r="U13" s="1"/>
      <c r="V13" s="1"/>
      <c r="W13" s="1"/>
      <c r="X13" s="1"/>
      <c r="Y13" s="1"/>
      <c r="Z13" s="1"/>
    </row>
    <row r="14">
      <c r="A14" s="1"/>
      <c r="B14" s="1"/>
      <c r="C14" s="63"/>
      <c r="D14" s="99"/>
      <c r="E14" s="88" t="str">
        <f t="shared" si="3"/>
        <v>42%</v>
      </c>
      <c r="F14" s="100" t="str">
        <f t="shared" ref="F14:J14" si="4">F$12*$I$5*(1+$E14)^5</f>
        <v>  20,785 </v>
      </c>
      <c r="G14" s="101" t="str">
        <f t="shared" si="4"/>
        <v>  41,569 </v>
      </c>
      <c r="H14" s="101" t="str">
        <f t="shared" si="4"/>
        <v>  83,139 </v>
      </c>
      <c r="I14" s="101" t="str">
        <f t="shared" si="4"/>
        <v>  166,278 </v>
      </c>
      <c r="J14" s="102" t="str">
        <f t="shared" si="4"/>
        <v>  332,556 </v>
      </c>
      <c r="K14" s="98"/>
      <c r="L14" s="98" t="str">
        <f t="shared" si="5"/>
        <v>  11,547,067,846.40 </v>
      </c>
      <c r="M14" s="65"/>
      <c r="N14" s="1"/>
      <c r="O14" s="1"/>
      <c r="P14" s="1"/>
      <c r="Q14" s="1"/>
      <c r="R14" s="1"/>
      <c r="S14" s="1"/>
      <c r="T14" s="1"/>
      <c r="U14" s="1"/>
      <c r="V14" s="1"/>
      <c r="W14" s="1"/>
      <c r="X14" s="1"/>
      <c r="Y14" s="1"/>
      <c r="Z14" s="1"/>
    </row>
    <row r="15">
      <c r="A15" s="1"/>
      <c r="B15" s="1"/>
      <c r="C15" s="63"/>
      <c r="D15" s="99"/>
      <c r="E15" s="88" t="str">
        <f>I6</f>
        <v>43%</v>
      </c>
      <c r="F15" s="100" t="str">
        <f t="shared" ref="F15:J15" si="6">F$12*$I$5*(1+$E15)^5</f>
        <v>  21,527 </v>
      </c>
      <c r="G15" s="101" t="str">
        <f t="shared" si="6"/>
        <v>  43,054 </v>
      </c>
      <c r="H15" s="101" t="str">
        <f t="shared" si="6"/>
        <v>  86,108 </v>
      </c>
      <c r="I15" s="101" t="str">
        <f t="shared" si="6"/>
        <v>  172,216 </v>
      </c>
      <c r="J15" s="102" t="str">
        <f t="shared" si="6"/>
        <v>  344,431 </v>
      </c>
      <c r="K15" s="98"/>
      <c r="L15" s="98" t="str">
        <f t="shared" si="5"/>
        <v>  11,959,421,788.60 </v>
      </c>
      <c r="M15" s="65"/>
      <c r="N15" s="1"/>
      <c r="O15" s="1"/>
      <c r="P15" s="1"/>
      <c r="Q15" s="1"/>
      <c r="R15" s="1"/>
      <c r="S15" s="1"/>
      <c r="T15" s="1"/>
      <c r="U15" s="1"/>
      <c r="V15" s="1"/>
      <c r="W15" s="1"/>
      <c r="X15" s="1"/>
      <c r="Y15" s="1"/>
      <c r="Z15" s="1"/>
    </row>
    <row r="16">
      <c r="A16" s="1"/>
      <c r="B16" s="1"/>
      <c r="C16" s="63"/>
      <c r="D16" s="99"/>
      <c r="E16" s="88" t="str">
        <f t="shared" ref="E16:E17" si="8">E15+0.01</f>
        <v>44%</v>
      </c>
      <c r="F16" s="100" t="str">
        <f t="shared" ref="F16:J16" si="7">F$12*$I$5*(1+$E16)^5</f>
        <v>  22,290 </v>
      </c>
      <c r="G16" s="101" t="str">
        <f t="shared" si="7"/>
        <v>  44,581 </v>
      </c>
      <c r="H16" s="101" t="str">
        <f t="shared" si="7"/>
        <v>  89,161 </v>
      </c>
      <c r="I16" s="101" t="str">
        <f t="shared" si="7"/>
        <v>  178,322 </v>
      </c>
      <c r="J16" s="102" t="str">
        <f t="shared" si="7"/>
        <v>  356,644 </v>
      </c>
      <c r="K16" s="98"/>
      <c r="L16" s="98" t="str">
        <f t="shared" si="5"/>
        <v>  12,383,472,844.80 </v>
      </c>
      <c r="M16" s="65"/>
      <c r="N16" s="1"/>
      <c r="O16" s="1"/>
      <c r="P16" s="1"/>
      <c r="Q16" s="1"/>
      <c r="R16" s="1"/>
      <c r="S16" s="1"/>
      <c r="T16" s="1"/>
      <c r="U16" s="1"/>
      <c r="V16" s="1"/>
      <c r="W16" s="1"/>
      <c r="X16" s="1"/>
      <c r="Y16" s="1"/>
      <c r="Z16" s="1"/>
    </row>
    <row r="17">
      <c r="A17" s="1"/>
      <c r="B17" s="1"/>
      <c r="C17" s="63"/>
      <c r="D17" s="103"/>
      <c r="E17" s="88" t="str">
        <f t="shared" si="8"/>
        <v>45%</v>
      </c>
      <c r="F17" s="100" t="str">
        <f t="shared" ref="F17:J17" si="9">F$12*$I$5*(1+$E17)^5</f>
        <v>  23,075 </v>
      </c>
      <c r="G17" s="102" t="str">
        <f t="shared" si="9"/>
        <v>  46,150 </v>
      </c>
      <c r="H17" s="102" t="str">
        <f t="shared" si="9"/>
        <v>  92,300 </v>
      </c>
      <c r="I17" s="102" t="str">
        <f t="shared" si="9"/>
        <v>  184,600 </v>
      </c>
      <c r="J17" s="102" t="str">
        <f t="shared" si="9"/>
        <v>  369,201 </v>
      </c>
      <c r="K17" s="98"/>
      <c r="L17" s="98" t="str">
        <f t="shared" si="5"/>
        <v>  12,819,468,125.00 </v>
      </c>
      <c r="M17" s="65"/>
      <c r="N17" s="1"/>
      <c r="O17" s="1"/>
      <c r="P17" s="1"/>
      <c r="Q17" s="1"/>
      <c r="R17" s="1"/>
      <c r="S17" s="1"/>
      <c r="T17" s="1"/>
      <c r="U17" s="1"/>
      <c r="V17" s="1"/>
      <c r="W17" s="1"/>
      <c r="X17" s="1"/>
      <c r="Y17" s="1"/>
      <c r="Z17" s="1"/>
    </row>
    <row r="18">
      <c r="A18" s="1"/>
      <c r="B18" s="1"/>
      <c r="C18" s="63"/>
      <c r="D18" s="64"/>
      <c r="E18" s="64"/>
      <c r="F18" s="64"/>
      <c r="G18" s="64"/>
      <c r="H18" s="64"/>
      <c r="I18" s="64"/>
      <c r="J18" s="64"/>
      <c r="K18" s="64"/>
      <c r="L18" s="64"/>
      <c r="M18" s="65"/>
      <c r="N18" s="1"/>
      <c r="O18" s="1"/>
      <c r="P18" s="1"/>
      <c r="Q18" s="1"/>
      <c r="R18" s="1"/>
      <c r="S18" s="1"/>
      <c r="T18" s="1"/>
      <c r="U18" s="1"/>
      <c r="V18" s="1"/>
      <c r="W18" s="1"/>
      <c r="X18" s="1"/>
      <c r="Y18" s="1"/>
      <c r="Z18" s="1"/>
    </row>
    <row r="19">
      <c r="A19" s="1"/>
      <c r="B19" s="1"/>
      <c r="C19" s="63"/>
      <c r="D19" s="64"/>
      <c r="E19" s="64"/>
      <c r="F19" s="64"/>
      <c r="G19" s="64"/>
      <c r="H19" s="64"/>
      <c r="I19" s="64"/>
      <c r="J19" s="64"/>
      <c r="K19" s="64"/>
      <c r="L19" s="64"/>
      <c r="M19" s="65"/>
      <c r="N19" s="1"/>
      <c r="O19" s="1"/>
      <c r="P19" s="1"/>
      <c r="Q19" s="1"/>
      <c r="R19" s="1"/>
      <c r="S19" s="1"/>
      <c r="T19" s="1"/>
      <c r="U19" s="1"/>
      <c r="V19" s="1"/>
      <c r="W19" s="1"/>
      <c r="X19" s="1"/>
      <c r="Y19" s="1"/>
      <c r="Z19" s="1"/>
    </row>
    <row r="20" ht="15.75" customHeight="1">
      <c r="A20" s="1"/>
      <c r="B20" s="1"/>
      <c r="C20" s="104"/>
      <c r="D20" s="105"/>
      <c r="E20" s="105"/>
      <c r="F20" s="105"/>
      <c r="G20" s="105"/>
      <c r="H20" s="105"/>
      <c r="I20" s="105"/>
      <c r="J20" s="105"/>
      <c r="K20" s="105"/>
      <c r="L20" s="105"/>
      <c r="M20" s="106"/>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D13:D17"/>
    <mergeCell ref="F11:J11"/>
  </mergeCells>
  <drawing r:id="rId1"/>
</worksheet>
</file>