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_pon\OneDrive\Desktop\M1_EXCEL\"/>
    </mc:Choice>
  </mc:AlternateContent>
  <xr:revisionPtr revIDLastSave="0" documentId="8_{780CC123-A64F-4DD0-B1F8-0340AF6DCDE0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ALL">Fatture!$C$58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J2" i="3" l="1"/>
  <c r="I2" i="3"/>
  <c r="I16" i="3"/>
  <c r="I15" i="3"/>
  <c r="I14" i="3"/>
  <c r="I13" i="3"/>
  <c r="I12" i="3"/>
  <c r="I11" i="3"/>
  <c r="I10" i="3"/>
  <c r="J5" i="3"/>
  <c r="J4" i="3"/>
  <c r="J3" i="3"/>
  <c r="I5" i="3"/>
  <c r="I4" i="3"/>
  <c r="I3" i="3"/>
  <c r="H11" i="3"/>
  <c r="H12" i="3"/>
  <c r="H13" i="3"/>
  <c r="H14" i="3"/>
  <c r="H15" i="3"/>
  <c r="H16" i="3"/>
  <c r="H10" i="3"/>
  <c r="H2" i="3"/>
  <c r="H3" i="3"/>
  <c r="H4" i="3"/>
  <c r="H5" i="3"/>
  <c r="C3" i="2"/>
  <c r="C4" i="2"/>
  <c r="C5" i="2"/>
  <c r="C6" i="2"/>
  <c r="C7" i="2"/>
  <c r="C8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<sst xmlns="http://schemas.openxmlformats.org/spreadsheetml/2006/main" count="824" uniqueCount="588">
  <si>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</si>
  <si>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</si>
  <si>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</si>
  <si>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</si>
  <si>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</si>
  <si>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</si>
  <si>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</si>
  <si>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</si>
  <si>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</si>
  <si>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</si>
  <si>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</si>
  <si>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</si>
  <si>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</si>
  <si>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</si>
  <si>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</si>
  <si>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</si>
  <si>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</si>
  <si>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</si>
  <si>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</si>
  <si>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</si>
  <si>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</si>
  <si>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</si>
  <si>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</si>
  <si>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</si>
  <si>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</si>
  <si>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</si>
  <si>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</si>
  <si>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</si>
  <si>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</si>
  <si>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</si>
  <si>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</si>
  <si>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</si>
  <si>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</si>
  <si>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</si>
  <si>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</si>
  <si>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</si>
  <si>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</si>
  <si>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</si>
  <si>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</si>
  <si>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</si>
  <si>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</si>
  <si>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</si>
  <si>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</si>
  <si>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</si>
  <si>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</si>
  <si>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</si>
  <si>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</si>
  <si>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</si>
  <si>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</si>
  <si>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</si>
  <si>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</si>
  <si>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</si>
  <si>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</si>
  <si>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</si>
  <si>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</si>
  <si>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</si>
  <si>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</si>
  <si>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</si>
  <si>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</si>
  <si>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</si>
  <si>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</si>
  <si>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</si>
  <si>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</si>
  <si>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</si>
  <si>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</si>
  <si>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</si>
  <si>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</si>
  <si>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</si>
  <si>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</si>
  <si>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</si>
  <si>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</si>
  <si>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</si>
  <si>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</si>
  <si>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</si>
  <si>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</si>
  <si>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</si>
  <si>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</si>
  <si>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</si>
  <si>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</si>
  <si>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</si>
  <si>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</si>
  <si>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</si>
  <si>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</si>
  <si>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</si>
  <si>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</si>
  <si>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</si>
  <si>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</si>
  <si>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</si>
  <si>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</si>
  <si>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</si>
  <si>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</si>
  <si>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</si>
  <si>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</si>
  <si>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</si>
  <si>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</si>
  <si>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</si>
  <si>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</si>
  <si>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</si>
  <si>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</si>
  <si>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</si>
  <si>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</si>
  <si>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</si>
  <si>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</si>
  <si>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</si>
  <si>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</si>
  <si>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</si>
  <si>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</si>
  <si>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</si>
  <si>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</si>
  <si>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</si>
  <si>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</si>
  <si>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</si>
  <si>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</si>
  <si>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</si>
  <si>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</si>
  <si>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</si>
  <si>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</si>
  <si>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</si>
  <si>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</si>
  <si>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</si>
  <si>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</si>
  <si>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</si>
  <si>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</si>
  <si>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</si>
  <si>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</si>
  <si>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</si>
  <si>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</si>
  <si>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</si>
  <si>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</si>
  <si>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</si>
  <si>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</si>
  <si>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</si>
  <si>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</si>
  <si>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</si>
  <si>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</si>
  <si>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</si>
  <si>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</si>
  <si>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</si>
  <si>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</si>
  <si>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</si>
  <si>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</si>
  <si>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</si>
  <si>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</si>
  <si>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</si>
  <si>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</si>
  <si>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</si>
  <si>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</si>
  <si>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</si>
  <si>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</si>
  <si>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</si>
  <si>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</si>
  <si>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</si>
  <si>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</si>
  <si>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</si>
  <si>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</si>
  <si>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</si>
  <si>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</si>
  <si>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</si>
  <si>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</si>
  <si>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</si>
  <si>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</si>
  <si>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</si>
  <si>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</si>
  <si>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</si>
  <si>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</si>
  <si>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</si>
  <si>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</si>
  <si>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</si>
  <si>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</si>
  <si>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</si>
  <si>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</si>
  <si>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</si>
  <si>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</si>
  <si>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</si>
  <si>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</si>
  <si>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</si>
  <si>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</si>
  <si>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</si>
  <si>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</si>
  <si>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</si>
  <si>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</si>
  <si>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</si>
  <si>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</si>
  <si>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</si>
  <si>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</si>
  <si>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</si>
  <si>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</si>
  <si>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</si>
  <si>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</si>
  <si>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</si>
  <si>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</si>
  <si>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</si>
  <si>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</si>
  <si>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</si>
  <si>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</si>
  <si>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</si>
  <si>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</si>
  <si>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</si>
  <si>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</si>
  <si>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</si>
  <si>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</si>
  <si>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</si>
  <si>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</si>
  <si>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</si>
  <si>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</si>
  <si>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</si>
  <si>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</si>
  <si>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</si>
  <si>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</si>
  <si>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</si>
  <si>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</si>
  <si>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</si>
  <si>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</si>
  <si>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</si>
  <si>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</si>
  <si>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</si>
  <si>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</si>
  <si>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</si>
  <si>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</si>
  <si>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</si>
  <si>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</si>
  <si>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</si>
  <si>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</si>
  <si>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</si>
  <si>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</si>
  <si>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</si>
  <si>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</si>
  <si>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</si>
  <si>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</si>
  <si>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</si>
  <si>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</si>
  <si>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</si>
  <si>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</si>
  <si>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</si>
  <si>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</si>
  <si>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</si>
  <si>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</si>
  <si>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</si>
  <si>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</si>
  <si>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</si>
  <si>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</si>
  <si>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</si>
  <si>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</si>
  <si>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</si>
  <si>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</si>
  <si>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</si>
  <si>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</si>
  <si>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</si>
  <si>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</si>
  <si>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</si>
  <si>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</si>
  <si>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</si>
  <si>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</si>
  <si>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</si>
  <si>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</si>
  <si>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</si>
  <si>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</si>
  <si>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</si>
  <si>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</si>
  <si>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</si>
  <si>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</si>
  <si>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</si>
  <si>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</si>
  <si>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</si>
  <si>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</si>
  <si>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</si>
  <si>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</si>
  <si>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</si>
  <si>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</si>
  <si>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</si>
  <si>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</si>
  <si>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</si>
  <si>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</si>
  <si>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</si>
  <si>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</si>
  <si>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</si>
  <si>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</si>
  <si>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</si>
  <si>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</si>
  <si>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</si>
  <si>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</si>
  <si>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</si>
  <si>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</si>
  <si>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</si>
  <si>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</si>
  <si>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</si>
  <si>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</si>
  <si>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</si>
  <si>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</si>
  <si>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</si>
  <si>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</si>
  <si>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</si>
  <si>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</si>
  <si>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</si>
  <si>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</si>
  <si>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</si>
  <si>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</si>
  <si>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</si>
  <si>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</si>
  <si>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</si>
  <si>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</si>
  <si>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</si>
  <si>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</si>
  <si>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</si>
  <si>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</si>
  <si>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</si>
  <si>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</si>
  <si>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</si>
  <si>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</si>
  <si>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</si>
  <si>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</si>
  <si>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</si>
  <si>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</si>
  <si>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</si>
  <si>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</si>
  <si>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</si>
  <si>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</si>
  <si>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</si>
  <si>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</si>
  <si>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</si>
  <si>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</si>
  <si>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</si>
  <si>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</si>
  <si>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</si>
  <si>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</si>
  <si>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</si>
  <si>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</si>
  <si>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</si>
  <si>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</si>
  <si>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</si>
  <si>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</si>
  <si>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</si>
  <si>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</si>
  <si>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</si>
  <si>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</si>
  <si>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</si>
  <si>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</si>
  <si>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</si>
  <si>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</si>
  <si>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</si>
  <si>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</si>
  <si>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</si>
  <si>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</si>
  <si>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</si>
  <si>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</si>
  <si>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</si>
  <si>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</si>
  <si>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</si>
  <si>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</si>
  <si>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</si>
  <si>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</si>
  <si>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</si>
  <si>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</si>
  <si>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</si>
  <si>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</si>
  <si>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</si>
  <si>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</si>
  <si>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</si>
  <si>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</si>
  <si>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</si>
  <si>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</si>
  <si>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</si>
  <si>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</si>
  <si>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</si>
  <si>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</si>
  <si>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</si>
  <si>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</si>
  <si>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</si>
  <si>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</si>
  <si>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</si>
  <si>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</si>
  <si>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</si>
  <si>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</si>
  <si>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</si>
  <si>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</si>
  <si>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</si>
  <si>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</si>
  <si>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</si>
  <si>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</si>
  <si>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</si>
  <si>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</si>
  <si>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</si>
  <si>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</si>
  <si>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</si>
  <si>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</si>
  <si>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</si>
  <si>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</si>
  <si>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</si>
  <si>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</si>
  <si>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</si>
  <si>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</si>
  <si>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</si>
  <si>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</si>
  <si>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</si>
  <si>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</si>
  <si>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</si>
  <si>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</si>
  <si>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</si>
  <si>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</si>
  <si>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</si>
  <si>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</si>
  <si>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</si>
  <si>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</si>
  <si>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</si>
  <si>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</si>
  <si>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</si>
  <si>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</si>
  <si>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</si>
  <si>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</si>
  <si>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</si>
  <si>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</si>
  <si>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</si>
  <si>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</si>
  <si>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</si>
  <si>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</si>
  <si>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</si>
  <si>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</si>
  <si>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</si>
  <si>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</si>
  <si>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</si>
  <si>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</si>
  <si>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</si>
  <si>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</si>
  <si>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</si>
  <si>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</si>
  <si>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</si>
  <si>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</si>
  <si>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</si>
  <si>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</si>
  <si>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</si>
  <si>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</si>
  <si>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</si>
  <si>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</si>
  <si>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</si>
  <si>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</si>
  <si>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</si>
  <si>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</si>
  <si>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</si>
  <si>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</si>
  <si>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</si>
  <si>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</si>
  <si>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</si>
  <si>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</si>
  <si>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</si>
  <si>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</si>
  <si>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</si>
  <si>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</si>
  <si>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</si>
  <si>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</si>
  <si>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</si>
  <si>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</si>
  <si>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</si>
  <si>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</si>
  <si>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</si>
  <si>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</si>
  <si>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</si>
  <si>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</si>
  <si>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</si>
  <si>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</si>
  <si>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</si>
  <si>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</si>
  <si>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</si>
  <si>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</si>
  <si>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</si>
  <si>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</si>
  <si>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</si>
  <si>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</si>
  <si>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</si>
  <si>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</si>
  <si>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</si>
  <si>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</si>
  <si>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</si>
  <si>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</si>
  <si>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</si>
  <si>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</si>
  <si>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</si>
  <si>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</si>
  <si>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</si>
  <si>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</si>
  <si>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</si>
  <si>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</si>
  <si>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</si>
  <si>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</si>
  <si>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</si>
  <si>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</si>
  <si>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</si>
  <si>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</si>
  <si>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</si>
  <si>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</si>
  <si>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</si>
  <si>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</si>
  <si>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</si>
  <si>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</si>
  <si>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</si>
  <si>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</si>
  <si>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</si>
  <si>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</si>
  <si>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</si>
  <si>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</si>
  <si>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</si>
  <si>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</si>
  <si>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</si>
  <si>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</si>
  <si>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</si>
  <si>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</si>
  <si>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</si>
  <si>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</si>
  <si>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</si>
  <si>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</si>
  <si>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</si>
  <si>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</si>
  <si>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</si>
  <si>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</si>
  <si>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</si>
  <si>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</si>
  <si>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</si>
  <si>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</si>
  <si>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</si>
  <si>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</si>
  <si>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</si>
  <si>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</si>
  <si>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</si>
  <si>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</si>
  <si>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</si>
  <si>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</si>
  <si>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</si>
  <si>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</si>
  <si>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</si>
  <si>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</si>
  <si>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</si>
  <si>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</si>
  <si>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</si>
  <si>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</si>
  <si>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</si>
  <si>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</si>
  <si>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</si>
  <si>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</si>
  <si>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</si>
  <si>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</si>
  <si>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</si>
  <si>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</si>
  <si>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</si>
  <si>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</si>
  <si>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</si>
  <si>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</si>
  <si>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</si>
  <si>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</si>
  <si>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</si>
  <si>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</si>
  <si>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</si>
  <si>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</si>
  <si>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</si>
  <si>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</si>
  <si>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</si>
  <si>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</si>
  <si>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</si>
  <si>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</si>
  <si>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</si>
  <si>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</si>
  <si>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</si>
  <si>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</si>
  <si>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</si>
  <si>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</si>
  <si>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</si>
  <si>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</si>
  <si>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</si>
  <si>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</si>
  <si>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</si>
  <si>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</si>
  <si>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</si>
  <si>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CONCATENA</t>
  </si>
  <si>
    <t>respinto</t>
  </si>
  <si>
    <t>sufficiente</t>
  </si>
  <si>
    <t>discreto</t>
  </si>
  <si>
    <t>buono</t>
  </si>
  <si>
    <t>Esito</t>
  </si>
  <si>
    <t>ESITO</t>
  </si>
  <si>
    <t>MATRICE</t>
  </si>
  <si>
    <t>FATTURE EMESSE</t>
  </si>
  <si>
    <t>CATEGORIA</t>
  </si>
  <si>
    <t>ABBIGLIAMENTO</t>
  </si>
  <si>
    <t>ALIMENTARI</t>
  </si>
  <si>
    <t>PERSONALE</t>
  </si>
  <si>
    <t>HARDWARE</t>
  </si>
  <si>
    <t>CLIENTI</t>
  </si>
  <si>
    <t>Canon Usa</t>
  </si>
  <si>
    <t xml:space="preserve">Biobottoms </t>
  </si>
  <si>
    <t>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</si>
</sst>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11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2" fillId="4" borderId="4" xfId="0" applyFont="1" applyFill="1" applyBorder="1"/>
    <xf numFmtId="0" fontId="2" fillId="4" borderId="6" xfId="0" applyFont="1" applyFill="1" applyBorder="1"/>
    <xf numFmtId="0" fontId="0" fillId="0" borderId="0" xfId="0" applyFont="1" applyBorder="1" applyAlignment="1"/>
    <xf numFmtId="0" fontId="2" fillId="0" borderId="8" xfId="0" applyFont="1" applyBorder="1"/>
    <xf numFmtId="0" fontId="2" fillId="5" borderId="5" xfId="0" applyFont="1" applyFill="1" applyBorder="1"/>
    <xf numFmtId="0" fontId="2" fillId="5" borderId="7" xfId="0" applyFont="1" applyFill="1" applyBorder="1"/>
    <xf numFmtId="0" fontId="2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0" fillId="0" borderId="0" xfId="0" applyFont="1" applyAlignment="1"/>
    <xf numFmtId="0" fontId="8" fillId="0" borderId="0" xfId="0" applyFont="1"/>
    <xf numFmtId="44" fontId="0" fillId="0" borderId="0" xfId="0" applyNumberFormat="1" applyFont="1" applyAlignment="1"/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0" fillId="0" borderId="4" xfId="0" applyFont="1" applyBorder="1" applyAlignment="1"/>
    <xf numFmtId="44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12" xfId="0" applyFont="1" applyBorder="1" applyAlignment="1"/>
    <xf numFmtId="44" fontId="0" fillId="0" borderId="7" xfId="0" applyNumberFormat="1" applyFont="1" applyBorder="1" applyAlignment="1"/>
    <xf numFmtId="0" fontId="10" fillId="0" borderId="4" xfId="0" applyFont="1" applyBorder="1" applyAlignment="1"/>
    <xf numFmtId="0" fontId="10" fillId="0" borderId="6" xfId="0" applyFont="1" applyBorder="1" applyAlignment="1"/>
    <xf numFmtId="164" fontId="1" fillId="7" borderId="0" xfId="0" applyNumberFormat="1" applyFont="1" applyFill="1"/>
    <xf numFmtId="0" fontId="1" fillId="7" borderId="0" xfId="0" applyFont="1" applyFill="1"/>
  </cellXfs>
  <cellStyles count="1">
    <cellStyle name="Normale" xfId="0" builtinId="0"/>
  </cellStyles>
  <dxfs count="10">
    <dxf>
      <fill>
        <patternFill patternType="solid">
          <fgColor rgb="FFC6EFCE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H11" sqref="H11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19" customWidth="1"/>
    <col min="5" max="5" width="91.5703125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36" t="s">
        <v>569</v>
      </c>
      <c r="E1" s="37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C2*0.2</f>
        <v>56200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C3*0.2</f>
        <v>64600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C67*0.2</f>
        <v>100200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C131*0.2</f>
        <v>19400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C195*0.2</f>
        <v>2200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C259*0.2</f>
        <v>45400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C323*0.2</f>
        <v>16000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5"/>
  <sheetViews>
    <sheetView workbookViewId="0">
      <selection activeCell="C13" sqref="C13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VLOOKUP(Table_1[[#This Row],[Column2]],$A$13:$B$16,2,FALSE)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>VLOOKUP(Table_1[[#This Row],[Column2]],$A$13:$B$16,2,FALSE)</f>
        <v>discreto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>VLOOKUP(Table_1[[#This Row],[Column2]],$A$13:$B$16,2,FALSE)</f>
        <v>discreto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>VLOOKUP(Table_1[[#This Row],[Column2]],$A$13:$B$16,2,FALSE)</f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>VLOOKUP(Table_1[[#This Row],[Column2]],$A$13:$B$16,2,FALSE)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>VLOOKUP(Table_1[[#This Row],[Column2]],$A$13:$B$16,2,FALSE)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>VLOOKUP(Table_1[[#This Row],[Column2]],$A$13:$B$16,2,FALSE)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thickBot="1" x14ac:dyDescent="0.25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thickBot="1" x14ac:dyDescent="0.25">
      <c r="A11" s="18" t="s">
        <v>577</v>
      </c>
      <c r="B11" s="1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21" t="s">
        <v>485</v>
      </c>
      <c r="B12" s="22" t="s">
        <v>575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15">
        <v>0</v>
      </c>
      <c r="B13" s="19" t="s">
        <v>571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15">
        <v>40</v>
      </c>
      <c r="B14" s="19" t="s">
        <v>572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15">
        <v>60</v>
      </c>
      <c r="B15" s="19" t="s">
        <v>573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thickBot="1" x14ac:dyDescent="0.25">
      <c r="A16" s="16">
        <v>70</v>
      </c>
      <c r="B16" s="20" t="s">
        <v>574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06"/>
  <sheetViews>
    <sheetView tabSelected="1" workbookViewId="0">
      <selection activeCell="I27" sqref="I27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22.7109375" customWidth="1"/>
    <col min="5" max="5" width="21.7109375" customWidth="1"/>
    <col min="6" max="6" width="10.5703125" customWidth="1"/>
    <col min="7" max="7" width="25.5703125" customWidth="1"/>
    <col min="8" max="8" width="23.85546875" customWidth="1"/>
    <col min="9" max="9" width="22" customWidth="1"/>
    <col min="10" max="10" width="18.5703125" customWidth="1"/>
    <col min="11" max="24" width="8.7109375" customWidth="1"/>
  </cols>
  <sheetData>
    <row r="1" spans="1:24" ht="13.5" customHeight="1" thickBo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26" t="s">
        <v>579</v>
      </c>
      <c r="H1" s="27" t="s">
        <v>578</v>
      </c>
      <c r="I1" s="28" t="s">
        <v>587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2">
      <c r="A2" s="12">
        <v>36529</v>
      </c>
      <c r="B2" s="13" t="s">
        <v>498</v>
      </c>
      <c r="C2" s="24" t="s">
        <v>499</v>
      </c>
      <c r="D2" s="14">
        <v>50000</v>
      </c>
      <c r="E2" s="14">
        <v>16</v>
      </c>
      <c r="G2" s="29" t="s">
        <v>580</v>
      </c>
      <c r="H2" s="17">
        <f>COUNTIF(C2:C80,G2)</f>
        <v>11</v>
      </c>
      <c r="I2" s="30">
        <f>SUMIFS($D$2:$D$80,$C$2:$C$80,G2)</f>
        <v>611780</v>
      </c>
      <c r="J2" s="25">
        <f>SUMIF($C$2:$C$80,G2,$D$2:$D$80)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29" t="s">
        <v>581</v>
      </c>
      <c r="H3" s="17">
        <f t="shared" ref="H3:H5" si="0">COUNTIF(C3:C81,G3)</f>
        <v>5</v>
      </c>
      <c r="I3" s="30">
        <f>SUMIFS($D$2:$D$80,$C$2:$C$80,G3)</f>
        <v>30860</v>
      </c>
      <c r="J3" s="25">
        <f>SUMIF($C$2:$C$80,G3,$D$2:$D$80)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29" t="s">
        <v>582</v>
      </c>
      <c r="H4" s="17">
        <f t="shared" si="0"/>
        <v>4</v>
      </c>
      <c r="I4" s="30">
        <f>SUMIFS($D$2:$D$80,$C$2:$C$80,G4)</f>
        <v>54000</v>
      </c>
      <c r="J4" s="25">
        <f>SUMIF($C$2:$C$80,G4,$D$2:$D$80)</f>
        <v>54000</v>
      </c>
    </row>
    <row r="5" spans="1:24" ht="13.5" customHeight="1" thickBot="1" x14ac:dyDescent="0.25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31" t="s">
        <v>583</v>
      </c>
      <c r="H5" s="32">
        <f t="shared" si="0"/>
        <v>4</v>
      </c>
      <c r="I5" s="33">
        <f>SUMIFS($D$2:$D$80,$C$2:$C$80,G5)</f>
        <v>6765600</v>
      </c>
      <c r="J5" s="25">
        <f>SUMIF($C$2:$C$80,G5,$D$2:$D$80)</f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thickBot="1" x14ac:dyDescent="0.25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26" t="s">
        <v>584</v>
      </c>
      <c r="H9" s="27" t="s">
        <v>578</v>
      </c>
      <c r="I9" s="28" t="s">
        <v>587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34" t="s">
        <v>501</v>
      </c>
      <c r="H10" s="17">
        <f>COUNTIF(B2:B80,G10)</f>
        <v>2</v>
      </c>
      <c r="I10" s="30">
        <f>SUMIF($B$2:$B$80,G10,$D$2:$D$80)</f>
        <v>73450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34" t="s">
        <v>507</v>
      </c>
      <c r="H11" s="17">
        <f t="shared" ref="H11:H14" si="1">COUNTIF(B3:B81,G11)</f>
        <v>1</v>
      </c>
      <c r="I11" s="30">
        <f>SUMIF($B$2:$B$80,G11,$D$2:$D$80)</f>
        <v>50800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34" t="s">
        <v>585</v>
      </c>
      <c r="H12" s="17">
        <f t="shared" si="1"/>
        <v>1</v>
      </c>
      <c r="I12" s="30">
        <f>SUMIF($B$2:$B$80,G12,$D$2:$D$80)</f>
        <v>98450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34" t="s">
        <v>511</v>
      </c>
      <c r="H13" s="17">
        <f t="shared" si="1"/>
        <v>1</v>
      </c>
      <c r="I13" s="30">
        <f>SUMIF($B$2:$B$80,G13,$D$2:$D$80)</f>
        <v>7950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34" t="s">
        <v>586</v>
      </c>
      <c r="H14" s="17">
        <f t="shared" si="1"/>
        <v>0</v>
      </c>
      <c r="I14" s="30">
        <f>SUMIF($B$2:$B$80,G14,$D$2:$D$80)</f>
        <v>0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34" t="s">
        <v>528</v>
      </c>
      <c r="H15" s="17">
        <f>COUNTIF(B7:B84,G15)</f>
        <v>2</v>
      </c>
      <c r="I15" s="30">
        <f>SUMIF($B$2:$B$80,G15,$D$2:$D$80)</f>
        <v>107700</v>
      </c>
    </row>
    <row r="16" spans="1:24" ht="13.5" customHeight="1" thickBot="1" x14ac:dyDescent="0.25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s="35" t="s">
        <v>529</v>
      </c>
      <c r="H16" s="32">
        <f>COUNTIF(B8:B84,G16)</f>
        <v>1</v>
      </c>
      <c r="I16" s="33">
        <f>SUMIF($B$2:$B$80,G16,$D$2:$D$80)</f>
        <v>27270</v>
      </c>
    </row>
    <row r="17" spans="1:8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8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8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8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G20" s="23"/>
      <c r="H20" s="23"/>
    </row>
    <row r="21" spans="1:8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8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8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8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8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8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8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8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8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8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8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8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</sheetData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22</vt:i4>
      </vt:variant>
    </vt:vector>
  </HeadingPairs>
  <TitlesOfParts>
    <vt:vector size="25" baseType="lpstr">
      <vt:lpstr>Assoluti_Iva</vt:lpstr>
      <vt:lpstr>Giudizio</vt:lpstr>
      <vt:lpstr>Fatture</vt:lpstr>
      <vt:lpstr>ACCES</vt:lpstr>
      <vt:lpstr>ALL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sara ponzio</cp:lastModifiedBy>
  <dcterms:created xsi:type="dcterms:W3CDTF">2005-04-12T12:35:30Z</dcterms:created>
  <dcterms:modified xsi:type="dcterms:W3CDTF">2025-09-03T22:21:59Z</dcterms:modified>
</cp:coreProperties>
</file>