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pa Mudra\Desktop\"/>
    </mc:Choice>
  </mc:AlternateContent>
  <bookViews>
    <workbookView xWindow="0" yWindow="0" windowWidth="20490" windowHeight="7665"/>
  </bookViews>
  <sheets>
    <sheet name="Concreel +PSC" sheetId="1" r:id="rId1"/>
    <sheet name="Sheet1" sheetId="2" r:id="rId2"/>
  </sheets>
  <definedNames>
    <definedName name="_xlnm.Print_Area" localSheetId="0">'Concreel +PSC'!$B$3:$P$167</definedName>
  </definedNames>
  <calcPr calcId="162913"/>
</workbook>
</file>

<file path=xl/calcChain.xml><?xml version="1.0" encoding="utf-8"?>
<calcChain xmlns="http://schemas.openxmlformats.org/spreadsheetml/2006/main">
  <c r="M2" i="1" l="1"/>
  <c r="P135" i="1" l="1"/>
  <c r="P136" i="1"/>
  <c r="P137" i="1"/>
  <c r="P138" i="1"/>
  <c r="P141" i="1"/>
  <c r="P143" i="1"/>
  <c r="P144" i="1"/>
  <c r="P134" i="1"/>
  <c r="P116" i="1"/>
  <c r="P119" i="1"/>
  <c r="P122" i="1"/>
  <c r="P115" i="1"/>
  <c r="P98" i="1"/>
  <c r="P101" i="1"/>
  <c r="P103" i="1"/>
  <c r="P104" i="1"/>
  <c r="P106" i="1"/>
  <c r="P109" i="1"/>
  <c r="P79" i="1"/>
  <c r="P81" i="1"/>
  <c r="P82" i="1"/>
  <c r="P87" i="1"/>
  <c r="P61" i="1"/>
  <c r="P63" i="1"/>
  <c r="P64" i="1"/>
  <c r="P69" i="1"/>
  <c r="P72" i="1"/>
  <c r="P43" i="1"/>
  <c r="P45" i="1"/>
  <c r="P46" i="1"/>
  <c r="P48" i="1"/>
  <c r="P51" i="1"/>
  <c r="P53" i="1"/>
  <c r="P54" i="1"/>
  <c r="P25" i="1"/>
  <c r="P28" i="1"/>
  <c r="P7" i="1"/>
  <c r="P8" i="1"/>
  <c r="P9" i="1"/>
  <c r="P10" i="1"/>
  <c r="P157" i="1" s="1"/>
  <c r="P11" i="1"/>
  <c r="P12" i="1"/>
  <c r="P6" i="1"/>
  <c r="M154" i="1"/>
  <c r="M157" i="1"/>
  <c r="P154" i="1" l="1"/>
  <c r="K6" i="1"/>
  <c r="D174" i="1" l="1"/>
  <c r="D175" i="1"/>
  <c r="D176" i="1"/>
  <c r="D177" i="1"/>
  <c r="D178" i="1"/>
  <c r="D179" i="1"/>
  <c r="D180" i="1"/>
  <c r="D181" i="1"/>
  <c r="D182" i="1"/>
  <c r="D183" i="1"/>
  <c r="D184" i="1"/>
  <c r="D185" i="1"/>
  <c r="E174" i="1"/>
  <c r="F174" i="1"/>
  <c r="I174" i="1"/>
  <c r="J174" i="1"/>
  <c r="E175" i="1"/>
  <c r="F175" i="1"/>
  <c r="I175" i="1"/>
  <c r="J175" i="1"/>
  <c r="E176" i="1"/>
  <c r="F176" i="1"/>
  <c r="I176" i="1"/>
  <c r="J176" i="1"/>
  <c r="E177" i="1"/>
  <c r="F177" i="1"/>
  <c r="I177" i="1"/>
  <c r="J177" i="1"/>
  <c r="E178" i="1"/>
  <c r="F178" i="1"/>
  <c r="I178" i="1"/>
  <c r="J178" i="1"/>
  <c r="E179" i="1"/>
  <c r="F179" i="1"/>
  <c r="I179" i="1"/>
  <c r="J179" i="1"/>
  <c r="E180" i="1"/>
  <c r="F180" i="1"/>
  <c r="I180" i="1"/>
  <c r="J180" i="1"/>
  <c r="E181" i="1"/>
  <c r="F181" i="1"/>
  <c r="I181" i="1"/>
  <c r="J181" i="1"/>
  <c r="E182" i="1"/>
  <c r="F182" i="1"/>
  <c r="I182" i="1"/>
  <c r="J182" i="1"/>
  <c r="E183" i="1"/>
  <c r="F183" i="1"/>
  <c r="I183" i="1"/>
  <c r="J183" i="1"/>
  <c r="E184" i="1"/>
  <c r="F184" i="1"/>
  <c r="I184" i="1"/>
  <c r="J184" i="1"/>
  <c r="E185" i="1"/>
  <c r="F185" i="1"/>
  <c r="I185" i="1"/>
  <c r="J185" i="1"/>
  <c r="E173" i="1"/>
  <c r="F173" i="1"/>
  <c r="I173" i="1"/>
  <c r="J173" i="1"/>
  <c r="D173" i="1"/>
  <c r="D187" i="1" l="1"/>
  <c r="O161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15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97" i="1"/>
  <c r="I166" i="1"/>
  <c r="J166" i="1"/>
  <c r="I165" i="1"/>
  <c r="J165" i="1"/>
  <c r="J164" i="1"/>
  <c r="I164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53" i="1"/>
  <c r="J153" i="1"/>
  <c r="D154" i="1"/>
  <c r="D155" i="1"/>
  <c r="D156" i="1"/>
  <c r="D157" i="1"/>
  <c r="D158" i="1"/>
  <c r="D159" i="1"/>
  <c r="D160" i="1"/>
  <c r="D161" i="1"/>
  <c r="D162" i="1"/>
  <c r="D163" i="1"/>
  <c r="H184" i="1" l="1"/>
  <c r="H183" i="1"/>
  <c r="H179" i="1"/>
  <c r="H175" i="1"/>
  <c r="H173" i="1"/>
  <c r="H178" i="1"/>
  <c r="H185" i="1"/>
  <c r="H181" i="1"/>
  <c r="H177" i="1"/>
  <c r="H182" i="1"/>
  <c r="H174" i="1"/>
  <c r="H180" i="1"/>
  <c r="H176" i="1"/>
  <c r="H161" i="1"/>
  <c r="H157" i="1"/>
  <c r="I167" i="1"/>
  <c r="H163" i="1"/>
  <c r="H159" i="1"/>
  <c r="H155" i="1"/>
  <c r="J167" i="1"/>
  <c r="H162" i="1"/>
  <c r="H154" i="1"/>
  <c r="H160" i="1"/>
  <c r="H156" i="1"/>
  <c r="H158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34" i="1"/>
  <c r="K166" i="1" l="1"/>
  <c r="K148" i="1"/>
  <c r="K128" i="1"/>
  <c r="K79" i="1"/>
  <c r="K80" i="1"/>
  <c r="K81" i="1"/>
  <c r="K82" i="1"/>
  <c r="K83" i="1"/>
  <c r="K84" i="1"/>
  <c r="K85" i="1"/>
  <c r="K86" i="1"/>
  <c r="K87" i="1"/>
  <c r="K88" i="1"/>
  <c r="K89" i="1"/>
  <c r="K90" i="1"/>
  <c r="K78" i="1"/>
  <c r="K61" i="1"/>
  <c r="K62" i="1"/>
  <c r="K63" i="1"/>
  <c r="K64" i="1"/>
  <c r="K65" i="1"/>
  <c r="K66" i="1"/>
  <c r="K67" i="1"/>
  <c r="K68" i="1"/>
  <c r="K70" i="1"/>
  <c r="K71" i="1"/>
  <c r="K72" i="1"/>
  <c r="K60" i="1"/>
  <c r="K43" i="1"/>
  <c r="K44" i="1"/>
  <c r="K45" i="1"/>
  <c r="K46" i="1"/>
  <c r="K47" i="1"/>
  <c r="K48" i="1"/>
  <c r="K49" i="1"/>
  <c r="K51" i="1"/>
  <c r="K52" i="1"/>
  <c r="K53" i="1"/>
  <c r="K54" i="1"/>
  <c r="K42" i="1"/>
  <c r="K25" i="1"/>
  <c r="K26" i="1"/>
  <c r="K27" i="1"/>
  <c r="K28" i="1"/>
  <c r="K29" i="1"/>
  <c r="K30" i="1"/>
  <c r="K31" i="1"/>
  <c r="K33" i="1"/>
  <c r="K34" i="1"/>
  <c r="K36" i="1"/>
  <c r="K24" i="1"/>
  <c r="K7" i="1"/>
  <c r="K8" i="1"/>
  <c r="K9" i="1"/>
  <c r="K10" i="1"/>
  <c r="K11" i="1"/>
  <c r="K12" i="1"/>
  <c r="K13" i="1"/>
  <c r="K14" i="1"/>
  <c r="K15" i="1"/>
  <c r="K16" i="1"/>
  <c r="K17" i="1"/>
  <c r="K18" i="1"/>
  <c r="I148" i="1"/>
  <c r="J148" i="1"/>
  <c r="J91" i="1"/>
  <c r="J73" i="1"/>
  <c r="J55" i="1"/>
  <c r="J37" i="1"/>
  <c r="J19" i="1"/>
  <c r="K153" i="1" l="1"/>
  <c r="K174" i="1"/>
  <c r="K182" i="1"/>
  <c r="K178" i="1"/>
  <c r="K185" i="1"/>
  <c r="K176" i="1"/>
  <c r="K183" i="1"/>
  <c r="K181" i="1"/>
  <c r="K173" i="1"/>
  <c r="K184" i="1"/>
  <c r="K177" i="1"/>
  <c r="K175" i="1"/>
  <c r="K180" i="1"/>
  <c r="K179" i="1"/>
  <c r="K158" i="1"/>
  <c r="K161" i="1"/>
  <c r="K164" i="1"/>
  <c r="K156" i="1"/>
  <c r="K163" i="1"/>
  <c r="K159" i="1"/>
  <c r="K155" i="1"/>
  <c r="K162" i="1"/>
  <c r="K157" i="1"/>
  <c r="K154" i="1"/>
  <c r="K165" i="1"/>
  <c r="K160" i="1"/>
  <c r="K37" i="1"/>
  <c r="K73" i="1"/>
  <c r="K55" i="1"/>
  <c r="K19" i="1"/>
  <c r="K91" i="1"/>
  <c r="K167" i="1" l="1"/>
  <c r="J128" i="1"/>
  <c r="I128" i="1"/>
  <c r="L105" i="1"/>
  <c r="M105" i="1" s="1"/>
  <c r="J110" i="1"/>
  <c r="K110" i="1"/>
  <c r="I110" i="1" l="1"/>
  <c r="I37" i="1"/>
  <c r="I19" i="1"/>
  <c r="I91" i="1"/>
  <c r="I73" i="1"/>
  <c r="I55" i="1"/>
  <c r="I186" i="1" l="1"/>
  <c r="H110" i="1"/>
  <c r="G135" i="1" l="1"/>
  <c r="L135" i="1" s="1"/>
  <c r="G136" i="1"/>
  <c r="L136" i="1" s="1"/>
  <c r="G137" i="1"/>
  <c r="L137" i="1" s="1"/>
  <c r="G138" i="1"/>
  <c r="L138" i="1" s="1"/>
  <c r="G139" i="1"/>
  <c r="L139" i="1" s="1"/>
  <c r="G140" i="1"/>
  <c r="L140" i="1" s="1"/>
  <c r="G141" i="1"/>
  <c r="L141" i="1" s="1"/>
  <c r="G142" i="1"/>
  <c r="L142" i="1" s="1"/>
  <c r="M142" i="1" s="1"/>
  <c r="G143" i="1"/>
  <c r="L143" i="1" s="1"/>
  <c r="G144" i="1"/>
  <c r="L144" i="1" s="1"/>
  <c r="G145" i="1"/>
  <c r="L145" i="1" s="1"/>
  <c r="G146" i="1"/>
  <c r="L146" i="1" s="1"/>
  <c r="G147" i="1"/>
  <c r="L147" i="1" s="1"/>
  <c r="G134" i="1"/>
  <c r="L134" i="1" s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15" i="1"/>
  <c r="G98" i="1"/>
  <c r="G99" i="1"/>
  <c r="G100" i="1"/>
  <c r="G101" i="1"/>
  <c r="G102" i="1"/>
  <c r="G103" i="1"/>
  <c r="G104" i="1"/>
  <c r="G106" i="1"/>
  <c r="G107" i="1"/>
  <c r="G108" i="1"/>
  <c r="G109" i="1"/>
  <c r="G97" i="1"/>
  <c r="G79" i="1"/>
  <c r="G80" i="1"/>
  <c r="G81" i="1"/>
  <c r="G82" i="1"/>
  <c r="G83" i="1"/>
  <c r="G84" i="1"/>
  <c r="G85" i="1"/>
  <c r="G86" i="1"/>
  <c r="G87" i="1"/>
  <c r="G88" i="1"/>
  <c r="G89" i="1"/>
  <c r="G90" i="1"/>
  <c r="G78" i="1"/>
  <c r="G61" i="1"/>
  <c r="L61" i="1" s="1"/>
  <c r="G62" i="1"/>
  <c r="L62" i="1" s="1"/>
  <c r="G63" i="1"/>
  <c r="L63" i="1" s="1"/>
  <c r="G64" i="1"/>
  <c r="L64" i="1" s="1"/>
  <c r="G65" i="1"/>
  <c r="L65" i="1" s="1"/>
  <c r="G66" i="1"/>
  <c r="L66" i="1" s="1"/>
  <c r="G67" i="1"/>
  <c r="L67" i="1" s="1"/>
  <c r="G68" i="1"/>
  <c r="L68" i="1" s="1"/>
  <c r="M68" i="1" s="1"/>
  <c r="G69" i="1"/>
  <c r="L69" i="1" s="1"/>
  <c r="G70" i="1"/>
  <c r="L70" i="1" s="1"/>
  <c r="M70" i="1" s="1"/>
  <c r="P70" i="1" s="1"/>
  <c r="G71" i="1"/>
  <c r="L71" i="1" s="1"/>
  <c r="M71" i="1" s="1"/>
  <c r="P71" i="1" s="1"/>
  <c r="G72" i="1"/>
  <c r="L72" i="1" s="1"/>
  <c r="G60" i="1"/>
  <c r="L60" i="1" s="1"/>
  <c r="G43" i="1"/>
  <c r="L43" i="1" s="1"/>
  <c r="G44" i="1"/>
  <c r="L44" i="1" s="1"/>
  <c r="G45" i="1"/>
  <c r="L45" i="1" s="1"/>
  <c r="G46" i="1"/>
  <c r="L46" i="1" s="1"/>
  <c r="G47" i="1"/>
  <c r="L47" i="1" s="1"/>
  <c r="G48" i="1"/>
  <c r="L48" i="1" s="1"/>
  <c r="G49" i="1"/>
  <c r="L49" i="1" s="1"/>
  <c r="G50" i="1"/>
  <c r="L50" i="1" s="1"/>
  <c r="G51" i="1"/>
  <c r="L51" i="1" s="1"/>
  <c r="G52" i="1"/>
  <c r="L52" i="1" s="1"/>
  <c r="M52" i="1" s="1"/>
  <c r="P52" i="1" s="1"/>
  <c r="G53" i="1"/>
  <c r="L53" i="1" s="1"/>
  <c r="G54" i="1"/>
  <c r="L54" i="1" s="1"/>
  <c r="G42" i="1"/>
  <c r="L42" i="1" s="1"/>
  <c r="F37" i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M34" i="1" s="1"/>
  <c r="P34" i="1" s="1"/>
  <c r="G35" i="1"/>
  <c r="L35" i="1" s="1"/>
  <c r="M35" i="1" s="1"/>
  <c r="P35" i="1" s="1"/>
  <c r="G36" i="1"/>
  <c r="L36" i="1" s="1"/>
  <c r="M36" i="1" s="1"/>
  <c r="P36" i="1" s="1"/>
  <c r="G24" i="1"/>
  <c r="L24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M14" i="1" s="1"/>
  <c r="G15" i="1"/>
  <c r="L15" i="1" s="1"/>
  <c r="G16" i="1"/>
  <c r="L16" i="1" s="1"/>
  <c r="M16" i="1" s="1"/>
  <c r="P16" i="1" s="1"/>
  <c r="G17" i="1"/>
  <c r="L17" i="1" s="1"/>
  <c r="M17" i="1" s="1"/>
  <c r="P17" i="1" s="1"/>
  <c r="G18" i="1"/>
  <c r="L18" i="1" s="1"/>
  <c r="P18" i="1" s="1"/>
  <c r="G6" i="1"/>
  <c r="L6" i="1" s="1"/>
  <c r="M13" i="1" l="1"/>
  <c r="P13" i="1" s="1"/>
  <c r="L101" i="1"/>
  <c r="L120" i="1"/>
  <c r="M27" i="1"/>
  <c r="P27" i="1" s="1"/>
  <c r="M66" i="1"/>
  <c r="P66" i="1" s="1"/>
  <c r="L104" i="1"/>
  <c r="L127" i="1"/>
  <c r="L123" i="1"/>
  <c r="M123" i="1" s="1"/>
  <c r="L119" i="1"/>
  <c r="M15" i="1"/>
  <c r="P15" i="1" s="1"/>
  <c r="P30" i="1"/>
  <c r="M26" i="1"/>
  <c r="P26" i="1" s="1"/>
  <c r="M50" i="1"/>
  <c r="P50" i="1" s="1"/>
  <c r="M60" i="1"/>
  <c r="P60" i="1" s="1"/>
  <c r="M24" i="1"/>
  <c r="P33" i="1"/>
  <c r="M29" i="1"/>
  <c r="P29" i="1" s="1"/>
  <c r="P49" i="1"/>
  <c r="L107" i="1"/>
  <c r="L102" i="1"/>
  <c r="L98" i="1"/>
  <c r="L125" i="1"/>
  <c r="L121" i="1"/>
  <c r="L117" i="1"/>
  <c r="P146" i="1"/>
  <c r="L106" i="1"/>
  <c r="L124" i="1"/>
  <c r="M145" i="1"/>
  <c r="P145" i="1" s="1"/>
  <c r="P62" i="1"/>
  <c r="P44" i="1"/>
  <c r="P67" i="1"/>
  <c r="L97" i="1"/>
  <c r="L115" i="1"/>
  <c r="L116" i="1"/>
  <c r="M31" i="1"/>
  <c r="P31" i="1" s="1"/>
  <c r="M42" i="1"/>
  <c r="P42" i="1" s="1"/>
  <c r="M47" i="1"/>
  <c r="P47" i="1" s="1"/>
  <c r="L109" i="1"/>
  <c r="L100" i="1"/>
  <c r="P140" i="1"/>
  <c r="M65" i="1"/>
  <c r="P65" i="1" s="1"/>
  <c r="L108" i="1"/>
  <c r="L103" i="1"/>
  <c r="L99" i="1"/>
  <c r="L126" i="1"/>
  <c r="L122" i="1"/>
  <c r="L118" i="1"/>
  <c r="M139" i="1"/>
  <c r="P139" i="1" s="1"/>
  <c r="L78" i="1"/>
  <c r="G173" i="1"/>
  <c r="L87" i="1"/>
  <c r="G182" i="1"/>
  <c r="L79" i="1"/>
  <c r="G174" i="1"/>
  <c r="L86" i="1"/>
  <c r="M86" i="1" s="1"/>
  <c r="G181" i="1"/>
  <c r="L89" i="1"/>
  <c r="M89" i="1" s="1"/>
  <c r="P89" i="1" s="1"/>
  <c r="G184" i="1"/>
  <c r="L85" i="1"/>
  <c r="G180" i="1"/>
  <c r="L81" i="1"/>
  <c r="G176" i="1"/>
  <c r="L83" i="1"/>
  <c r="G178" i="1"/>
  <c r="L90" i="1"/>
  <c r="G185" i="1"/>
  <c r="L82" i="1"/>
  <c r="G177" i="1"/>
  <c r="L88" i="1"/>
  <c r="M88" i="1" s="1"/>
  <c r="P88" i="1" s="1"/>
  <c r="G183" i="1"/>
  <c r="L84" i="1"/>
  <c r="G179" i="1"/>
  <c r="L80" i="1"/>
  <c r="G175" i="1"/>
  <c r="D169" i="1"/>
  <c r="P55" i="1" l="1"/>
  <c r="M161" i="1"/>
  <c r="P24" i="1"/>
  <c r="M78" i="1"/>
  <c r="M153" i="1" s="1"/>
  <c r="P107" i="1"/>
  <c r="P163" i="1" s="1"/>
  <c r="M85" i="1"/>
  <c r="P85" i="1" s="1"/>
  <c r="P160" i="1" s="1"/>
  <c r="M126" i="1"/>
  <c r="P126" i="1" s="1"/>
  <c r="M100" i="1"/>
  <c r="P100" i="1" s="1"/>
  <c r="M117" i="1"/>
  <c r="P117" i="1" s="1"/>
  <c r="M125" i="1"/>
  <c r="P125" i="1" s="1"/>
  <c r="M160" i="1"/>
  <c r="M19" i="1"/>
  <c r="M55" i="1"/>
  <c r="M102" i="1"/>
  <c r="P102" i="1" s="1"/>
  <c r="M127" i="1"/>
  <c r="M120" i="1"/>
  <c r="P120" i="1" s="1"/>
  <c r="M80" i="1"/>
  <c r="P80" i="1" s="1"/>
  <c r="P155" i="1" s="1"/>
  <c r="M99" i="1"/>
  <c r="P99" i="1" s="1"/>
  <c r="P108" i="1"/>
  <c r="P164" i="1" s="1"/>
  <c r="M97" i="1"/>
  <c r="P97" i="1" s="1"/>
  <c r="M124" i="1"/>
  <c r="M121" i="1"/>
  <c r="P121" i="1" s="1"/>
  <c r="M37" i="1"/>
  <c r="M73" i="1"/>
  <c r="M83" i="1"/>
  <c r="M118" i="1"/>
  <c r="L153" i="1"/>
  <c r="E166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D164" i="1"/>
  <c r="D165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M165" i="1" l="1"/>
  <c r="P127" i="1"/>
  <c r="P165" i="1" s="1"/>
  <c r="M91" i="1"/>
  <c r="P78" i="1"/>
  <c r="M156" i="1"/>
  <c r="P118" i="1"/>
  <c r="P156" i="1" s="1"/>
  <c r="M158" i="1"/>
  <c r="P83" i="1"/>
  <c r="P158" i="1" s="1"/>
  <c r="M162" i="1"/>
  <c r="P124" i="1"/>
  <c r="P162" i="1" s="1"/>
  <c r="M159" i="1"/>
  <c r="P84" i="1"/>
  <c r="P159" i="1" s="1"/>
  <c r="P153" i="1"/>
  <c r="M163" i="1"/>
  <c r="M155" i="1"/>
  <c r="M128" i="1"/>
  <c r="M164" i="1"/>
  <c r="D171" i="1"/>
  <c r="D153" i="1"/>
  <c r="E148" i="1"/>
  <c r="E128" i="1"/>
  <c r="E110" i="1"/>
  <c r="E91" i="1"/>
  <c r="E73" i="1"/>
  <c r="E55" i="1"/>
  <c r="E37" i="1"/>
  <c r="D19" i="1"/>
  <c r="E19" i="1"/>
  <c r="F19" i="1"/>
  <c r="F186" i="1" s="1"/>
  <c r="M167" i="1" l="1"/>
  <c r="E186" i="1"/>
  <c r="D166" i="1"/>
  <c r="D91" i="1"/>
  <c r="D73" i="1"/>
  <c r="D55" i="1"/>
  <c r="D37" i="1"/>
  <c r="G166" i="1" l="1"/>
  <c r="E153" i="1"/>
  <c r="F153" i="1"/>
  <c r="E167" i="1" l="1"/>
  <c r="D167" i="1"/>
  <c r="D170" i="1" s="1"/>
  <c r="G110" i="1" l="1"/>
  <c r="G55" i="1" l="1"/>
  <c r="G73" i="1"/>
  <c r="G91" i="1"/>
  <c r="G37" i="1"/>
  <c r="G19" i="1"/>
  <c r="G186" i="1" l="1"/>
  <c r="L110" i="1"/>
  <c r="H19" i="1"/>
  <c r="H91" i="1"/>
  <c r="H37" i="1"/>
  <c r="H73" i="1"/>
  <c r="H55" i="1"/>
  <c r="D148" i="1"/>
  <c r="O142" i="1"/>
  <c r="D128" i="1"/>
  <c r="O123" i="1"/>
  <c r="P123" i="1" s="1"/>
  <c r="D110" i="1"/>
  <c r="O105" i="1"/>
  <c r="P105" i="1" s="1"/>
  <c r="O148" i="1" l="1"/>
  <c r="P142" i="1"/>
  <c r="P148" i="1" s="1"/>
  <c r="H186" i="1"/>
  <c r="L37" i="1"/>
  <c r="L91" i="1"/>
  <c r="H166" i="1"/>
  <c r="G157" i="1"/>
  <c r="G161" i="1"/>
  <c r="L55" i="1"/>
  <c r="G158" i="1"/>
  <c r="G164" i="1"/>
  <c r="G156" i="1"/>
  <c r="G160" i="1"/>
  <c r="G162" i="1"/>
  <c r="G163" i="1"/>
  <c r="G154" i="1"/>
  <c r="L73" i="1"/>
  <c r="G155" i="1"/>
  <c r="G159" i="1"/>
  <c r="G165" i="1"/>
  <c r="L19" i="1"/>
  <c r="G128" i="1"/>
  <c r="G148" i="1"/>
  <c r="G153" i="1"/>
  <c r="L166" i="1" l="1"/>
  <c r="H164" i="1"/>
  <c r="H165" i="1"/>
  <c r="L165" i="1"/>
  <c r="P110" i="1"/>
  <c r="L154" i="1"/>
  <c r="L156" i="1"/>
  <c r="L157" i="1"/>
  <c r="L163" i="1"/>
  <c r="L159" i="1"/>
  <c r="H148" i="1"/>
  <c r="L162" i="1"/>
  <c r="H128" i="1"/>
  <c r="H153" i="1"/>
  <c r="L158" i="1"/>
  <c r="L164" i="1"/>
  <c r="L161" i="1"/>
  <c r="G167" i="1"/>
  <c r="L160" i="1" l="1"/>
  <c r="L155" i="1"/>
  <c r="H167" i="1"/>
  <c r="L128" i="1"/>
  <c r="L148" i="1"/>
  <c r="O86" i="1"/>
  <c r="P86" i="1" s="1"/>
  <c r="O68" i="1"/>
  <c r="P68" i="1" s="1"/>
  <c r="O32" i="1"/>
  <c r="P32" i="1" s="1"/>
  <c r="O14" i="1"/>
  <c r="P14" i="1" s="1"/>
  <c r="P161" i="1" l="1"/>
  <c r="P167" i="1" s="1"/>
  <c r="L167" i="1"/>
  <c r="P19" i="1"/>
  <c r="P73" i="1"/>
  <c r="P37" i="1"/>
  <c r="P91" i="1"/>
  <c r="P128" i="1" l="1"/>
</calcChain>
</file>

<file path=xl/sharedStrings.xml><?xml version="1.0" encoding="utf-8"?>
<sst xmlns="http://schemas.openxmlformats.org/spreadsheetml/2006/main" count="466" uniqueCount="66">
  <si>
    <t>NKTK</t>
  </si>
  <si>
    <t>SKTK</t>
  </si>
  <si>
    <t>NTN</t>
  </si>
  <si>
    <t>STN</t>
  </si>
  <si>
    <t>Total</t>
  </si>
  <si>
    <t>South Karnataka Gift requirement 2016-17</t>
  </si>
  <si>
    <t>Gift Requirement</t>
  </si>
  <si>
    <t>State</t>
  </si>
  <si>
    <t>Type of meet</t>
  </si>
  <si>
    <t>Approved budgeted No. of meets 2016-17</t>
  </si>
  <si>
    <t>No. of gifts Rqd per activity</t>
  </si>
  <si>
    <t>Q4 (Jan -Mar 17)</t>
  </si>
  <si>
    <t>Mason meet</t>
  </si>
  <si>
    <t>Counter meet</t>
  </si>
  <si>
    <t>Engineers meet</t>
  </si>
  <si>
    <t>Contractors meet</t>
  </si>
  <si>
    <t>IHB meet</t>
  </si>
  <si>
    <t>Govt dpt Engrs meet</t>
  </si>
  <si>
    <t>Mason Trg Prog</t>
  </si>
  <si>
    <t>Mega mason meet</t>
  </si>
  <si>
    <t>Project Site meet</t>
  </si>
  <si>
    <t>Dealer Staff Trg</t>
  </si>
  <si>
    <t>North Karnataka Gift requirement 2016-17</t>
  </si>
  <si>
    <t>North Tamilnadu Gift requirement 2016-17</t>
  </si>
  <si>
    <t>South Tamilnadu Gift requirement 2016-17</t>
  </si>
  <si>
    <t>Kerala Gift requirement 2016-17</t>
  </si>
  <si>
    <t xml:space="preserve">Kerala </t>
  </si>
  <si>
    <t>Maharastra Gift requirement 2016-17</t>
  </si>
  <si>
    <t>PSC</t>
  </si>
  <si>
    <t>MH/GJ</t>
  </si>
  <si>
    <t>Plant Visit</t>
  </si>
  <si>
    <t>Engg Coll Lect.</t>
  </si>
  <si>
    <t>Concrete Mix dsg Prg</t>
  </si>
  <si>
    <t>Dealer Staff trng</t>
  </si>
  <si>
    <t>Telangana Gift requirement 2016-17</t>
  </si>
  <si>
    <t>Tel</t>
  </si>
  <si>
    <t>Andhra Pradesh  (Gift requirement 2016-17)</t>
  </si>
  <si>
    <t>AP</t>
  </si>
  <si>
    <t>Stationary Lab based Programme</t>
  </si>
  <si>
    <t>Conducted Till 31st Aug 16</t>
  </si>
  <si>
    <t>Concreel</t>
  </si>
  <si>
    <t>Summary</t>
  </si>
  <si>
    <t>State wise/ Quarter wise Activity Planning</t>
  </si>
  <si>
    <t>Engg College Lecture</t>
  </si>
  <si>
    <t>Concrete Mix Desn</t>
  </si>
  <si>
    <t>Activites for Q-4</t>
  </si>
  <si>
    <t>Orrisa+GGBS</t>
  </si>
  <si>
    <t>Activities: Sep16</t>
  </si>
  <si>
    <t>Actual</t>
  </si>
  <si>
    <t>Activities Sep16</t>
  </si>
  <si>
    <t>Activities          Q-1 + Q-2</t>
  </si>
  <si>
    <t>Activities</t>
  </si>
  <si>
    <t>October</t>
  </si>
  <si>
    <t>November</t>
  </si>
  <si>
    <t>December</t>
  </si>
  <si>
    <t>Budget-actual</t>
  </si>
  <si>
    <t>Activites for Q-3        ( Planned)</t>
  </si>
  <si>
    <t>October- Actual</t>
  </si>
  <si>
    <t>November- Actual</t>
  </si>
  <si>
    <t>November Actual</t>
  </si>
  <si>
    <t>exhausted</t>
  </si>
  <si>
    <t>Planned</t>
  </si>
  <si>
    <t xml:space="preserve">  to be done  in Q-4</t>
  </si>
  <si>
    <t>Remarks</t>
  </si>
  <si>
    <t>extra allocated   for Q4</t>
  </si>
  <si>
    <t>Extra counter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</si>
</sst>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0" fillId="0" borderId="0" xfId="0" applyNumberFormat="1"/>
    <xf numFmtId="0" fontId="2" fillId="0" borderId="0" xfId="0" applyFont="1" applyBorder="1" applyAlignment="1"/>
    <xf numFmtId="1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1" fillId="0" borderId="15" xfId="0" applyNumberFormat="1" applyFont="1" applyFill="1" applyBorder="1" applyAlignment="1">
      <alignment horizontal="center"/>
    </xf>
    <xf numFmtId="9" fontId="0" fillId="0" borderId="0" xfId="0" applyNumberFormat="1"/>
    <xf numFmtId="1" fontId="4" fillId="2" borderId="1" xfId="0" applyNumberFormat="1" applyFont="1" applyFill="1" applyBorder="1" applyAlignment="1">
      <alignment horizontal="center" vertical="center"/>
    </xf>
    <xf numFmtId="1" fontId="1" fillId="0" borderId="16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9" xfId="0" applyFill="1" applyBorder="1"/>
    <xf numFmtId="1" fontId="1" fillId="0" borderId="17" xfId="0" applyNumberFormat="1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/>
    </xf>
    <xf numFmtId="0" fontId="4" fillId="0" borderId="2" xfId="0" applyFont="1" applyFill="1" applyBorder="1"/>
    <xf numFmtId="0" fontId="0" fillId="0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34" xfId="0" applyFill="1" applyBorder="1"/>
    <xf numFmtId="1" fontId="1" fillId="0" borderId="17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0" fillId="0" borderId="35" xfId="0" applyFill="1" applyBorder="1"/>
    <xf numFmtId="0" fontId="0" fillId="0" borderId="36" xfId="0" applyFill="1" applyBorder="1"/>
    <xf numFmtId="0" fontId="1" fillId="0" borderId="2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43" xfId="0" applyFill="1" applyBorder="1"/>
    <xf numFmtId="0" fontId="3" fillId="0" borderId="10" xfId="0" applyFont="1" applyFill="1" applyBorder="1" applyAlignment="1">
      <alignment horizontal="center" vertical="center" wrapText="1"/>
    </xf>
    <xf numFmtId="0" fontId="5" fillId="0" borderId="7" xfId="0" applyFont="1" applyFill="1" applyBorder="1"/>
    <xf numFmtId="0" fontId="5" fillId="0" borderId="3" xfId="0" applyFont="1" applyFill="1" applyBorder="1"/>
    <xf numFmtId="0" fontId="5" fillId="0" borderId="1" xfId="0" applyFont="1" applyFill="1" applyBorder="1" applyAlignment="1">
      <alignment wrapText="1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/>
    </xf>
    <xf numFmtId="0" fontId="3" fillId="0" borderId="1" xfId="0" applyFont="1" applyFill="1" applyBorder="1"/>
    <xf numFmtId="0" fontId="0" fillId="0" borderId="26" xfId="0" applyFill="1" applyBorder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/>
    <xf numFmtId="0" fontId="3" fillId="0" borderId="39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/>
    </xf>
    <xf numFmtId="1" fontId="1" fillId="2" borderId="19" xfId="0" applyNumberFormat="1" applyFont="1" applyFill="1" applyBorder="1" applyAlignment="1">
      <alignment horizontal="center"/>
    </xf>
    <xf numFmtId="0" fontId="0" fillId="2" borderId="0" xfId="0" applyFill="1"/>
    <xf numFmtId="1" fontId="1" fillId="2" borderId="15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2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R206"/>
  <sheetViews>
    <sheetView tabSelected="1" topLeftCell="G1" zoomScale="87" zoomScaleNormal="87" workbookViewId="0">
      <selection activeCell="N17" sqref="N17"/>
    </sheetView>
  </sheetViews>
  <sheetFormatPr defaultRowHeight="15" x14ac:dyDescent="0.25"/>
  <cols>
    <col min="3" max="3" width="28.85546875" customWidth="1"/>
    <col min="4" max="4" width="20.28515625" customWidth="1"/>
    <col min="5" max="6" width="19.5703125" hidden="1" customWidth="1"/>
    <col min="7" max="7" width="15.5703125" customWidth="1"/>
    <col min="8" max="9" width="17.28515625" customWidth="1"/>
    <col min="10" max="10" width="18.85546875" customWidth="1"/>
    <col min="11" max="11" width="17.28515625" customWidth="1"/>
    <col min="12" max="13" width="17.42578125" customWidth="1"/>
    <col min="14" max="14" width="24" customWidth="1"/>
    <col min="15" max="15" width="15.42578125" customWidth="1"/>
    <col min="16" max="16" width="15.140625" customWidth="1"/>
    <col min="17" max="17" width="16.5703125" customWidth="1"/>
    <col min="18" max="18" width="9.140625" customWidth="1"/>
  </cols>
  <sheetData>
    <row r="2" spans="2:16" ht="19.5" thickBot="1" x14ac:dyDescent="0.35">
      <c r="C2" s="7" t="s">
        <v>42</v>
      </c>
      <c r="D2" s="7"/>
      <c r="E2" s="7"/>
      <c r="F2" s="7"/>
      <c r="G2" s="7"/>
      <c r="H2" s="7"/>
      <c r="I2" s="7"/>
      <c r="J2" s="7"/>
      <c r="K2" s="7" t="s">
        <v>65</v>
      </c>
      <c r="L2" s="7"/>
      <c r="M2" s="141">
        <f>M7+M25+M43+M61+M79+M98+M116+M135</f>
        <v>200</v>
      </c>
      <c r="N2" s="7"/>
    </row>
    <row r="3" spans="2:16" ht="19.5" thickBot="1" x14ac:dyDescent="0.35">
      <c r="B3" s="36" t="s">
        <v>5</v>
      </c>
      <c r="C3" s="37"/>
      <c r="D3" s="37"/>
      <c r="E3" s="37"/>
      <c r="F3" s="37"/>
      <c r="G3" s="37"/>
      <c r="H3" s="38"/>
      <c r="I3" s="38"/>
      <c r="J3" s="38"/>
      <c r="K3" s="38"/>
      <c r="L3" s="38"/>
      <c r="M3" s="39"/>
      <c r="N3" s="39"/>
      <c r="O3" s="40" t="s">
        <v>6</v>
      </c>
      <c r="P3" s="41"/>
    </row>
    <row r="4" spans="2:16" ht="38.25" customHeight="1" x14ac:dyDescent="0.25">
      <c r="B4" s="58" t="s">
        <v>7</v>
      </c>
      <c r="C4" s="43" t="s">
        <v>8</v>
      </c>
      <c r="D4" s="43" t="s">
        <v>9</v>
      </c>
      <c r="E4" s="43" t="s">
        <v>39</v>
      </c>
      <c r="F4" s="18" t="s">
        <v>47</v>
      </c>
      <c r="G4" s="45" t="s">
        <v>50</v>
      </c>
      <c r="H4" s="18" t="s">
        <v>56</v>
      </c>
      <c r="I4" s="18" t="s">
        <v>51</v>
      </c>
      <c r="J4" s="18" t="s">
        <v>51</v>
      </c>
      <c r="K4" s="18" t="s">
        <v>51</v>
      </c>
      <c r="L4" s="18" t="s">
        <v>45</v>
      </c>
      <c r="M4" s="18" t="s">
        <v>45</v>
      </c>
      <c r="N4" s="18"/>
      <c r="O4" s="19" t="s">
        <v>10</v>
      </c>
      <c r="P4" s="46" t="s">
        <v>11</v>
      </c>
    </row>
    <row r="5" spans="2:16" ht="38.25" customHeight="1" x14ac:dyDescent="0.25">
      <c r="B5" s="42"/>
      <c r="C5" s="43"/>
      <c r="D5" s="43"/>
      <c r="E5" s="43" t="s">
        <v>48</v>
      </c>
      <c r="F5" s="18" t="s">
        <v>48</v>
      </c>
      <c r="G5" s="47"/>
      <c r="H5" s="18" t="s">
        <v>40</v>
      </c>
      <c r="I5" s="17" t="s">
        <v>57</v>
      </c>
      <c r="J5" s="17" t="s">
        <v>58</v>
      </c>
      <c r="K5" s="17" t="s">
        <v>54</v>
      </c>
      <c r="L5" s="17" t="s">
        <v>55</v>
      </c>
      <c r="M5" s="125" t="s">
        <v>61</v>
      </c>
      <c r="N5" s="125" t="s">
        <v>63</v>
      </c>
      <c r="O5" s="19"/>
      <c r="P5" s="123"/>
    </row>
    <row r="6" spans="2:16" x14ac:dyDescent="0.25">
      <c r="B6" s="23" t="s">
        <v>1</v>
      </c>
      <c r="C6" s="24" t="s">
        <v>12</v>
      </c>
      <c r="D6" s="25">
        <v>70</v>
      </c>
      <c r="E6" s="25">
        <v>27</v>
      </c>
      <c r="F6" s="26">
        <v>1</v>
      </c>
      <c r="G6" s="27">
        <f>+E6+F6</f>
        <v>28</v>
      </c>
      <c r="H6" s="9">
        <v>11</v>
      </c>
      <c r="I6" s="9">
        <v>2</v>
      </c>
      <c r="J6" s="9">
        <v>0</v>
      </c>
      <c r="K6" s="9">
        <f>+H6-I6-J6</f>
        <v>9</v>
      </c>
      <c r="L6" s="8">
        <f>+D6-G6-H6</f>
        <v>31</v>
      </c>
      <c r="M6" s="12">
        <v>31</v>
      </c>
      <c r="N6" s="12" t="s">
        <v>62</v>
      </c>
      <c r="O6" s="28">
        <v>50</v>
      </c>
      <c r="P6" s="9">
        <f>+M6*O6</f>
        <v>1550</v>
      </c>
    </row>
    <row r="7" spans="2:16" x14ac:dyDescent="0.25">
      <c r="B7" s="23"/>
      <c r="C7" s="24" t="s">
        <v>13</v>
      </c>
      <c r="D7" s="25">
        <v>23</v>
      </c>
      <c r="E7" s="25">
        <v>15</v>
      </c>
      <c r="F7" s="26">
        <v>8</v>
      </c>
      <c r="G7" s="27">
        <f t="shared" ref="G7:G18" si="0">+E7+F7</f>
        <v>23</v>
      </c>
      <c r="H7" s="9">
        <v>60</v>
      </c>
      <c r="I7" s="9">
        <v>10</v>
      </c>
      <c r="J7" s="9">
        <v>25</v>
      </c>
      <c r="K7" s="9">
        <f t="shared" ref="K7:K18" si="1">+H7-I7-J7</f>
        <v>25</v>
      </c>
      <c r="L7" s="8">
        <f t="shared" ref="L7:L18" si="2">+D7-G7-H7</f>
        <v>-60</v>
      </c>
      <c r="M7" s="12">
        <v>10</v>
      </c>
      <c r="N7" s="12" t="s">
        <v>64</v>
      </c>
      <c r="O7" s="28">
        <v>15</v>
      </c>
      <c r="P7" s="9">
        <f t="shared" ref="P7:P18" si="3">+M7*O7</f>
        <v>150</v>
      </c>
    </row>
    <row r="8" spans="2:16" x14ac:dyDescent="0.25">
      <c r="B8" s="23"/>
      <c r="C8" s="24" t="s">
        <v>14</v>
      </c>
      <c r="D8" s="25">
        <v>10</v>
      </c>
      <c r="E8" s="25">
        <v>7</v>
      </c>
      <c r="F8" s="26">
        <v>0</v>
      </c>
      <c r="G8" s="27">
        <f t="shared" si="0"/>
        <v>7</v>
      </c>
      <c r="H8" s="9">
        <v>3</v>
      </c>
      <c r="I8" s="9">
        <v>0</v>
      </c>
      <c r="J8" s="9">
        <v>1</v>
      </c>
      <c r="K8" s="9">
        <f t="shared" si="1"/>
        <v>2</v>
      </c>
      <c r="L8" s="8">
        <f t="shared" si="2"/>
        <v>0</v>
      </c>
      <c r="M8" s="12"/>
      <c r="N8" s="12" t="s">
        <v>60</v>
      </c>
      <c r="O8" s="28">
        <v>50</v>
      </c>
      <c r="P8" s="9">
        <f t="shared" si="3"/>
        <v>0</v>
      </c>
    </row>
    <row r="9" spans="2:16" x14ac:dyDescent="0.25">
      <c r="B9" s="23"/>
      <c r="C9" s="24" t="s">
        <v>15</v>
      </c>
      <c r="D9" s="25">
        <v>10</v>
      </c>
      <c r="E9" s="25">
        <v>7</v>
      </c>
      <c r="F9" s="26">
        <v>0</v>
      </c>
      <c r="G9" s="27">
        <f t="shared" si="0"/>
        <v>7</v>
      </c>
      <c r="H9" s="9">
        <v>6</v>
      </c>
      <c r="I9" s="9">
        <v>1</v>
      </c>
      <c r="J9" s="9">
        <v>2</v>
      </c>
      <c r="K9" s="9">
        <f t="shared" si="1"/>
        <v>3</v>
      </c>
      <c r="L9" s="8">
        <f t="shared" si="2"/>
        <v>-3</v>
      </c>
      <c r="M9" s="12"/>
      <c r="N9" s="12" t="s">
        <v>60</v>
      </c>
      <c r="O9" s="28">
        <v>50</v>
      </c>
      <c r="P9" s="9">
        <f t="shared" si="3"/>
        <v>0</v>
      </c>
    </row>
    <row r="10" spans="2:16" x14ac:dyDescent="0.25">
      <c r="B10" s="23"/>
      <c r="C10" s="24" t="s">
        <v>16</v>
      </c>
      <c r="D10" s="25">
        <v>8</v>
      </c>
      <c r="E10" s="25">
        <v>2</v>
      </c>
      <c r="F10" s="29">
        <v>0</v>
      </c>
      <c r="G10" s="27">
        <f t="shared" si="0"/>
        <v>2</v>
      </c>
      <c r="H10" s="9">
        <v>18</v>
      </c>
      <c r="I10" s="9">
        <v>5</v>
      </c>
      <c r="J10" s="9">
        <v>4</v>
      </c>
      <c r="K10" s="9">
        <f t="shared" si="1"/>
        <v>9</v>
      </c>
      <c r="L10" s="8">
        <f t="shared" si="2"/>
        <v>-12</v>
      </c>
      <c r="M10" s="12"/>
      <c r="N10" s="12" t="s">
        <v>60</v>
      </c>
      <c r="O10" s="28">
        <v>40</v>
      </c>
      <c r="P10" s="9">
        <f t="shared" si="3"/>
        <v>0</v>
      </c>
    </row>
    <row r="11" spans="2:16" x14ac:dyDescent="0.25">
      <c r="B11" s="23"/>
      <c r="C11" s="24" t="s">
        <v>17</v>
      </c>
      <c r="D11" s="25">
        <v>10</v>
      </c>
      <c r="E11" s="25">
        <v>6</v>
      </c>
      <c r="F11" s="29">
        <v>1</v>
      </c>
      <c r="G11" s="27">
        <f t="shared" si="0"/>
        <v>7</v>
      </c>
      <c r="H11" s="9"/>
      <c r="I11" s="9">
        <v>0</v>
      </c>
      <c r="J11" s="9"/>
      <c r="K11" s="9">
        <f t="shared" si="1"/>
        <v>0</v>
      </c>
      <c r="L11" s="8">
        <f t="shared" si="2"/>
        <v>3</v>
      </c>
      <c r="M11" s="12">
        <v>3</v>
      </c>
      <c r="N11" s="12" t="s">
        <v>62</v>
      </c>
      <c r="O11" s="28">
        <v>40</v>
      </c>
      <c r="P11" s="9">
        <f t="shared" si="3"/>
        <v>120</v>
      </c>
    </row>
    <row r="12" spans="2:16" x14ac:dyDescent="0.25">
      <c r="B12" s="23"/>
      <c r="C12" s="24" t="s">
        <v>18</v>
      </c>
      <c r="D12" s="25">
        <v>1</v>
      </c>
      <c r="E12" s="25">
        <v>0</v>
      </c>
      <c r="F12" s="30"/>
      <c r="G12" s="27">
        <f t="shared" si="0"/>
        <v>0</v>
      </c>
      <c r="H12" s="9">
        <v>1</v>
      </c>
      <c r="I12" s="9"/>
      <c r="J12" s="9">
        <v>0</v>
      </c>
      <c r="K12" s="9">
        <f t="shared" si="1"/>
        <v>1</v>
      </c>
      <c r="L12" s="8">
        <f t="shared" si="2"/>
        <v>0</v>
      </c>
      <c r="M12" s="12"/>
      <c r="N12" s="12" t="s">
        <v>60</v>
      </c>
      <c r="O12" s="28">
        <v>20</v>
      </c>
      <c r="P12" s="9">
        <f t="shared" si="3"/>
        <v>0</v>
      </c>
    </row>
    <row r="13" spans="2:16" x14ac:dyDescent="0.25">
      <c r="B13" s="23"/>
      <c r="C13" s="24" t="s">
        <v>19</v>
      </c>
      <c r="D13" s="25">
        <v>3</v>
      </c>
      <c r="E13" s="25">
        <v>1</v>
      </c>
      <c r="F13" s="29">
        <v>0</v>
      </c>
      <c r="G13" s="27">
        <f t="shared" si="0"/>
        <v>1</v>
      </c>
      <c r="H13" s="9">
        <v>1</v>
      </c>
      <c r="I13" s="9">
        <v>0</v>
      </c>
      <c r="J13" s="9">
        <v>1</v>
      </c>
      <c r="K13" s="9">
        <f t="shared" si="1"/>
        <v>0</v>
      </c>
      <c r="L13" s="8">
        <f t="shared" si="2"/>
        <v>1</v>
      </c>
      <c r="M13" s="12">
        <f>+L13</f>
        <v>1</v>
      </c>
      <c r="N13" s="12" t="s">
        <v>62</v>
      </c>
      <c r="O13" s="28">
        <v>150</v>
      </c>
      <c r="P13" s="9">
        <f t="shared" si="3"/>
        <v>150</v>
      </c>
    </row>
    <row r="14" spans="2:16" x14ac:dyDescent="0.25">
      <c r="B14" s="23"/>
      <c r="C14" s="24" t="s">
        <v>20</v>
      </c>
      <c r="D14" s="25">
        <v>12</v>
      </c>
      <c r="E14" s="25">
        <v>5</v>
      </c>
      <c r="F14" s="29">
        <v>1</v>
      </c>
      <c r="G14" s="27">
        <f t="shared" si="0"/>
        <v>6</v>
      </c>
      <c r="H14" s="9">
        <v>4</v>
      </c>
      <c r="I14" s="9">
        <v>1</v>
      </c>
      <c r="J14" s="9">
        <v>2</v>
      </c>
      <c r="K14" s="9">
        <f t="shared" si="1"/>
        <v>1</v>
      </c>
      <c r="L14" s="8">
        <f t="shared" si="2"/>
        <v>2</v>
      </c>
      <c r="M14" s="12">
        <f t="shared" ref="M14:M18" si="4">+L14</f>
        <v>2</v>
      </c>
      <c r="N14" s="12" t="s">
        <v>62</v>
      </c>
      <c r="O14" s="9">
        <f>105/7</f>
        <v>15</v>
      </c>
      <c r="P14" s="9">
        <f t="shared" si="3"/>
        <v>30</v>
      </c>
    </row>
    <row r="15" spans="2:16" x14ac:dyDescent="0.25">
      <c r="B15" s="23"/>
      <c r="C15" s="24" t="s">
        <v>21</v>
      </c>
      <c r="D15" s="25">
        <v>6</v>
      </c>
      <c r="E15" s="25">
        <v>0</v>
      </c>
      <c r="F15" s="29"/>
      <c r="G15" s="27">
        <f t="shared" si="0"/>
        <v>0</v>
      </c>
      <c r="H15" s="9">
        <v>5</v>
      </c>
      <c r="I15" s="9">
        <v>5</v>
      </c>
      <c r="J15" s="9">
        <v>0</v>
      </c>
      <c r="K15" s="9">
        <f t="shared" si="1"/>
        <v>0</v>
      </c>
      <c r="L15" s="8">
        <f t="shared" si="2"/>
        <v>1</v>
      </c>
      <c r="M15" s="12">
        <f t="shared" si="4"/>
        <v>1</v>
      </c>
      <c r="N15" s="12" t="s">
        <v>62</v>
      </c>
      <c r="O15" s="9">
        <v>15</v>
      </c>
      <c r="P15" s="9">
        <f t="shared" si="3"/>
        <v>15</v>
      </c>
    </row>
    <row r="16" spans="2:16" x14ac:dyDescent="0.25">
      <c r="B16" s="23"/>
      <c r="C16" s="24" t="s">
        <v>30</v>
      </c>
      <c r="D16" s="25">
        <v>2</v>
      </c>
      <c r="E16" s="25">
        <v>0</v>
      </c>
      <c r="F16" s="30"/>
      <c r="G16" s="27">
        <f t="shared" si="0"/>
        <v>0</v>
      </c>
      <c r="H16" s="9">
        <v>0</v>
      </c>
      <c r="I16" s="9"/>
      <c r="J16" s="9">
        <v>0</v>
      </c>
      <c r="K16" s="9">
        <f t="shared" si="1"/>
        <v>0</v>
      </c>
      <c r="L16" s="8">
        <f t="shared" si="2"/>
        <v>2</v>
      </c>
      <c r="M16" s="12">
        <f t="shared" si="4"/>
        <v>2</v>
      </c>
      <c r="N16" s="12" t="s">
        <v>62</v>
      </c>
      <c r="O16" s="9"/>
      <c r="P16" s="9">
        <f t="shared" si="3"/>
        <v>0</v>
      </c>
    </row>
    <row r="17" spans="2:16" x14ac:dyDescent="0.25">
      <c r="B17" s="23"/>
      <c r="C17" s="24" t="s">
        <v>43</v>
      </c>
      <c r="D17" s="25">
        <v>4</v>
      </c>
      <c r="E17" s="25">
        <v>2</v>
      </c>
      <c r="F17" s="29">
        <v>0</v>
      </c>
      <c r="G17" s="27">
        <f t="shared" si="0"/>
        <v>2</v>
      </c>
      <c r="H17" s="9">
        <v>1</v>
      </c>
      <c r="I17" s="9">
        <v>0</v>
      </c>
      <c r="J17" s="9">
        <v>0</v>
      </c>
      <c r="K17" s="9">
        <f t="shared" si="1"/>
        <v>1</v>
      </c>
      <c r="L17" s="8">
        <f t="shared" si="2"/>
        <v>1</v>
      </c>
      <c r="M17" s="12">
        <f t="shared" si="4"/>
        <v>1</v>
      </c>
      <c r="N17" s="12" t="s">
        <v>62</v>
      </c>
      <c r="O17" s="9"/>
      <c r="P17" s="9">
        <f t="shared" si="3"/>
        <v>0</v>
      </c>
    </row>
    <row r="18" spans="2:16" x14ac:dyDescent="0.25">
      <c r="B18" s="23"/>
      <c r="C18" s="24" t="s">
        <v>44</v>
      </c>
      <c r="D18" s="25">
        <v>1</v>
      </c>
      <c r="E18" s="25">
        <v>0</v>
      </c>
      <c r="F18" s="30"/>
      <c r="G18" s="27">
        <f t="shared" si="0"/>
        <v>0</v>
      </c>
      <c r="H18" s="9">
        <v>1</v>
      </c>
      <c r="I18" s="9"/>
      <c r="J18" s="9">
        <v>0</v>
      </c>
      <c r="K18" s="9">
        <f t="shared" si="1"/>
        <v>1</v>
      </c>
      <c r="L18" s="8">
        <f t="shared" si="2"/>
        <v>0</v>
      </c>
      <c r="M18" s="12"/>
      <c r="N18" s="12" t="s">
        <v>60</v>
      </c>
      <c r="O18" s="9"/>
      <c r="P18" s="9">
        <f t="shared" si="3"/>
        <v>0</v>
      </c>
    </row>
    <row r="19" spans="2:16" ht="15.75" thickBot="1" x14ac:dyDescent="0.3">
      <c r="B19" s="31"/>
      <c r="C19" s="32"/>
      <c r="D19" s="14">
        <f>SUM(D6:D18)</f>
        <v>160</v>
      </c>
      <c r="E19" s="14">
        <f>SUM(E6:E18)</f>
        <v>72</v>
      </c>
      <c r="F19" s="15">
        <f>SUM(F6:F18)</f>
        <v>11</v>
      </c>
      <c r="G19" s="15">
        <f>SUM(G6:G18)</f>
        <v>83</v>
      </c>
      <c r="H19" s="13">
        <f t="shared" ref="H19:K19" si="5">SUM(H6:H18)</f>
        <v>111</v>
      </c>
      <c r="I19" s="13">
        <f t="shared" si="5"/>
        <v>24</v>
      </c>
      <c r="J19" s="13">
        <f t="shared" si="5"/>
        <v>35</v>
      </c>
      <c r="K19" s="13">
        <f t="shared" si="5"/>
        <v>52</v>
      </c>
      <c r="L19" s="13">
        <f>SUM(L6:L18)</f>
        <v>-34</v>
      </c>
      <c r="M19" s="126">
        <f>SUM(M6:M18)</f>
        <v>51</v>
      </c>
      <c r="N19" s="127"/>
      <c r="O19" s="32"/>
      <c r="P19" s="33">
        <f t="shared" ref="P19" si="6">SUM(P6:P15)</f>
        <v>2015</v>
      </c>
    </row>
    <row r="20" spans="2:16" ht="15.75" thickBot="1" x14ac:dyDescent="0.3">
      <c r="B20" s="34"/>
      <c r="C20" s="34"/>
      <c r="D20" s="35"/>
      <c r="E20" s="35"/>
      <c r="F20" s="35"/>
      <c r="G20" s="34"/>
      <c r="H20" s="34"/>
      <c r="I20" s="34"/>
      <c r="J20" s="34"/>
      <c r="K20" s="34"/>
      <c r="L20" s="34"/>
      <c r="M20" s="128"/>
      <c r="N20" s="128"/>
      <c r="O20" s="34"/>
      <c r="P20" s="34"/>
    </row>
    <row r="21" spans="2:16" ht="19.5" thickBot="1" x14ac:dyDescent="0.35">
      <c r="B21" s="36" t="s">
        <v>22</v>
      </c>
      <c r="C21" s="37"/>
      <c r="D21" s="37"/>
      <c r="E21" s="37"/>
      <c r="F21" s="37"/>
      <c r="G21" s="37"/>
      <c r="H21" s="38"/>
      <c r="I21" s="38"/>
      <c r="J21" s="38"/>
      <c r="K21" s="38"/>
      <c r="L21" s="38"/>
      <c r="M21" s="124"/>
      <c r="N21" s="124"/>
      <c r="O21" s="40" t="s">
        <v>6</v>
      </c>
      <c r="P21" s="41"/>
    </row>
    <row r="22" spans="2:16" ht="42" customHeight="1" x14ac:dyDescent="0.25">
      <c r="B22" s="42" t="s">
        <v>7</v>
      </c>
      <c r="C22" s="43" t="s">
        <v>8</v>
      </c>
      <c r="D22" s="43" t="s">
        <v>9</v>
      </c>
      <c r="E22" s="43" t="s">
        <v>39</v>
      </c>
      <c r="F22" s="44" t="s">
        <v>49</v>
      </c>
      <c r="G22" s="45" t="s">
        <v>50</v>
      </c>
      <c r="H22" s="18" t="s">
        <v>56</v>
      </c>
      <c r="I22" s="18" t="s">
        <v>51</v>
      </c>
      <c r="J22" s="18" t="s">
        <v>51</v>
      </c>
      <c r="K22" s="18" t="s">
        <v>51</v>
      </c>
      <c r="L22" s="18" t="s">
        <v>45</v>
      </c>
      <c r="M22" s="125" t="s">
        <v>45</v>
      </c>
      <c r="N22" s="125"/>
      <c r="O22" s="19" t="s">
        <v>10</v>
      </c>
      <c r="P22" s="46" t="s">
        <v>11</v>
      </c>
    </row>
    <row r="23" spans="2:16" ht="42" customHeight="1" x14ac:dyDescent="0.25">
      <c r="B23" s="42"/>
      <c r="C23" s="43"/>
      <c r="D23" s="43"/>
      <c r="E23" s="43"/>
      <c r="F23" s="18"/>
      <c r="G23" s="47"/>
      <c r="H23" s="18" t="s">
        <v>40</v>
      </c>
      <c r="I23" s="17" t="s">
        <v>57</v>
      </c>
      <c r="J23" s="17" t="s">
        <v>58</v>
      </c>
      <c r="K23" s="17" t="s">
        <v>54</v>
      </c>
      <c r="L23" s="18" t="s">
        <v>55</v>
      </c>
      <c r="M23" s="125" t="s">
        <v>61</v>
      </c>
      <c r="N23" s="125" t="s">
        <v>63</v>
      </c>
      <c r="O23" s="19"/>
      <c r="P23" s="48"/>
    </row>
    <row r="24" spans="2:16" x14ac:dyDescent="0.25">
      <c r="B24" s="23" t="s">
        <v>0</v>
      </c>
      <c r="C24" s="24" t="s">
        <v>12</v>
      </c>
      <c r="D24" s="9">
        <v>80</v>
      </c>
      <c r="E24" s="9">
        <v>29</v>
      </c>
      <c r="F24" s="30">
        <v>6</v>
      </c>
      <c r="G24" s="49">
        <f>+E24+F24</f>
        <v>35</v>
      </c>
      <c r="H24" s="9">
        <v>11</v>
      </c>
      <c r="I24" s="9">
        <v>2</v>
      </c>
      <c r="J24" s="9">
        <v>6</v>
      </c>
      <c r="K24" s="9">
        <f>+H24-I24-J24</f>
        <v>3</v>
      </c>
      <c r="L24" s="8">
        <f>+D24-G24-H24</f>
        <v>34</v>
      </c>
      <c r="M24" s="12">
        <f>+L24</f>
        <v>34</v>
      </c>
      <c r="N24" s="12" t="s">
        <v>62</v>
      </c>
      <c r="O24" s="50">
        <v>50</v>
      </c>
      <c r="P24" s="51">
        <f>+M24*O24</f>
        <v>1700</v>
      </c>
    </row>
    <row r="25" spans="2:16" x14ac:dyDescent="0.25">
      <c r="B25" s="23"/>
      <c r="C25" s="24" t="s">
        <v>13</v>
      </c>
      <c r="D25" s="9">
        <v>35</v>
      </c>
      <c r="E25" s="9">
        <v>21</v>
      </c>
      <c r="F25" s="30">
        <v>1</v>
      </c>
      <c r="G25" s="49">
        <f t="shared" ref="G25:G36" si="7">+E25+F25</f>
        <v>22</v>
      </c>
      <c r="H25" s="9">
        <v>64</v>
      </c>
      <c r="I25" s="9">
        <v>8</v>
      </c>
      <c r="J25" s="9">
        <v>13</v>
      </c>
      <c r="K25" s="9">
        <f t="shared" ref="K25:K36" si="8">+H25-I25-J25</f>
        <v>43</v>
      </c>
      <c r="L25" s="8">
        <f t="shared" ref="L25:L36" si="9">+D25-G25-H25</f>
        <v>-51</v>
      </c>
      <c r="M25" s="12">
        <v>10</v>
      </c>
      <c r="N25" s="12" t="s">
        <v>64</v>
      </c>
      <c r="O25" s="50">
        <v>15</v>
      </c>
      <c r="P25" s="51">
        <f t="shared" ref="P25:P36" si="10">+M25*O25</f>
        <v>150</v>
      </c>
    </row>
    <row r="26" spans="2:16" x14ac:dyDescent="0.25">
      <c r="B26" s="23"/>
      <c r="C26" s="24" t="s">
        <v>14</v>
      </c>
      <c r="D26" s="9">
        <v>15</v>
      </c>
      <c r="E26" s="9">
        <v>6</v>
      </c>
      <c r="F26" s="30">
        <v>0</v>
      </c>
      <c r="G26" s="49">
        <f t="shared" si="7"/>
        <v>6</v>
      </c>
      <c r="H26" s="9">
        <v>3</v>
      </c>
      <c r="I26" s="9"/>
      <c r="J26" s="9">
        <v>1</v>
      </c>
      <c r="K26" s="9">
        <f t="shared" si="8"/>
        <v>2</v>
      </c>
      <c r="L26" s="8">
        <f t="shared" si="9"/>
        <v>6</v>
      </c>
      <c r="M26" s="12">
        <f t="shared" ref="M26:M36" si="11">+L26</f>
        <v>6</v>
      </c>
      <c r="N26" s="12" t="s">
        <v>62</v>
      </c>
      <c r="O26" s="50">
        <v>50</v>
      </c>
      <c r="P26" s="51">
        <f t="shared" si="10"/>
        <v>300</v>
      </c>
    </row>
    <row r="27" spans="2:16" x14ac:dyDescent="0.25">
      <c r="B27" s="23"/>
      <c r="C27" s="24" t="s">
        <v>15</v>
      </c>
      <c r="D27" s="9">
        <v>12</v>
      </c>
      <c r="E27" s="9">
        <v>4</v>
      </c>
      <c r="F27" s="30"/>
      <c r="G27" s="49">
        <f t="shared" si="7"/>
        <v>4</v>
      </c>
      <c r="H27" s="9">
        <v>6</v>
      </c>
      <c r="I27" s="9"/>
      <c r="J27" s="9">
        <v>2</v>
      </c>
      <c r="K27" s="9">
        <f t="shared" si="8"/>
        <v>4</v>
      </c>
      <c r="L27" s="8">
        <f t="shared" si="9"/>
        <v>2</v>
      </c>
      <c r="M27" s="12">
        <f t="shared" si="11"/>
        <v>2</v>
      </c>
      <c r="N27" s="12" t="s">
        <v>62</v>
      </c>
      <c r="O27" s="50">
        <v>50</v>
      </c>
      <c r="P27" s="51">
        <f t="shared" si="10"/>
        <v>100</v>
      </c>
    </row>
    <row r="28" spans="2:16" x14ac:dyDescent="0.25">
      <c r="B28" s="23"/>
      <c r="C28" s="24" t="s">
        <v>16</v>
      </c>
      <c r="D28" s="9">
        <v>9</v>
      </c>
      <c r="E28" s="9">
        <v>2</v>
      </c>
      <c r="F28" s="30"/>
      <c r="G28" s="49">
        <f t="shared" si="7"/>
        <v>2</v>
      </c>
      <c r="H28" s="9">
        <v>19</v>
      </c>
      <c r="I28" s="9">
        <v>3</v>
      </c>
      <c r="J28" s="9">
        <v>7</v>
      </c>
      <c r="K28" s="9">
        <f t="shared" si="8"/>
        <v>9</v>
      </c>
      <c r="L28" s="8">
        <f t="shared" si="9"/>
        <v>-12</v>
      </c>
      <c r="M28" s="12"/>
      <c r="N28" s="12" t="s">
        <v>60</v>
      </c>
      <c r="O28" s="50">
        <v>40</v>
      </c>
      <c r="P28" s="51">
        <f t="shared" si="10"/>
        <v>0</v>
      </c>
    </row>
    <row r="29" spans="2:16" x14ac:dyDescent="0.25">
      <c r="B29" s="23"/>
      <c r="C29" s="24" t="s">
        <v>17</v>
      </c>
      <c r="D29" s="9">
        <v>10</v>
      </c>
      <c r="E29" s="9">
        <v>4</v>
      </c>
      <c r="F29" s="30">
        <v>0</v>
      </c>
      <c r="G29" s="49">
        <f t="shared" si="7"/>
        <v>4</v>
      </c>
      <c r="H29" s="9"/>
      <c r="I29" s="9"/>
      <c r="J29" s="9"/>
      <c r="K29" s="9">
        <f t="shared" si="8"/>
        <v>0</v>
      </c>
      <c r="L29" s="8">
        <f t="shared" si="9"/>
        <v>6</v>
      </c>
      <c r="M29" s="12">
        <f t="shared" si="11"/>
        <v>6</v>
      </c>
      <c r="N29" s="12" t="s">
        <v>62</v>
      </c>
      <c r="O29" s="50">
        <v>40</v>
      </c>
      <c r="P29" s="51">
        <f t="shared" si="10"/>
        <v>240</v>
      </c>
    </row>
    <row r="30" spans="2:16" x14ac:dyDescent="0.25">
      <c r="B30" s="23"/>
      <c r="C30" s="24" t="s">
        <v>18</v>
      </c>
      <c r="D30" s="9">
        <v>1</v>
      </c>
      <c r="E30" s="9">
        <v>0</v>
      </c>
      <c r="F30" s="30"/>
      <c r="G30" s="49">
        <f t="shared" si="7"/>
        <v>0</v>
      </c>
      <c r="H30" s="9">
        <v>1</v>
      </c>
      <c r="I30" s="9"/>
      <c r="J30" s="9">
        <v>0</v>
      </c>
      <c r="K30" s="9">
        <f t="shared" si="8"/>
        <v>1</v>
      </c>
      <c r="L30" s="8">
        <f t="shared" si="9"/>
        <v>0</v>
      </c>
      <c r="M30" s="12"/>
      <c r="N30" s="12" t="s">
        <v>60</v>
      </c>
      <c r="O30" s="50">
        <v>20</v>
      </c>
      <c r="P30" s="51">
        <f t="shared" si="10"/>
        <v>0</v>
      </c>
    </row>
    <row r="31" spans="2:16" x14ac:dyDescent="0.25">
      <c r="B31" s="23"/>
      <c r="C31" s="24" t="s">
        <v>19</v>
      </c>
      <c r="D31" s="9">
        <v>3</v>
      </c>
      <c r="E31" s="9">
        <v>1</v>
      </c>
      <c r="F31" s="30"/>
      <c r="G31" s="49">
        <f t="shared" si="7"/>
        <v>1</v>
      </c>
      <c r="H31" s="9">
        <v>1</v>
      </c>
      <c r="I31" s="9"/>
      <c r="J31" s="9">
        <v>0</v>
      </c>
      <c r="K31" s="9">
        <f t="shared" si="8"/>
        <v>1</v>
      </c>
      <c r="L31" s="8">
        <f t="shared" si="9"/>
        <v>1</v>
      </c>
      <c r="M31" s="12">
        <f t="shared" si="11"/>
        <v>1</v>
      </c>
      <c r="N31" s="12" t="s">
        <v>62</v>
      </c>
      <c r="O31" s="50">
        <v>150</v>
      </c>
      <c r="P31" s="51">
        <f t="shared" si="10"/>
        <v>150</v>
      </c>
    </row>
    <row r="32" spans="2:16" x14ac:dyDescent="0.25">
      <c r="B32" s="23"/>
      <c r="C32" s="52" t="s">
        <v>20</v>
      </c>
      <c r="D32" s="53">
        <v>12</v>
      </c>
      <c r="E32" s="53">
        <v>10</v>
      </c>
      <c r="F32" s="30">
        <v>6</v>
      </c>
      <c r="G32" s="49">
        <f t="shared" si="7"/>
        <v>16</v>
      </c>
      <c r="H32" s="9">
        <v>1</v>
      </c>
      <c r="I32" s="9">
        <v>1</v>
      </c>
      <c r="J32" s="9">
        <v>1</v>
      </c>
      <c r="K32" s="9"/>
      <c r="L32" s="8">
        <f t="shared" si="9"/>
        <v>-5</v>
      </c>
      <c r="M32" s="12"/>
      <c r="N32" s="12" t="s">
        <v>60</v>
      </c>
      <c r="O32" s="54">
        <f>105/7</f>
        <v>15</v>
      </c>
      <c r="P32" s="51">
        <f t="shared" si="10"/>
        <v>0</v>
      </c>
    </row>
    <row r="33" spans="2:16" x14ac:dyDescent="0.25">
      <c r="B33" s="23"/>
      <c r="C33" s="52" t="s">
        <v>21</v>
      </c>
      <c r="D33" s="53">
        <v>6</v>
      </c>
      <c r="E33" s="53">
        <v>0</v>
      </c>
      <c r="F33" s="55">
        <v>1</v>
      </c>
      <c r="G33" s="49">
        <f t="shared" si="7"/>
        <v>1</v>
      </c>
      <c r="H33" s="9">
        <v>5</v>
      </c>
      <c r="I33" s="9">
        <v>5</v>
      </c>
      <c r="J33" s="9">
        <v>0</v>
      </c>
      <c r="K33" s="9">
        <f t="shared" si="8"/>
        <v>0</v>
      </c>
      <c r="L33" s="8">
        <f t="shared" si="9"/>
        <v>0</v>
      </c>
      <c r="M33" s="12"/>
      <c r="N33" s="12" t="s">
        <v>60</v>
      </c>
      <c r="O33" s="56">
        <v>15</v>
      </c>
      <c r="P33" s="51">
        <f t="shared" si="10"/>
        <v>0</v>
      </c>
    </row>
    <row r="34" spans="2:16" x14ac:dyDescent="0.25">
      <c r="B34" s="23"/>
      <c r="C34" s="24" t="s">
        <v>30</v>
      </c>
      <c r="D34" s="9">
        <v>2</v>
      </c>
      <c r="E34" s="9">
        <v>0</v>
      </c>
      <c r="F34" s="30"/>
      <c r="G34" s="49">
        <f t="shared" si="7"/>
        <v>0</v>
      </c>
      <c r="H34" s="9">
        <v>1</v>
      </c>
      <c r="I34" s="9"/>
      <c r="J34" s="9">
        <v>0</v>
      </c>
      <c r="K34" s="9">
        <f t="shared" si="8"/>
        <v>1</v>
      </c>
      <c r="L34" s="8">
        <f t="shared" si="9"/>
        <v>1</v>
      </c>
      <c r="M34" s="12">
        <f t="shared" si="11"/>
        <v>1</v>
      </c>
      <c r="N34" s="12" t="s">
        <v>62</v>
      </c>
      <c r="O34" s="9"/>
      <c r="P34" s="51">
        <f t="shared" si="10"/>
        <v>0</v>
      </c>
    </row>
    <row r="35" spans="2:16" x14ac:dyDescent="0.25">
      <c r="B35" s="23"/>
      <c r="C35" s="24" t="s">
        <v>43</v>
      </c>
      <c r="D35" s="9">
        <v>4</v>
      </c>
      <c r="E35" s="9">
        <v>1</v>
      </c>
      <c r="F35" s="30">
        <v>0</v>
      </c>
      <c r="G35" s="49">
        <f t="shared" si="7"/>
        <v>1</v>
      </c>
      <c r="H35" s="9">
        <v>0</v>
      </c>
      <c r="I35" s="9">
        <v>1</v>
      </c>
      <c r="J35" s="9">
        <v>0</v>
      </c>
      <c r="K35" s="9"/>
      <c r="L35" s="8">
        <f t="shared" si="9"/>
        <v>3</v>
      </c>
      <c r="M35" s="12">
        <f t="shared" si="11"/>
        <v>3</v>
      </c>
      <c r="N35" s="12" t="s">
        <v>62</v>
      </c>
      <c r="O35" s="9"/>
      <c r="P35" s="51">
        <f t="shared" si="10"/>
        <v>0</v>
      </c>
    </row>
    <row r="36" spans="2:16" x14ac:dyDescent="0.25">
      <c r="B36" s="23"/>
      <c r="C36" s="24" t="s">
        <v>44</v>
      </c>
      <c r="D36" s="9">
        <v>1</v>
      </c>
      <c r="E36" s="9">
        <v>0</v>
      </c>
      <c r="F36" s="30"/>
      <c r="G36" s="49">
        <f t="shared" si="7"/>
        <v>0</v>
      </c>
      <c r="H36" s="9">
        <v>0</v>
      </c>
      <c r="I36" s="9"/>
      <c r="J36" s="9">
        <v>0</v>
      </c>
      <c r="K36" s="9">
        <f t="shared" si="8"/>
        <v>0</v>
      </c>
      <c r="L36" s="8">
        <f t="shared" si="9"/>
        <v>1</v>
      </c>
      <c r="M36" s="12">
        <f t="shared" si="11"/>
        <v>1</v>
      </c>
      <c r="N36" s="12" t="s">
        <v>62</v>
      </c>
      <c r="O36" s="9"/>
      <c r="P36" s="51">
        <f t="shared" si="10"/>
        <v>0</v>
      </c>
    </row>
    <row r="37" spans="2:16" ht="15.75" thickBot="1" x14ac:dyDescent="0.3">
      <c r="B37" s="31"/>
      <c r="C37" s="32"/>
      <c r="D37" s="14">
        <f>SUM(D24:D36)</f>
        <v>190</v>
      </c>
      <c r="E37" s="14">
        <f t="shared" ref="E37:M37" si="12">SUM(E24:E36)</f>
        <v>78</v>
      </c>
      <c r="F37" s="14">
        <f t="shared" si="12"/>
        <v>14</v>
      </c>
      <c r="G37" s="14">
        <f t="shared" si="12"/>
        <v>92</v>
      </c>
      <c r="H37" s="10">
        <f t="shared" si="12"/>
        <v>112</v>
      </c>
      <c r="I37" s="10">
        <f t="shared" si="12"/>
        <v>20</v>
      </c>
      <c r="J37" s="10">
        <f t="shared" si="12"/>
        <v>30</v>
      </c>
      <c r="K37" s="10">
        <f t="shared" si="12"/>
        <v>64</v>
      </c>
      <c r="L37" s="10">
        <f>SUM(L24:L36)</f>
        <v>-14</v>
      </c>
      <c r="M37" s="129">
        <f t="shared" si="12"/>
        <v>64</v>
      </c>
      <c r="N37" s="130"/>
      <c r="O37" s="32"/>
      <c r="P37" s="57">
        <f t="shared" ref="P37" si="13">SUM(P24:P33)</f>
        <v>2640</v>
      </c>
    </row>
    <row r="38" spans="2:16" ht="15.75" thickBot="1" x14ac:dyDescent="0.3">
      <c r="B38" s="34"/>
      <c r="C38" s="34"/>
      <c r="D38" s="1"/>
      <c r="E38" s="1"/>
      <c r="F38" s="1"/>
      <c r="G38" s="34"/>
      <c r="H38" s="34"/>
      <c r="I38" s="34"/>
      <c r="J38" s="34"/>
      <c r="K38" s="34"/>
      <c r="L38" s="34"/>
      <c r="M38" s="128"/>
      <c r="N38" s="128"/>
      <c r="O38" s="34"/>
      <c r="P38" s="34"/>
    </row>
    <row r="39" spans="2:16" ht="19.5" thickBot="1" x14ac:dyDescent="0.35">
      <c r="B39" s="36" t="s">
        <v>23</v>
      </c>
      <c r="C39" s="37"/>
      <c r="D39" s="37"/>
      <c r="E39" s="37"/>
      <c r="F39" s="37"/>
      <c r="G39" s="37"/>
      <c r="H39" s="38"/>
      <c r="I39" s="38"/>
      <c r="J39" s="38"/>
      <c r="K39" s="38"/>
      <c r="L39" s="38"/>
      <c r="M39" s="124"/>
      <c r="N39" s="124"/>
      <c r="O39" s="40" t="s">
        <v>6</v>
      </c>
      <c r="P39" s="41"/>
    </row>
    <row r="40" spans="2:16" ht="38.25" customHeight="1" x14ac:dyDescent="0.25">
      <c r="B40" s="58" t="s">
        <v>7</v>
      </c>
      <c r="C40" s="43" t="s">
        <v>8</v>
      </c>
      <c r="D40" s="43" t="s">
        <v>9</v>
      </c>
      <c r="E40" s="43" t="s">
        <v>39</v>
      </c>
      <c r="F40" s="44" t="s">
        <v>49</v>
      </c>
      <c r="G40" s="45" t="s">
        <v>50</v>
      </c>
      <c r="H40" s="18" t="s">
        <v>56</v>
      </c>
      <c r="I40" s="18" t="s">
        <v>51</v>
      </c>
      <c r="J40" s="18" t="s">
        <v>51</v>
      </c>
      <c r="K40" s="18" t="s">
        <v>51</v>
      </c>
      <c r="L40" s="18" t="s">
        <v>45</v>
      </c>
      <c r="M40" s="125" t="s">
        <v>45</v>
      </c>
      <c r="N40" s="125"/>
      <c r="O40" s="4" t="s">
        <v>10</v>
      </c>
      <c r="P40" s="46" t="s">
        <v>11</v>
      </c>
    </row>
    <row r="41" spans="2:16" ht="38.25" customHeight="1" x14ac:dyDescent="0.25">
      <c r="B41" s="58"/>
      <c r="C41" s="43"/>
      <c r="D41" s="43"/>
      <c r="E41" s="43"/>
      <c r="F41" s="59"/>
      <c r="G41" s="47"/>
      <c r="H41" s="18" t="s">
        <v>40</v>
      </c>
      <c r="I41" s="17" t="s">
        <v>57</v>
      </c>
      <c r="J41" s="17" t="s">
        <v>58</v>
      </c>
      <c r="K41" s="17" t="s">
        <v>54</v>
      </c>
      <c r="L41" s="18" t="s">
        <v>55</v>
      </c>
      <c r="M41" s="125" t="s">
        <v>61</v>
      </c>
      <c r="N41" s="125" t="s">
        <v>63</v>
      </c>
      <c r="O41" s="19"/>
      <c r="P41" s="60"/>
    </row>
    <row r="42" spans="2:16" ht="15.75" x14ac:dyDescent="0.25">
      <c r="B42" s="23" t="s">
        <v>2</v>
      </c>
      <c r="C42" s="61" t="s">
        <v>12</v>
      </c>
      <c r="D42" s="62">
        <v>40</v>
      </c>
      <c r="E42" s="62">
        <v>24</v>
      </c>
      <c r="F42" s="63">
        <v>0</v>
      </c>
      <c r="G42" s="64">
        <f>+E42+F42</f>
        <v>24</v>
      </c>
      <c r="H42" s="9">
        <v>15</v>
      </c>
      <c r="I42" s="9">
        <v>1</v>
      </c>
      <c r="J42" s="9">
        <v>8</v>
      </c>
      <c r="K42" s="9">
        <f>+H42-I42-J42</f>
        <v>6</v>
      </c>
      <c r="L42" s="8">
        <f>+D42-G42-H42</f>
        <v>1</v>
      </c>
      <c r="M42" s="131">
        <f>+L42</f>
        <v>1</v>
      </c>
      <c r="N42" s="12" t="s">
        <v>62</v>
      </c>
      <c r="O42" s="50">
        <v>50</v>
      </c>
      <c r="P42" s="51">
        <f>+M42*O42</f>
        <v>50</v>
      </c>
    </row>
    <row r="43" spans="2:16" ht="15.75" x14ac:dyDescent="0.25">
      <c r="B43" s="23"/>
      <c r="C43" s="61" t="s">
        <v>13</v>
      </c>
      <c r="D43" s="62">
        <v>15</v>
      </c>
      <c r="E43" s="62">
        <v>8</v>
      </c>
      <c r="F43" s="65">
        <v>0</v>
      </c>
      <c r="G43" s="64">
        <f t="shared" ref="G43:G54" si="14">+E43+F43</f>
        <v>8</v>
      </c>
      <c r="H43" s="9">
        <v>62</v>
      </c>
      <c r="I43" s="9">
        <v>9</v>
      </c>
      <c r="J43" s="9">
        <v>13</v>
      </c>
      <c r="K43" s="9">
        <f t="shared" ref="K43:K54" si="15">+H43-I43-J43</f>
        <v>40</v>
      </c>
      <c r="L43" s="8">
        <f t="shared" ref="L43:L54" si="16">+D43-G43-H43</f>
        <v>-55</v>
      </c>
      <c r="M43" s="131">
        <v>30</v>
      </c>
      <c r="N43" s="12" t="s">
        <v>64</v>
      </c>
      <c r="O43" s="50">
        <v>15</v>
      </c>
      <c r="P43" s="51">
        <f t="shared" ref="P43:P54" si="17">+M43*O43</f>
        <v>450</v>
      </c>
    </row>
    <row r="44" spans="2:16" ht="15.75" x14ac:dyDescent="0.25">
      <c r="B44" s="23"/>
      <c r="C44" s="61" t="s">
        <v>14</v>
      </c>
      <c r="D44" s="62">
        <v>9</v>
      </c>
      <c r="E44" s="62">
        <v>5</v>
      </c>
      <c r="F44" s="63">
        <v>0</v>
      </c>
      <c r="G44" s="64">
        <f t="shared" si="14"/>
        <v>5</v>
      </c>
      <c r="H44" s="9">
        <v>4</v>
      </c>
      <c r="I44" s="9">
        <v>1</v>
      </c>
      <c r="J44" s="9">
        <v>2</v>
      </c>
      <c r="K44" s="9">
        <f t="shared" si="15"/>
        <v>1</v>
      </c>
      <c r="L44" s="8">
        <f t="shared" si="16"/>
        <v>0</v>
      </c>
      <c r="M44" s="131"/>
      <c r="N44" s="12" t="s">
        <v>60</v>
      </c>
      <c r="O44" s="50">
        <v>50</v>
      </c>
      <c r="P44" s="51">
        <f t="shared" si="17"/>
        <v>0</v>
      </c>
    </row>
    <row r="45" spans="2:16" ht="15.75" x14ac:dyDescent="0.25">
      <c r="B45" s="23"/>
      <c r="C45" s="61" t="s">
        <v>15</v>
      </c>
      <c r="D45" s="62">
        <v>4</v>
      </c>
      <c r="E45" s="62">
        <v>4</v>
      </c>
      <c r="F45" s="63">
        <v>0</v>
      </c>
      <c r="G45" s="64">
        <f t="shared" si="14"/>
        <v>4</v>
      </c>
      <c r="H45" s="9">
        <v>12</v>
      </c>
      <c r="I45" s="9">
        <v>0</v>
      </c>
      <c r="J45" s="9">
        <v>4</v>
      </c>
      <c r="K45" s="9">
        <f t="shared" si="15"/>
        <v>8</v>
      </c>
      <c r="L45" s="8">
        <f t="shared" si="16"/>
        <v>-12</v>
      </c>
      <c r="M45" s="131"/>
      <c r="N45" s="12" t="s">
        <v>60</v>
      </c>
      <c r="O45" s="50">
        <v>50</v>
      </c>
      <c r="P45" s="51">
        <f t="shared" si="17"/>
        <v>0</v>
      </c>
    </row>
    <row r="46" spans="2:16" ht="15.75" x14ac:dyDescent="0.25">
      <c r="B46" s="23"/>
      <c r="C46" s="61" t="s">
        <v>16</v>
      </c>
      <c r="D46" s="62">
        <v>4</v>
      </c>
      <c r="E46" s="62">
        <v>2</v>
      </c>
      <c r="F46" s="65">
        <v>1</v>
      </c>
      <c r="G46" s="64">
        <f t="shared" si="14"/>
        <v>3</v>
      </c>
      <c r="H46" s="9">
        <v>23</v>
      </c>
      <c r="I46" s="9">
        <v>1</v>
      </c>
      <c r="J46" s="9">
        <v>4</v>
      </c>
      <c r="K46" s="9">
        <f t="shared" si="15"/>
        <v>18</v>
      </c>
      <c r="L46" s="8">
        <f t="shared" si="16"/>
        <v>-22</v>
      </c>
      <c r="M46" s="131"/>
      <c r="N46" s="12" t="s">
        <v>60</v>
      </c>
      <c r="O46" s="50">
        <v>40</v>
      </c>
      <c r="P46" s="51">
        <f t="shared" si="17"/>
        <v>0</v>
      </c>
    </row>
    <row r="47" spans="2:16" ht="15.75" x14ac:dyDescent="0.25">
      <c r="B47" s="23"/>
      <c r="C47" s="61" t="s">
        <v>17</v>
      </c>
      <c r="D47" s="62">
        <v>7</v>
      </c>
      <c r="E47" s="62">
        <v>4</v>
      </c>
      <c r="F47" s="63">
        <v>1</v>
      </c>
      <c r="G47" s="64">
        <f t="shared" si="14"/>
        <v>5</v>
      </c>
      <c r="H47" s="9"/>
      <c r="I47" s="9">
        <v>0</v>
      </c>
      <c r="J47" s="9"/>
      <c r="K47" s="9">
        <f t="shared" si="15"/>
        <v>0</v>
      </c>
      <c r="L47" s="8">
        <f t="shared" si="16"/>
        <v>2</v>
      </c>
      <c r="M47" s="131">
        <f t="shared" ref="M44:M52" si="18">+L47</f>
        <v>2</v>
      </c>
      <c r="N47" s="12" t="s">
        <v>62</v>
      </c>
      <c r="O47" s="50">
        <v>40</v>
      </c>
      <c r="P47" s="51">
        <f t="shared" si="17"/>
        <v>80</v>
      </c>
    </row>
    <row r="48" spans="2:16" ht="15.75" x14ac:dyDescent="0.25">
      <c r="B48" s="23"/>
      <c r="C48" s="24" t="s">
        <v>18</v>
      </c>
      <c r="D48" s="62"/>
      <c r="E48" s="62"/>
      <c r="F48" s="63"/>
      <c r="G48" s="64">
        <f t="shared" si="14"/>
        <v>0</v>
      </c>
      <c r="H48" s="9">
        <v>1</v>
      </c>
      <c r="I48" s="9">
        <v>0</v>
      </c>
      <c r="J48" s="9">
        <v>0</v>
      </c>
      <c r="K48" s="9">
        <f t="shared" si="15"/>
        <v>1</v>
      </c>
      <c r="L48" s="8">
        <f t="shared" si="16"/>
        <v>-1</v>
      </c>
      <c r="M48" s="131"/>
      <c r="N48" s="12" t="s">
        <v>60</v>
      </c>
      <c r="O48" s="50">
        <v>20</v>
      </c>
      <c r="P48" s="51">
        <f t="shared" si="17"/>
        <v>0</v>
      </c>
    </row>
    <row r="49" spans="2:16" ht="15.75" x14ac:dyDescent="0.25">
      <c r="B49" s="23"/>
      <c r="C49" s="61" t="s">
        <v>19</v>
      </c>
      <c r="D49" s="62">
        <v>2</v>
      </c>
      <c r="E49" s="62">
        <v>2</v>
      </c>
      <c r="F49" s="63"/>
      <c r="G49" s="64">
        <f t="shared" si="14"/>
        <v>2</v>
      </c>
      <c r="H49" s="9">
        <v>0</v>
      </c>
      <c r="I49" s="9"/>
      <c r="J49" s="9">
        <v>0</v>
      </c>
      <c r="K49" s="9">
        <f t="shared" si="15"/>
        <v>0</v>
      </c>
      <c r="L49" s="8">
        <f t="shared" si="16"/>
        <v>0</v>
      </c>
      <c r="M49" s="131"/>
      <c r="N49" s="12" t="s">
        <v>60</v>
      </c>
      <c r="O49" s="50">
        <v>150</v>
      </c>
      <c r="P49" s="51">
        <f t="shared" si="17"/>
        <v>0</v>
      </c>
    </row>
    <row r="50" spans="2:16" ht="15.75" x14ac:dyDescent="0.25">
      <c r="B50" s="23"/>
      <c r="C50" s="66" t="s">
        <v>20</v>
      </c>
      <c r="D50" s="67">
        <v>6</v>
      </c>
      <c r="E50" s="68">
        <v>3</v>
      </c>
      <c r="F50" s="63">
        <v>0</v>
      </c>
      <c r="G50" s="64">
        <f t="shared" si="14"/>
        <v>3</v>
      </c>
      <c r="H50" s="9">
        <v>1</v>
      </c>
      <c r="I50" s="9">
        <v>0</v>
      </c>
      <c r="J50" s="9">
        <v>1</v>
      </c>
      <c r="K50" s="9"/>
      <c r="L50" s="8">
        <f t="shared" si="16"/>
        <v>2</v>
      </c>
      <c r="M50" s="131">
        <f t="shared" si="18"/>
        <v>2</v>
      </c>
      <c r="N50" s="12" t="s">
        <v>62</v>
      </c>
      <c r="O50" s="69">
        <v>15</v>
      </c>
      <c r="P50" s="51">
        <f t="shared" si="17"/>
        <v>30</v>
      </c>
    </row>
    <row r="51" spans="2:16" ht="15.75" x14ac:dyDescent="0.25">
      <c r="B51" s="23"/>
      <c r="C51" s="24" t="s">
        <v>21</v>
      </c>
      <c r="D51" s="62">
        <v>3</v>
      </c>
      <c r="E51" s="70">
        <v>1</v>
      </c>
      <c r="F51" s="65"/>
      <c r="G51" s="64">
        <f t="shared" si="14"/>
        <v>1</v>
      </c>
      <c r="H51" s="9">
        <v>9</v>
      </c>
      <c r="I51" s="9">
        <v>6</v>
      </c>
      <c r="J51" s="9">
        <v>1</v>
      </c>
      <c r="K51" s="9">
        <f t="shared" si="15"/>
        <v>2</v>
      </c>
      <c r="L51" s="8">
        <f t="shared" si="16"/>
        <v>-7</v>
      </c>
      <c r="M51" s="131"/>
      <c r="N51" s="12" t="s">
        <v>60</v>
      </c>
      <c r="O51" s="71">
        <v>15</v>
      </c>
      <c r="P51" s="51">
        <f t="shared" si="17"/>
        <v>0</v>
      </c>
    </row>
    <row r="52" spans="2:16" ht="15.75" x14ac:dyDescent="0.25">
      <c r="B52" s="23"/>
      <c r="C52" s="24" t="s">
        <v>30</v>
      </c>
      <c r="D52" s="62">
        <v>1</v>
      </c>
      <c r="E52" s="70"/>
      <c r="F52" s="63"/>
      <c r="G52" s="64">
        <f t="shared" si="14"/>
        <v>0</v>
      </c>
      <c r="H52" s="9">
        <v>0</v>
      </c>
      <c r="I52" s="9">
        <v>0</v>
      </c>
      <c r="J52" s="9">
        <v>0</v>
      </c>
      <c r="K52" s="9">
        <f t="shared" si="15"/>
        <v>0</v>
      </c>
      <c r="L52" s="8">
        <f t="shared" si="16"/>
        <v>1</v>
      </c>
      <c r="M52" s="131">
        <f t="shared" si="18"/>
        <v>1</v>
      </c>
      <c r="N52" s="12" t="s">
        <v>62</v>
      </c>
      <c r="O52" s="28"/>
      <c r="P52" s="51">
        <f t="shared" si="17"/>
        <v>0</v>
      </c>
    </row>
    <row r="53" spans="2:16" ht="15.75" x14ac:dyDescent="0.25">
      <c r="B53" s="23"/>
      <c r="C53" s="24" t="s">
        <v>43</v>
      </c>
      <c r="D53" s="62">
        <v>2</v>
      </c>
      <c r="E53" s="70">
        <v>2</v>
      </c>
      <c r="F53" s="65"/>
      <c r="G53" s="64">
        <f t="shared" si="14"/>
        <v>2</v>
      </c>
      <c r="H53" s="9">
        <v>1</v>
      </c>
      <c r="I53" s="9">
        <v>0</v>
      </c>
      <c r="J53" s="9">
        <v>0</v>
      </c>
      <c r="K53" s="9">
        <f t="shared" si="15"/>
        <v>1</v>
      </c>
      <c r="L53" s="8">
        <f t="shared" si="16"/>
        <v>-1</v>
      </c>
      <c r="M53" s="131"/>
      <c r="N53" s="12" t="s">
        <v>60</v>
      </c>
      <c r="O53" s="28"/>
      <c r="P53" s="51">
        <f t="shared" si="17"/>
        <v>0</v>
      </c>
    </row>
    <row r="54" spans="2:16" ht="15.75" x14ac:dyDescent="0.25">
      <c r="B54" s="23"/>
      <c r="C54" s="24" t="s">
        <v>44</v>
      </c>
      <c r="D54" s="62">
        <v>1</v>
      </c>
      <c r="E54" s="70"/>
      <c r="F54" s="63"/>
      <c r="G54" s="64">
        <f t="shared" si="14"/>
        <v>0</v>
      </c>
      <c r="H54" s="9">
        <v>0</v>
      </c>
      <c r="I54" s="9">
        <v>0</v>
      </c>
      <c r="J54" s="9">
        <v>0</v>
      </c>
      <c r="K54" s="9">
        <f t="shared" si="15"/>
        <v>0</v>
      </c>
      <c r="L54" s="8">
        <f t="shared" si="16"/>
        <v>1</v>
      </c>
      <c r="M54" s="12"/>
      <c r="N54" s="12" t="s">
        <v>60</v>
      </c>
      <c r="O54" s="28"/>
      <c r="P54" s="51">
        <f t="shared" si="17"/>
        <v>0</v>
      </c>
    </row>
    <row r="55" spans="2:16" ht="15.75" thickBot="1" x14ac:dyDescent="0.3">
      <c r="B55" s="31"/>
      <c r="C55" s="32"/>
      <c r="D55" s="14">
        <f>SUM(D42:D54)</f>
        <v>94</v>
      </c>
      <c r="E55" s="14">
        <f t="shared" ref="E55:M55" si="19">SUM(E42:E54)</f>
        <v>55</v>
      </c>
      <c r="F55" s="14"/>
      <c r="G55" s="14">
        <f t="shared" si="19"/>
        <v>57</v>
      </c>
      <c r="H55" s="10">
        <f>SUM(H42:H54)</f>
        <v>128</v>
      </c>
      <c r="I55" s="10">
        <f>SUM(I42:I54)</f>
        <v>18</v>
      </c>
      <c r="J55" s="10">
        <f>SUM(J42:J54)</f>
        <v>33</v>
      </c>
      <c r="K55" s="10">
        <f>SUM(K42:K54)</f>
        <v>77</v>
      </c>
      <c r="L55" s="10">
        <f t="shared" si="19"/>
        <v>-91</v>
      </c>
      <c r="M55" s="129">
        <f t="shared" si="19"/>
        <v>36</v>
      </c>
      <c r="N55" s="12"/>
      <c r="O55" s="72"/>
      <c r="P55" s="57">
        <f>SUM(P42:P51)</f>
        <v>610</v>
      </c>
    </row>
    <row r="56" spans="2:16" ht="16.5" thickBot="1" x14ac:dyDescent="0.3">
      <c r="B56" s="34"/>
      <c r="C56" s="34"/>
      <c r="D56" s="2"/>
      <c r="E56" s="2"/>
      <c r="F56" s="2"/>
      <c r="G56" s="34"/>
      <c r="H56" s="34"/>
      <c r="I56" s="34"/>
      <c r="J56" s="34"/>
      <c r="K56" s="34"/>
      <c r="L56" s="34"/>
      <c r="M56" s="128"/>
      <c r="N56" s="128"/>
      <c r="O56" s="34"/>
      <c r="P56" s="34"/>
    </row>
    <row r="57" spans="2:16" ht="15.75" customHeight="1" thickBot="1" x14ac:dyDescent="0.35">
      <c r="B57" s="36" t="s">
        <v>24</v>
      </c>
      <c r="C57" s="37"/>
      <c r="D57" s="37"/>
      <c r="E57" s="37"/>
      <c r="F57" s="37"/>
      <c r="G57" s="37"/>
      <c r="H57" s="38"/>
      <c r="I57" s="38"/>
      <c r="J57" s="38"/>
      <c r="K57" s="38"/>
      <c r="L57" s="38"/>
      <c r="M57" s="124"/>
      <c r="N57" s="124"/>
      <c r="O57" s="40" t="s">
        <v>6</v>
      </c>
      <c r="P57" s="41"/>
    </row>
    <row r="58" spans="2:16" ht="42.75" customHeight="1" x14ac:dyDescent="0.25">
      <c r="B58" s="42" t="s">
        <v>7</v>
      </c>
      <c r="C58" s="43" t="s">
        <v>8</v>
      </c>
      <c r="D58" s="18" t="s">
        <v>9</v>
      </c>
      <c r="E58" s="18" t="s">
        <v>39</v>
      </c>
      <c r="F58" s="44" t="s">
        <v>49</v>
      </c>
      <c r="G58" s="45" t="s">
        <v>50</v>
      </c>
      <c r="H58" s="18" t="s">
        <v>56</v>
      </c>
      <c r="I58" s="18" t="s">
        <v>51</v>
      </c>
      <c r="J58" s="18" t="s">
        <v>51</v>
      </c>
      <c r="K58" s="18" t="s">
        <v>51</v>
      </c>
      <c r="L58" s="18" t="s">
        <v>45</v>
      </c>
      <c r="M58" s="125" t="s">
        <v>45</v>
      </c>
      <c r="N58" s="125"/>
      <c r="O58" s="19" t="s">
        <v>10</v>
      </c>
      <c r="P58" s="46" t="s">
        <v>11</v>
      </c>
    </row>
    <row r="59" spans="2:16" ht="42.75" customHeight="1" x14ac:dyDescent="0.25">
      <c r="B59" s="73"/>
      <c r="C59" s="43"/>
      <c r="D59" s="18"/>
      <c r="E59" s="18"/>
      <c r="F59" s="18"/>
      <c r="G59" s="47"/>
      <c r="H59" s="18" t="s">
        <v>40</v>
      </c>
      <c r="I59" s="17" t="s">
        <v>57</v>
      </c>
      <c r="J59" s="17" t="s">
        <v>58</v>
      </c>
      <c r="K59" s="17" t="s">
        <v>54</v>
      </c>
      <c r="L59" s="18" t="s">
        <v>55</v>
      </c>
      <c r="M59" s="125" t="s">
        <v>61</v>
      </c>
      <c r="N59" s="125" t="s">
        <v>63</v>
      </c>
      <c r="O59" s="19"/>
      <c r="P59" s="48"/>
    </row>
    <row r="60" spans="2:16" ht="15.75" x14ac:dyDescent="0.25">
      <c r="B60" s="23" t="s">
        <v>3</v>
      </c>
      <c r="C60" s="61" t="s">
        <v>12</v>
      </c>
      <c r="D60" s="25">
        <v>40</v>
      </c>
      <c r="E60" s="62">
        <v>12</v>
      </c>
      <c r="F60" s="63">
        <v>1</v>
      </c>
      <c r="G60" s="74">
        <f>+E60+F60</f>
        <v>13</v>
      </c>
      <c r="H60" s="9">
        <v>14</v>
      </c>
      <c r="I60" s="9">
        <v>1</v>
      </c>
      <c r="J60" s="9">
        <v>5</v>
      </c>
      <c r="K60" s="9">
        <f>+H60-I60-J60</f>
        <v>8</v>
      </c>
      <c r="L60" s="8">
        <f>+D60-G60-H60</f>
        <v>13</v>
      </c>
      <c r="M60" s="131">
        <f>+L60</f>
        <v>13</v>
      </c>
      <c r="N60" s="12" t="s">
        <v>62</v>
      </c>
      <c r="O60" s="50">
        <v>50</v>
      </c>
      <c r="P60" s="51">
        <f>+M60*O60</f>
        <v>650</v>
      </c>
    </row>
    <row r="61" spans="2:16" ht="15.75" x14ac:dyDescent="0.25">
      <c r="B61" s="23"/>
      <c r="C61" s="61" t="s">
        <v>13</v>
      </c>
      <c r="D61" s="25">
        <v>15</v>
      </c>
      <c r="E61" s="62">
        <v>3</v>
      </c>
      <c r="F61" s="65">
        <v>0</v>
      </c>
      <c r="G61" s="74">
        <f t="shared" ref="G61:G72" si="20">+E61+F61</f>
        <v>3</v>
      </c>
      <c r="H61" s="9">
        <v>62</v>
      </c>
      <c r="I61" s="9">
        <v>2</v>
      </c>
      <c r="J61" s="9">
        <v>16</v>
      </c>
      <c r="K61" s="9">
        <f t="shared" ref="K61:K72" si="21">+H61-I61-J61</f>
        <v>44</v>
      </c>
      <c r="L61" s="8">
        <f t="shared" ref="L61:L72" si="22">+D61-G61-H61</f>
        <v>-50</v>
      </c>
      <c r="M61" s="131">
        <v>30</v>
      </c>
      <c r="N61" s="12" t="s">
        <v>64</v>
      </c>
      <c r="O61" s="50">
        <v>15</v>
      </c>
      <c r="P61" s="51">
        <f t="shared" ref="P61:P72" si="23">+M61*O61</f>
        <v>450</v>
      </c>
    </row>
    <row r="62" spans="2:16" ht="15.75" x14ac:dyDescent="0.25">
      <c r="B62" s="23"/>
      <c r="C62" s="61" t="s">
        <v>14</v>
      </c>
      <c r="D62" s="25">
        <v>6</v>
      </c>
      <c r="E62" s="62">
        <v>2</v>
      </c>
      <c r="F62" s="63">
        <v>1</v>
      </c>
      <c r="G62" s="74">
        <f t="shared" si="20"/>
        <v>3</v>
      </c>
      <c r="H62" s="9">
        <v>3</v>
      </c>
      <c r="I62" s="9">
        <v>0</v>
      </c>
      <c r="J62" s="9">
        <v>1</v>
      </c>
      <c r="K62" s="9">
        <f t="shared" si="21"/>
        <v>2</v>
      </c>
      <c r="L62" s="8">
        <f t="shared" si="22"/>
        <v>0</v>
      </c>
      <c r="M62" s="131"/>
      <c r="N62" s="12" t="s">
        <v>60</v>
      </c>
      <c r="O62" s="50">
        <v>50</v>
      </c>
      <c r="P62" s="51">
        <f t="shared" si="23"/>
        <v>0</v>
      </c>
    </row>
    <row r="63" spans="2:16" ht="15.75" x14ac:dyDescent="0.25">
      <c r="B63" s="23"/>
      <c r="C63" s="61" t="s">
        <v>15</v>
      </c>
      <c r="D63" s="25">
        <v>6</v>
      </c>
      <c r="E63" s="62">
        <v>2</v>
      </c>
      <c r="F63" s="63">
        <v>1</v>
      </c>
      <c r="G63" s="74">
        <f t="shared" si="20"/>
        <v>3</v>
      </c>
      <c r="H63" s="9">
        <v>12</v>
      </c>
      <c r="I63" s="9">
        <v>0</v>
      </c>
      <c r="J63" s="9">
        <v>3</v>
      </c>
      <c r="K63" s="9">
        <f t="shared" si="21"/>
        <v>9</v>
      </c>
      <c r="L63" s="8">
        <f t="shared" si="22"/>
        <v>-9</v>
      </c>
      <c r="M63" s="131"/>
      <c r="N63" s="12" t="s">
        <v>60</v>
      </c>
      <c r="O63" s="50">
        <v>50</v>
      </c>
      <c r="P63" s="51">
        <f t="shared" si="23"/>
        <v>0</v>
      </c>
    </row>
    <row r="64" spans="2:16" ht="15.75" x14ac:dyDescent="0.25">
      <c r="B64" s="23"/>
      <c r="C64" s="61" t="s">
        <v>16</v>
      </c>
      <c r="D64" s="25">
        <v>5</v>
      </c>
      <c r="E64" s="62">
        <v>0</v>
      </c>
      <c r="F64" s="65"/>
      <c r="G64" s="74">
        <f t="shared" si="20"/>
        <v>0</v>
      </c>
      <c r="H64" s="9">
        <v>24</v>
      </c>
      <c r="I64" s="9">
        <v>0</v>
      </c>
      <c r="J64" s="9">
        <v>4</v>
      </c>
      <c r="K64" s="9">
        <f t="shared" si="21"/>
        <v>20</v>
      </c>
      <c r="L64" s="8">
        <f t="shared" si="22"/>
        <v>-19</v>
      </c>
      <c r="M64" s="131"/>
      <c r="N64" s="12" t="s">
        <v>60</v>
      </c>
      <c r="O64" s="50">
        <v>40</v>
      </c>
      <c r="P64" s="51">
        <f t="shared" si="23"/>
        <v>0</v>
      </c>
    </row>
    <row r="65" spans="2:16" ht="15.75" x14ac:dyDescent="0.25">
      <c r="B65" s="23"/>
      <c r="C65" s="61" t="s">
        <v>17</v>
      </c>
      <c r="D65" s="25">
        <v>3</v>
      </c>
      <c r="E65" s="62">
        <v>0</v>
      </c>
      <c r="F65" s="65">
        <v>1</v>
      </c>
      <c r="G65" s="74">
        <f t="shared" si="20"/>
        <v>1</v>
      </c>
      <c r="H65" s="9"/>
      <c r="I65" s="9">
        <v>0</v>
      </c>
      <c r="J65" s="9"/>
      <c r="K65" s="9">
        <f t="shared" si="21"/>
        <v>0</v>
      </c>
      <c r="L65" s="8">
        <f t="shared" si="22"/>
        <v>2</v>
      </c>
      <c r="M65" s="131">
        <f t="shared" ref="M62:M71" si="24">+L65</f>
        <v>2</v>
      </c>
      <c r="N65" s="12" t="s">
        <v>62</v>
      </c>
      <c r="O65" s="50">
        <v>40</v>
      </c>
      <c r="P65" s="51">
        <f t="shared" si="23"/>
        <v>80</v>
      </c>
    </row>
    <row r="66" spans="2:16" ht="15.75" x14ac:dyDescent="0.25">
      <c r="B66" s="23"/>
      <c r="C66" s="61" t="s">
        <v>18</v>
      </c>
      <c r="D66" s="25">
        <v>1</v>
      </c>
      <c r="E66" s="62">
        <v>0</v>
      </c>
      <c r="F66" s="65"/>
      <c r="G66" s="74">
        <f t="shared" si="20"/>
        <v>0</v>
      </c>
      <c r="H66" s="9">
        <v>0</v>
      </c>
      <c r="I66" s="9">
        <v>0</v>
      </c>
      <c r="J66" s="9">
        <v>0</v>
      </c>
      <c r="K66" s="9">
        <f t="shared" si="21"/>
        <v>0</v>
      </c>
      <c r="L66" s="8">
        <f t="shared" si="22"/>
        <v>1</v>
      </c>
      <c r="M66" s="131">
        <f t="shared" si="24"/>
        <v>1</v>
      </c>
      <c r="N66" s="12" t="s">
        <v>62</v>
      </c>
      <c r="O66" s="50">
        <v>20</v>
      </c>
      <c r="P66" s="51">
        <f t="shared" si="23"/>
        <v>20</v>
      </c>
    </row>
    <row r="67" spans="2:16" ht="15.75" x14ac:dyDescent="0.25">
      <c r="B67" s="23"/>
      <c r="C67" s="61" t="s">
        <v>19</v>
      </c>
      <c r="D67" s="25">
        <v>1</v>
      </c>
      <c r="E67" s="62">
        <v>0</v>
      </c>
      <c r="F67" s="65">
        <v>0</v>
      </c>
      <c r="G67" s="74">
        <f t="shared" si="20"/>
        <v>0</v>
      </c>
      <c r="H67" s="9">
        <v>1</v>
      </c>
      <c r="I67" s="9">
        <v>0</v>
      </c>
      <c r="J67" s="9">
        <v>0</v>
      </c>
      <c r="K67" s="9">
        <f t="shared" si="21"/>
        <v>1</v>
      </c>
      <c r="L67" s="8">
        <f t="shared" si="22"/>
        <v>0</v>
      </c>
      <c r="M67" s="131"/>
      <c r="N67" s="12" t="s">
        <v>60</v>
      </c>
      <c r="O67" s="50">
        <v>150</v>
      </c>
      <c r="P67" s="51">
        <f t="shared" si="23"/>
        <v>0</v>
      </c>
    </row>
    <row r="68" spans="2:16" ht="15.75" x14ac:dyDescent="0.25">
      <c r="B68" s="23"/>
      <c r="C68" s="66" t="s">
        <v>20</v>
      </c>
      <c r="D68" s="75">
        <v>6</v>
      </c>
      <c r="E68" s="67">
        <v>1</v>
      </c>
      <c r="F68" s="76"/>
      <c r="G68" s="74">
        <f t="shared" si="20"/>
        <v>1</v>
      </c>
      <c r="H68" s="9">
        <v>1</v>
      </c>
      <c r="I68" s="9">
        <v>0</v>
      </c>
      <c r="J68" s="9">
        <v>1</v>
      </c>
      <c r="K68" s="9">
        <f t="shared" si="21"/>
        <v>0</v>
      </c>
      <c r="L68" s="8">
        <f t="shared" si="22"/>
        <v>4</v>
      </c>
      <c r="M68" s="131">
        <f t="shared" si="24"/>
        <v>4</v>
      </c>
      <c r="N68" s="12" t="s">
        <v>62</v>
      </c>
      <c r="O68" s="54">
        <f>105/7</f>
        <v>15</v>
      </c>
      <c r="P68" s="51">
        <f t="shared" si="23"/>
        <v>60</v>
      </c>
    </row>
    <row r="69" spans="2:16" ht="15.75" x14ac:dyDescent="0.25">
      <c r="B69" s="23"/>
      <c r="C69" s="61" t="s">
        <v>21</v>
      </c>
      <c r="D69" s="25">
        <v>3</v>
      </c>
      <c r="E69" s="62">
        <v>0</v>
      </c>
      <c r="F69" s="30"/>
      <c r="G69" s="74">
        <f t="shared" si="20"/>
        <v>0</v>
      </c>
      <c r="H69" s="9">
        <v>5</v>
      </c>
      <c r="I69" s="9">
        <v>4</v>
      </c>
      <c r="J69" s="9">
        <v>2</v>
      </c>
      <c r="K69" s="9"/>
      <c r="L69" s="8">
        <f t="shared" si="22"/>
        <v>-2</v>
      </c>
      <c r="M69" s="131"/>
      <c r="N69" s="12" t="s">
        <v>60</v>
      </c>
      <c r="O69" s="77">
        <v>15</v>
      </c>
      <c r="P69" s="51">
        <f t="shared" si="23"/>
        <v>0</v>
      </c>
    </row>
    <row r="70" spans="2:16" ht="15.75" x14ac:dyDescent="0.25">
      <c r="B70" s="23"/>
      <c r="C70" s="61" t="s">
        <v>30</v>
      </c>
      <c r="D70" s="25">
        <v>1</v>
      </c>
      <c r="E70" s="62">
        <v>0</v>
      </c>
      <c r="F70" s="63"/>
      <c r="G70" s="74">
        <f t="shared" si="20"/>
        <v>0</v>
      </c>
      <c r="H70" s="9">
        <v>0</v>
      </c>
      <c r="I70" s="9">
        <v>0</v>
      </c>
      <c r="J70" s="9">
        <v>0</v>
      </c>
      <c r="K70" s="9">
        <f t="shared" si="21"/>
        <v>0</v>
      </c>
      <c r="L70" s="8">
        <f t="shared" si="22"/>
        <v>1</v>
      </c>
      <c r="M70" s="131">
        <f t="shared" si="24"/>
        <v>1</v>
      </c>
      <c r="N70" s="12" t="s">
        <v>62</v>
      </c>
      <c r="O70" s="9"/>
      <c r="P70" s="51">
        <f t="shared" si="23"/>
        <v>0</v>
      </c>
    </row>
    <row r="71" spans="2:16" ht="15.75" x14ac:dyDescent="0.25">
      <c r="B71" s="23"/>
      <c r="C71" s="61" t="s">
        <v>43</v>
      </c>
      <c r="D71" s="25">
        <v>2</v>
      </c>
      <c r="E71" s="62">
        <v>0</v>
      </c>
      <c r="F71" s="63"/>
      <c r="G71" s="74">
        <f t="shared" si="20"/>
        <v>0</v>
      </c>
      <c r="H71" s="9">
        <v>1</v>
      </c>
      <c r="I71" s="9">
        <v>0</v>
      </c>
      <c r="J71" s="9">
        <v>0</v>
      </c>
      <c r="K71" s="9">
        <f t="shared" si="21"/>
        <v>1</v>
      </c>
      <c r="L71" s="8">
        <f t="shared" si="22"/>
        <v>1</v>
      </c>
      <c r="M71" s="131">
        <f t="shared" si="24"/>
        <v>1</v>
      </c>
      <c r="N71" s="12" t="s">
        <v>62</v>
      </c>
      <c r="O71" s="9"/>
      <c r="P71" s="51">
        <f t="shared" si="23"/>
        <v>0</v>
      </c>
    </row>
    <row r="72" spans="2:16" ht="15.75" x14ac:dyDescent="0.25">
      <c r="B72" s="23"/>
      <c r="C72" s="61" t="s">
        <v>44</v>
      </c>
      <c r="D72" s="25">
        <v>0</v>
      </c>
      <c r="E72" s="62">
        <v>0</v>
      </c>
      <c r="F72" s="63"/>
      <c r="G72" s="74">
        <f t="shared" si="20"/>
        <v>0</v>
      </c>
      <c r="H72" s="9">
        <v>0</v>
      </c>
      <c r="I72" s="9">
        <v>0</v>
      </c>
      <c r="J72" s="9">
        <v>0</v>
      </c>
      <c r="K72" s="9">
        <f t="shared" si="21"/>
        <v>0</v>
      </c>
      <c r="L72" s="8">
        <f t="shared" si="22"/>
        <v>0</v>
      </c>
      <c r="M72" s="12"/>
      <c r="N72" s="12" t="s">
        <v>60</v>
      </c>
      <c r="O72" s="9"/>
      <c r="P72" s="51">
        <f t="shared" si="23"/>
        <v>0</v>
      </c>
    </row>
    <row r="73" spans="2:16" ht="15.75" thickBot="1" x14ac:dyDescent="0.3">
      <c r="B73" s="31"/>
      <c r="C73" s="78"/>
      <c r="D73" s="14">
        <f>SUM(D60:D72)</f>
        <v>89</v>
      </c>
      <c r="E73" s="14">
        <f t="shared" ref="E73:M73" si="25">SUM(E60:E72)</f>
        <v>20</v>
      </c>
      <c r="F73" s="14"/>
      <c r="G73" s="14">
        <f t="shared" si="25"/>
        <v>24</v>
      </c>
      <c r="H73" s="14">
        <f t="shared" si="25"/>
        <v>123</v>
      </c>
      <c r="I73" s="14">
        <f t="shared" si="25"/>
        <v>7</v>
      </c>
      <c r="J73" s="14">
        <f t="shared" si="25"/>
        <v>32</v>
      </c>
      <c r="K73" s="14">
        <f t="shared" si="25"/>
        <v>85</v>
      </c>
      <c r="L73" s="10">
        <f t="shared" si="25"/>
        <v>-58</v>
      </c>
      <c r="M73" s="132">
        <f t="shared" si="25"/>
        <v>52</v>
      </c>
      <c r="N73" s="130"/>
      <c r="O73" s="32"/>
      <c r="P73" s="79">
        <f>SUM(P60:P69)</f>
        <v>1260</v>
      </c>
    </row>
    <row r="74" spans="2:16" ht="16.5" thickBot="1" x14ac:dyDescent="0.3">
      <c r="B74" s="34"/>
      <c r="C74" s="34"/>
      <c r="D74" s="80"/>
      <c r="E74" s="81"/>
      <c r="F74" s="2"/>
      <c r="G74" s="34"/>
      <c r="H74" s="34"/>
      <c r="I74" s="34"/>
      <c r="J74" s="34"/>
      <c r="K74" s="34"/>
      <c r="L74" s="34"/>
      <c r="M74" s="128"/>
      <c r="N74" s="128"/>
      <c r="O74" s="34"/>
      <c r="P74" s="34"/>
    </row>
    <row r="75" spans="2:16" ht="19.5" thickBot="1" x14ac:dyDescent="0.35">
      <c r="B75" s="36" t="s">
        <v>25</v>
      </c>
      <c r="C75" s="37"/>
      <c r="D75" s="37"/>
      <c r="E75" s="37"/>
      <c r="F75" s="37"/>
      <c r="G75" s="37"/>
      <c r="H75" s="38"/>
      <c r="I75" s="38"/>
      <c r="J75" s="38"/>
      <c r="K75" s="38"/>
      <c r="L75" s="38"/>
      <c r="M75" s="124"/>
      <c r="N75" s="124"/>
      <c r="O75" s="40" t="s">
        <v>6</v>
      </c>
      <c r="P75" s="41"/>
    </row>
    <row r="76" spans="2:16" ht="38.25" customHeight="1" x14ac:dyDescent="0.25">
      <c r="B76" s="42" t="s">
        <v>7</v>
      </c>
      <c r="C76" s="43" t="s">
        <v>8</v>
      </c>
      <c r="D76" s="18" t="s">
        <v>9</v>
      </c>
      <c r="E76" s="18" t="s">
        <v>39</v>
      </c>
      <c r="F76" s="44" t="s">
        <v>49</v>
      </c>
      <c r="G76" s="45" t="s">
        <v>50</v>
      </c>
      <c r="H76" s="18" t="s">
        <v>56</v>
      </c>
      <c r="I76" s="18" t="s">
        <v>51</v>
      </c>
      <c r="J76" s="18" t="s">
        <v>51</v>
      </c>
      <c r="K76" s="18" t="s">
        <v>51</v>
      </c>
      <c r="L76" s="18" t="s">
        <v>45</v>
      </c>
      <c r="M76" s="125" t="s">
        <v>45</v>
      </c>
      <c r="N76" s="125"/>
      <c r="O76" s="19" t="s">
        <v>10</v>
      </c>
      <c r="P76" s="46" t="s">
        <v>11</v>
      </c>
    </row>
    <row r="77" spans="2:16" ht="38.25" customHeight="1" x14ac:dyDescent="0.25">
      <c r="B77" s="42"/>
      <c r="C77" s="43"/>
      <c r="D77" s="18"/>
      <c r="E77" s="18"/>
      <c r="F77" s="18"/>
      <c r="G77" s="47"/>
      <c r="H77" s="18" t="s">
        <v>40</v>
      </c>
      <c r="I77" s="17" t="s">
        <v>57</v>
      </c>
      <c r="J77" s="17" t="s">
        <v>58</v>
      </c>
      <c r="K77" s="17" t="s">
        <v>54</v>
      </c>
      <c r="L77" s="18" t="s">
        <v>55</v>
      </c>
      <c r="M77" s="125" t="s">
        <v>61</v>
      </c>
      <c r="N77" s="125" t="s">
        <v>63</v>
      </c>
      <c r="O77" s="19"/>
      <c r="P77" s="48"/>
    </row>
    <row r="78" spans="2:16" ht="15.75" x14ac:dyDescent="0.25">
      <c r="B78" s="23" t="s">
        <v>26</v>
      </c>
      <c r="C78" s="61" t="s">
        <v>12</v>
      </c>
      <c r="D78" s="82">
        <v>75</v>
      </c>
      <c r="E78" s="82">
        <v>31</v>
      </c>
      <c r="F78" s="65">
        <v>1</v>
      </c>
      <c r="G78" s="83">
        <f>+E78+F78</f>
        <v>32</v>
      </c>
      <c r="H78" s="9">
        <v>12</v>
      </c>
      <c r="I78" s="9">
        <v>0</v>
      </c>
      <c r="J78" s="9">
        <v>3</v>
      </c>
      <c r="K78" s="9">
        <f>+H78-I78-J78</f>
        <v>9</v>
      </c>
      <c r="L78" s="84">
        <f>+D78-G78-H78</f>
        <v>31</v>
      </c>
      <c r="M78" s="131">
        <f>+L78</f>
        <v>31</v>
      </c>
      <c r="N78" s="12" t="s">
        <v>62</v>
      </c>
      <c r="O78" s="50">
        <v>50</v>
      </c>
      <c r="P78" s="51">
        <f>+M78*O78</f>
        <v>1550</v>
      </c>
    </row>
    <row r="79" spans="2:16" ht="15.75" x14ac:dyDescent="0.25">
      <c r="B79" s="23"/>
      <c r="C79" s="61" t="s">
        <v>13</v>
      </c>
      <c r="D79" s="82">
        <v>25</v>
      </c>
      <c r="E79" s="82">
        <v>12</v>
      </c>
      <c r="F79" s="65">
        <v>3</v>
      </c>
      <c r="G79" s="83">
        <f t="shared" ref="G79:G90" si="26">+E79+F79</f>
        <v>15</v>
      </c>
      <c r="H79" s="9">
        <v>64</v>
      </c>
      <c r="I79" s="9">
        <v>4</v>
      </c>
      <c r="J79" s="9">
        <v>28</v>
      </c>
      <c r="K79" s="9">
        <f t="shared" ref="K79:K90" si="27">+H79-I79-J79</f>
        <v>32</v>
      </c>
      <c r="L79" s="84">
        <f t="shared" ref="L79:L90" si="28">+D79-G79-H79</f>
        <v>-54</v>
      </c>
      <c r="M79" s="131">
        <v>10</v>
      </c>
      <c r="N79" s="12" t="s">
        <v>64</v>
      </c>
      <c r="O79" s="50">
        <v>15</v>
      </c>
      <c r="P79" s="51">
        <f t="shared" ref="P79:P89" si="29">+M79*O79</f>
        <v>150</v>
      </c>
    </row>
    <row r="80" spans="2:16" ht="15.75" x14ac:dyDescent="0.25">
      <c r="B80" s="23"/>
      <c r="C80" s="61" t="s">
        <v>14</v>
      </c>
      <c r="D80" s="82">
        <v>10</v>
      </c>
      <c r="E80" s="82">
        <v>4</v>
      </c>
      <c r="F80" s="65">
        <v>0</v>
      </c>
      <c r="G80" s="83">
        <f t="shared" si="26"/>
        <v>4</v>
      </c>
      <c r="H80" s="9">
        <v>4</v>
      </c>
      <c r="I80" s="9">
        <v>1</v>
      </c>
      <c r="J80" s="9">
        <v>2</v>
      </c>
      <c r="K80" s="9">
        <f t="shared" si="27"/>
        <v>1</v>
      </c>
      <c r="L80" s="84">
        <f t="shared" si="28"/>
        <v>2</v>
      </c>
      <c r="M80" s="131">
        <f t="shared" ref="M80:M89" si="30">+L80</f>
        <v>2</v>
      </c>
      <c r="N80" s="12" t="s">
        <v>62</v>
      </c>
      <c r="O80" s="50">
        <v>50</v>
      </c>
      <c r="P80" s="51">
        <f t="shared" si="29"/>
        <v>100</v>
      </c>
    </row>
    <row r="81" spans="2:16" ht="15.75" x14ac:dyDescent="0.25">
      <c r="B81" s="23"/>
      <c r="C81" s="61" t="s">
        <v>15</v>
      </c>
      <c r="D81" s="82">
        <v>10</v>
      </c>
      <c r="E81" s="82">
        <v>6</v>
      </c>
      <c r="F81" s="65">
        <v>1</v>
      </c>
      <c r="G81" s="83">
        <f t="shared" si="26"/>
        <v>7</v>
      </c>
      <c r="H81" s="9">
        <v>8</v>
      </c>
      <c r="I81" s="9">
        <v>6</v>
      </c>
      <c r="J81" s="9">
        <v>2</v>
      </c>
      <c r="K81" s="9">
        <f t="shared" si="27"/>
        <v>0</v>
      </c>
      <c r="L81" s="84">
        <f t="shared" si="28"/>
        <v>-5</v>
      </c>
      <c r="M81" s="131"/>
      <c r="N81" s="12" t="s">
        <v>60</v>
      </c>
      <c r="O81" s="50">
        <v>50</v>
      </c>
      <c r="P81" s="51">
        <f t="shared" si="29"/>
        <v>0</v>
      </c>
    </row>
    <row r="82" spans="2:16" ht="15.75" x14ac:dyDescent="0.25">
      <c r="B82" s="23"/>
      <c r="C82" s="61" t="s">
        <v>16</v>
      </c>
      <c r="D82" s="82">
        <v>8</v>
      </c>
      <c r="E82" s="82">
        <v>0</v>
      </c>
      <c r="F82" s="65">
        <v>0</v>
      </c>
      <c r="G82" s="83">
        <f t="shared" si="26"/>
        <v>0</v>
      </c>
      <c r="H82" s="9">
        <v>20</v>
      </c>
      <c r="I82" s="9">
        <v>0</v>
      </c>
      <c r="J82" s="9">
        <v>4</v>
      </c>
      <c r="K82" s="9">
        <f t="shared" si="27"/>
        <v>16</v>
      </c>
      <c r="L82" s="84">
        <f t="shared" si="28"/>
        <v>-12</v>
      </c>
      <c r="M82" s="131"/>
      <c r="N82" s="12" t="s">
        <v>60</v>
      </c>
      <c r="O82" s="50">
        <v>40</v>
      </c>
      <c r="P82" s="51">
        <f t="shared" si="29"/>
        <v>0</v>
      </c>
    </row>
    <row r="83" spans="2:16" ht="15.75" x14ac:dyDescent="0.25">
      <c r="B83" s="23"/>
      <c r="C83" s="61" t="s">
        <v>17</v>
      </c>
      <c r="D83" s="82">
        <v>10</v>
      </c>
      <c r="E83" s="82">
        <v>5</v>
      </c>
      <c r="F83" s="65">
        <v>0</v>
      </c>
      <c r="G83" s="83">
        <f t="shared" si="26"/>
        <v>5</v>
      </c>
      <c r="H83" s="9"/>
      <c r="I83" s="9">
        <v>0</v>
      </c>
      <c r="J83" s="9"/>
      <c r="K83" s="9">
        <f t="shared" si="27"/>
        <v>0</v>
      </c>
      <c r="L83" s="84">
        <f t="shared" si="28"/>
        <v>5</v>
      </c>
      <c r="M83" s="131">
        <f t="shared" si="30"/>
        <v>5</v>
      </c>
      <c r="N83" s="12" t="s">
        <v>62</v>
      </c>
      <c r="O83" s="50">
        <v>40</v>
      </c>
      <c r="P83" s="51">
        <f t="shared" si="29"/>
        <v>200</v>
      </c>
    </row>
    <row r="84" spans="2:16" ht="15.75" x14ac:dyDescent="0.25">
      <c r="B84" s="23"/>
      <c r="C84" s="61" t="s">
        <v>18</v>
      </c>
      <c r="D84" s="82">
        <v>1</v>
      </c>
      <c r="E84" s="82">
        <v>0</v>
      </c>
      <c r="F84" s="65">
        <v>0</v>
      </c>
      <c r="G84" s="83">
        <f t="shared" si="26"/>
        <v>0</v>
      </c>
      <c r="H84" s="9">
        <v>1</v>
      </c>
      <c r="I84" s="9">
        <v>0</v>
      </c>
      <c r="J84" s="9">
        <v>0</v>
      </c>
      <c r="K84" s="9">
        <f t="shared" si="27"/>
        <v>1</v>
      </c>
      <c r="L84" s="84">
        <f t="shared" si="28"/>
        <v>0</v>
      </c>
      <c r="M84" s="131"/>
      <c r="N84" s="12" t="s">
        <v>60</v>
      </c>
      <c r="O84" s="50">
        <v>20</v>
      </c>
      <c r="P84" s="51">
        <f t="shared" si="29"/>
        <v>0</v>
      </c>
    </row>
    <row r="85" spans="2:16" ht="15.75" x14ac:dyDescent="0.25">
      <c r="B85" s="23"/>
      <c r="C85" s="61" t="s">
        <v>19</v>
      </c>
      <c r="D85" s="82">
        <v>3</v>
      </c>
      <c r="E85" s="82">
        <v>1</v>
      </c>
      <c r="F85" s="65">
        <v>0</v>
      </c>
      <c r="G85" s="83">
        <f t="shared" si="26"/>
        <v>1</v>
      </c>
      <c r="H85" s="9">
        <v>1</v>
      </c>
      <c r="I85" s="9">
        <v>0</v>
      </c>
      <c r="J85" s="9">
        <v>1</v>
      </c>
      <c r="K85" s="9">
        <f t="shared" si="27"/>
        <v>0</v>
      </c>
      <c r="L85" s="84">
        <f t="shared" si="28"/>
        <v>1</v>
      </c>
      <c r="M85" s="131">
        <f t="shared" si="30"/>
        <v>1</v>
      </c>
      <c r="N85" s="12" t="s">
        <v>62</v>
      </c>
      <c r="O85" s="50">
        <v>150</v>
      </c>
      <c r="P85" s="51">
        <f t="shared" si="29"/>
        <v>150</v>
      </c>
    </row>
    <row r="86" spans="2:16" ht="15.75" x14ac:dyDescent="0.25">
      <c r="B86" s="23"/>
      <c r="C86" s="66" t="s">
        <v>20</v>
      </c>
      <c r="D86" s="85">
        <v>12</v>
      </c>
      <c r="E86" s="85">
        <v>6</v>
      </c>
      <c r="F86" s="65">
        <v>1</v>
      </c>
      <c r="G86" s="83">
        <f t="shared" si="26"/>
        <v>7</v>
      </c>
      <c r="H86" s="9">
        <v>1</v>
      </c>
      <c r="I86" s="9">
        <v>0</v>
      </c>
      <c r="J86" s="9">
        <v>1</v>
      </c>
      <c r="K86" s="9">
        <f t="shared" si="27"/>
        <v>0</v>
      </c>
      <c r="L86" s="84">
        <f t="shared" si="28"/>
        <v>4</v>
      </c>
      <c r="M86" s="131">
        <f t="shared" si="30"/>
        <v>4</v>
      </c>
      <c r="N86" s="12" t="s">
        <v>62</v>
      </c>
      <c r="O86" s="54">
        <f>105/7</f>
        <v>15</v>
      </c>
      <c r="P86" s="51">
        <f t="shared" si="29"/>
        <v>60</v>
      </c>
    </row>
    <row r="87" spans="2:16" ht="15.75" x14ac:dyDescent="0.25">
      <c r="B87" s="23"/>
      <c r="C87" s="61" t="s">
        <v>21</v>
      </c>
      <c r="D87" s="5">
        <v>6</v>
      </c>
      <c r="E87" s="5">
        <v>0</v>
      </c>
      <c r="F87" s="65">
        <v>0</v>
      </c>
      <c r="G87" s="83">
        <f t="shared" si="26"/>
        <v>0</v>
      </c>
      <c r="H87" s="9">
        <v>6</v>
      </c>
      <c r="I87" s="9">
        <v>6</v>
      </c>
      <c r="J87" s="9">
        <v>0</v>
      </c>
      <c r="K87" s="9">
        <f t="shared" si="27"/>
        <v>0</v>
      </c>
      <c r="L87" s="84">
        <f t="shared" si="28"/>
        <v>0</v>
      </c>
      <c r="M87" s="131"/>
      <c r="N87" s="12" t="s">
        <v>60</v>
      </c>
      <c r="O87" s="86">
        <v>15</v>
      </c>
      <c r="P87" s="51">
        <f t="shared" si="29"/>
        <v>0</v>
      </c>
    </row>
    <row r="88" spans="2:16" ht="15.75" x14ac:dyDescent="0.25">
      <c r="B88" s="23"/>
      <c r="C88" s="61" t="s">
        <v>30</v>
      </c>
      <c r="D88" s="5">
        <v>2</v>
      </c>
      <c r="E88" s="5">
        <v>0</v>
      </c>
      <c r="F88" s="65">
        <v>0</v>
      </c>
      <c r="G88" s="83">
        <f t="shared" si="26"/>
        <v>0</v>
      </c>
      <c r="H88" s="9">
        <v>0</v>
      </c>
      <c r="I88" s="9">
        <v>0</v>
      </c>
      <c r="J88" s="9">
        <v>0</v>
      </c>
      <c r="K88" s="9">
        <f t="shared" si="27"/>
        <v>0</v>
      </c>
      <c r="L88" s="84">
        <f t="shared" si="28"/>
        <v>2</v>
      </c>
      <c r="M88" s="131">
        <f t="shared" si="30"/>
        <v>2</v>
      </c>
      <c r="N88" s="12" t="s">
        <v>62</v>
      </c>
      <c r="O88" s="9"/>
      <c r="P88" s="51">
        <f t="shared" si="29"/>
        <v>0</v>
      </c>
    </row>
    <row r="89" spans="2:16" ht="15.75" x14ac:dyDescent="0.25">
      <c r="B89" s="23"/>
      <c r="C89" s="61" t="s">
        <v>43</v>
      </c>
      <c r="D89" s="5">
        <v>4</v>
      </c>
      <c r="E89" s="5">
        <v>0</v>
      </c>
      <c r="F89" s="65">
        <v>0</v>
      </c>
      <c r="G89" s="83">
        <f t="shared" si="26"/>
        <v>0</v>
      </c>
      <c r="H89" s="9">
        <v>3</v>
      </c>
      <c r="I89" s="9">
        <v>0</v>
      </c>
      <c r="J89" s="9">
        <v>0</v>
      </c>
      <c r="K89" s="9">
        <f t="shared" si="27"/>
        <v>3</v>
      </c>
      <c r="L89" s="84">
        <f t="shared" si="28"/>
        <v>1</v>
      </c>
      <c r="M89" s="131">
        <f t="shared" si="30"/>
        <v>1</v>
      </c>
      <c r="N89" s="12" t="s">
        <v>62</v>
      </c>
      <c r="O89" s="9"/>
      <c r="P89" s="51">
        <f t="shared" si="29"/>
        <v>0</v>
      </c>
    </row>
    <row r="90" spans="2:16" ht="15.75" x14ac:dyDescent="0.25">
      <c r="B90" s="23"/>
      <c r="C90" s="61" t="s">
        <v>44</v>
      </c>
      <c r="D90" s="5">
        <v>1</v>
      </c>
      <c r="E90" s="5">
        <v>0</v>
      </c>
      <c r="F90" s="65">
        <v>0</v>
      </c>
      <c r="G90" s="83">
        <f t="shared" si="26"/>
        <v>0</v>
      </c>
      <c r="H90" s="9">
        <v>0</v>
      </c>
      <c r="I90" s="9">
        <v>0</v>
      </c>
      <c r="J90" s="9">
        <v>0</v>
      </c>
      <c r="K90" s="9">
        <f t="shared" si="27"/>
        <v>0</v>
      </c>
      <c r="L90" s="84">
        <f t="shared" si="28"/>
        <v>1</v>
      </c>
      <c r="M90" s="133"/>
      <c r="N90" s="12" t="s">
        <v>60</v>
      </c>
      <c r="O90" s="9"/>
      <c r="P90" s="51"/>
    </row>
    <row r="91" spans="2:16" ht="15.75" thickBot="1" x14ac:dyDescent="0.3">
      <c r="B91" s="31"/>
      <c r="C91" s="32"/>
      <c r="D91" s="15">
        <f>SUM(D78:D90)</f>
        <v>167</v>
      </c>
      <c r="E91" s="15">
        <f t="shared" ref="E91:M91" si="31">SUM(E78:E90)</f>
        <v>65</v>
      </c>
      <c r="F91" s="15"/>
      <c r="G91" s="15">
        <f t="shared" si="31"/>
        <v>71</v>
      </c>
      <c r="H91" s="15">
        <f t="shared" si="31"/>
        <v>120</v>
      </c>
      <c r="I91" s="15">
        <f t="shared" si="31"/>
        <v>17</v>
      </c>
      <c r="J91" s="15">
        <f t="shared" si="31"/>
        <v>41</v>
      </c>
      <c r="K91" s="15">
        <f t="shared" si="31"/>
        <v>62</v>
      </c>
      <c r="L91" s="15">
        <f t="shared" si="31"/>
        <v>-24</v>
      </c>
      <c r="M91" s="134">
        <f t="shared" si="31"/>
        <v>56</v>
      </c>
      <c r="N91" s="135"/>
      <c r="O91" s="32"/>
      <c r="P91" s="57">
        <f>SUM(P78:P87)</f>
        <v>2210</v>
      </c>
    </row>
    <row r="92" spans="2:16" ht="16.5" thickBot="1" x14ac:dyDescent="0.3">
      <c r="B92" s="34"/>
      <c r="C92" s="34"/>
      <c r="D92" s="3"/>
      <c r="E92" s="3"/>
      <c r="F92" s="3"/>
      <c r="G92" s="34"/>
      <c r="H92" s="87"/>
      <c r="I92" s="87"/>
      <c r="J92" s="87"/>
      <c r="K92" s="87"/>
      <c r="L92" s="87"/>
      <c r="M92" s="136"/>
      <c r="N92" s="136"/>
      <c r="O92" s="34"/>
      <c r="P92" s="34"/>
    </row>
    <row r="93" spans="2:16" x14ac:dyDescent="0.25">
      <c r="B93" s="88" t="s">
        <v>27</v>
      </c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137"/>
      <c r="N93" s="137"/>
      <c r="O93" s="90"/>
      <c r="P93" s="91"/>
    </row>
    <row r="94" spans="2:16" ht="19.5" thickBot="1" x14ac:dyDescent="0.35">
      <c r="B94" s="92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136"/>
      <c r="N94" s="136"/>
      <c r="O94" s="94" t="s">
        <v>6</v>
      </c>
      <c r="P94" s="95"/>
    </row>
    <row r="95" spans="2:16" ht="41.25" customHeight="1" x14ac:dyDescent="0.25">
      <c r="B95" s="96" t="s">
        <v>7</v>
      </c>
      <c r="C95" s="97" t="s">
        <v>8</v>
      </c>
      <c r="D95" s="97" t="s">
        <v>9</v>
      </c>
      <c r="E95" s="97" t="s">
        <v>39</v>
      </c>
      <c r="F95" s="44" t="s">
        <v>49</v>
      </c>
      <c r="G95" s="45" t="s">
        <v>50</v>
      </c>
      <c r="H95" s="18" t="s">
        <v>56</v>
      </c>
      <c r="I95" s="18" t="s">
        <v>51</v>
      </c>
      <c r="J95" s="18" t="s">
        <v>51</v>
      </c>
      <c r="K95" s="18" t="s">
        <v>51</v>
      </c>
      <c r="L95" s="18" t="s">
        <v>45</v>
      </c>
      <c r="M95" s="125" t="s">
        <v>45</v>
      </c>
      <c r="N95" s="125"/>
      <c r="O95" s="20" t="s">
        <v>10</v>
      </c>
      <c r="P95" s="46" t="s">
        <v>11</v>
      </c>
    </row>
    <row r="96" spans="2:16" ht="34.5" customHeight="1" x14ac:dyDescent="0.25">
      <c r="B96" s="98"/>
      <c r="C96" s="99"/>
      <c r="D96" s="99"/>
      <c r="E96" s="99"/>
      <c r="F96" s="100" t="s">
        <v>28</v>
      </c>
      <c r="G96" s="47"/>
      <c r="H96" s="18" t="s">
        <v>28</v>
      </c>
      <c r="I96" s="17" t="s">
        <v>57</v>
      </c>
      <c r="J96" s="17" t="s">
        <v>58</v>
      </c>
      <c r="K96" s="17" t="s">
        <v>54</v>
      </c>
      <c r="L96" s="18" t="s">
        <v>55</v>
      </c>
      <c r="M96" s="125" t="s">
        <v>61</v>
      </c>
      <c r="N96" s="125" t="s">
        <v>63</v>
      </c>
      <c r="O96" s="21"/>
      <c r="P96" s="101" t="s">
        <v>28</v>
      </c>
    </row>
    <row r="97" spans="2:16" ht="15.75" x14ac:dyDescent="0.25">
      <c r="B97" s="102" t="s">
        <v>29</v>
      </c>
      <c r="C97" s="61" t="s">
        <v>12</v>
      </c>
      <c r="D97" s="82">
        <v>10</v>
      </c>
      <c r="E97" s="82">
        <v>6</v>
      </c>
      <c r="F97" s="65">
        <v>1</v>
      </c>
      <c r="G97" s="83">
        <f>+E97+F97</f>
        <v>7</v>
      </c>
      <c r="H97" s="8">
        <f>+I97+J97+K97</f>
        <v>2</v>
      </c>
      <c r="I97" s="8">
        <v>0</v>
      </c>
      <c r="J97" s="8">
        <v>1</v>
      </c>
      <c r="K97" s="8">
        <v>1</v>
      </c>
      <c r="L97" s="8">
        <f>+D97-G97-I97-J97-K97</f>
        <v>1</v>
      </c>
      <c r="M97" s="131">
        <f>+L97</f>
        <v>1</v>
      </c>
      <c r="N97" s="12" t="s">
        <v>62</v>
      </c>
      <c r="O97" s="50">
        <v>50</v>
      </c>
      <c r="P97" s="51">
        <f>+M97*O97</f>
        <v>50</v>
      </c>
    </row>
    <row r="98" spans="2:16" ht="15.75" x14ac:dyDescent="0.25">
      <c r="B98" s="103"/>
      <c r="C98" s="61" t="s">
        <v>13</v>
      </c>
      <c r="D98" s="82">
        <v>15</v>
      </c>
      <c r="E98" s="82">
        <v>10</v>
      </c>
      <c r="F98" s="65">
        <v>1</v>
      </c>
      <c r="G98" s="83">
        <f t="shared" ref="G98:G109" si="32">+E98+F98</f>
        <v>11</v>
      </c>
      <c r="H98" s="8">
        <f t="shared" ref="H98:H109" si="33">+I98+J98+K98</f>
        <v>7</v>
      </c>
      <c r="I98" s="8">
        <v>1</v>
      </c>
      <c r="J98" s="8">
        <v>0</v>
      </c>
      <c r="K98" s="8">
        <v>6</v>
      </c>
      <c r="L98" s="8">
        <f t="shared" ref="L98:L109" si="34">+D98-G98-I98-J98-K98</f>
        <v>-3</v>
      </c>
      <c r="M98" s="131">
        <v>30</v>
      </c>
      <c r="N98" s="12" t="s">
        <v>64</v>
      </c>
      <c r="O98" s="50">
        <v>15</v>
      </c>
      <c r="P98" s="51">
        <f t="shared" ref="P98:P109" si="35">+M98*O98</f>
        <v>450</v>
      </c>
    </row>
    <row r="99" spans="2:16" ht="15.75" x14ac:dyDescent="0.25">
      <c r="B99" s="103"/>
      <c r="C99" s="61" t="s">
        <v>14</v>
      </c>
      <c r="D99" s="82">
        <v>15</v>
      </c>
      <c r="E99" s="82">
        <v>8</v>
      </c>
      <c r="F99" s="65">
        <v>1</v>
      </c>
      <c r="G99" s="83">
        <f t="shared" si="32"/>
        <v>9</v>
      </c>
      <c r="H99" s="8">
        <f t="shared" si="33"/>
        <v>4</v>
      </c>
      <c r="I99" s="8">
        <v>1</v>
      </c>
      <c r="J99" s="8">
        <v>2</v>
      </c>
      <c r="K99" s="8">
        <v>1</v>
      </c>
      <c r="L99" s="8">
        <f t="shared" si="34"/>
        <v>2</v>
      </c>
      <c r="M99" s="131">
        <f t="shared" ref="M99:M108" si="36">+L99</f>
        <v>2</v>
      </c>
      <c r="N99" s="12" t="s">
        <v>62</v>
      </c>
      <c r="O99" s="50">
        <v>50</v>
      </c>
      <c r="P99" s="51">
        <f t="shared" si="35"/>
        <v>100</v>
      </c>
    </row>
    <row r="100" spans="2:16" ht="15.75" x14ac:dyDescent="0.25">
      <c r="B100" s="103"/>
      <c r="C100" s="61" t="s">
        <v>15</v>
      </c>
      <c r="D100" s="82">
        <v>12</v>
      </c>
      <c r="E100" s="82">
        <v>4</v>
      </c>
      <c r="F100" s="65">
        <v>1</v>
      </c>
      <c r="G100" s="83">
        <f t="shared" si="32"/>
        <v>5</v>
      </c>
      <c r="H100" s="8">
        <f t="shared" si="33"/>
        <v>3</v>
      </c>
      <c r="I100" s="8">
        <v>0</v>
      </c>
      <c r="J100" s="8">
        <v>1</v>
      </c>
      <c r="K100" s="8">
        <v>2</v>
      </c>
      <c r="L100" s="8">
        <f t="shared" si="34"/>
        <v>4</v>
      </c>
      <c r="M100" s="131">
        <f t="shared" si="36"/>
        <v>4</v>
      </c>
      <c r="N100" s="12" t="s">
        <v>62</v>
      </c>
      <c r="O100" s="50">
        <v>50</v>
      </c>
      <c r="P100" s="51">
        <f t="shared" si="35"/>
        <v>200</v>
      </c>
    </row>
    <row r="101" spans="2:16" ht="15.75" x14ac:dyDescent="0.25">
      <c r="B101" s="103"/>
      <c r="C101" s="61" t="s">
        <v>16</v>
      </c>
      <c r="D101" s="82">
        <v>0</v>
      </c>
      <c r="E101" s="82">
        <v>0</v>
      </c>
      <c r="F101" s="65"/>
      <c r="G101" s="83">
        <f t="shared" si="32"/>
        <v>0</v>
      </c>
      <c r="H101" s="8">
        <f t="shared" si="33"/>
        <v>0</v>
      </c>
      <c r="I101" s="8">
        <v>0</v>
      </c>
      <c r="J101" s="8"/>
      <c r="K101" s="8"/>
      <c r="L101" s="8">
        <f t="shared" si="34"/>
        <v>0</v>
      </c>
      <c r="M101" s="131"/>
      <c r="N101" s="12" t="s">
        <v>60</v>
      </c>
      <c r="O101" s="50">
        <v>40</v>
      </c>
      <c r="P101" s="51">
        <f t="shared" si="35"/>
        <v>0</v>
      </c>
    </row>
    <row r="102" spans="2:16" ht="15.75" x14ac:dyDescent="0.25">
      <c r="B102" s="103"/>
      <c r="C102" s="61" t="s">
        <v>17</v>
      </c>
      <c r="D102" s="82">
        <v>12</v>
      </c>
      <c r="E102" s="82">
        <v>1</v>
      </c>
      <c r="F102" s="65"/>
      <c r="G102" s="83">
        <f t="shared" si="32"/>
        <v>1</v>
      </c>
      <c r="H102" s="8">
        <f t="shared" si="33"/>
        <v>2</v>
      </c>
      <c r="I102" s="8">
        <v>0</v>
      </c>
      <c r="J102" s="8"/>
      <c r="K102" s="8">
        <v>2</v>
      </c>
      <c r="L102" s="8">
        <f t="shared" si="34"/>
        <v>9</v>
      </c>
      <c r="M102" s="131">
        <f t="shared" si="36"/>
        <v>9</v>
      </c>
      <c r="N102" s="12" t="s">
        <v>62</v>
      </c>
      <c r="O102" s="50">
        <v>40</v>
      </c>
      <c r="P102" s="51">
        <f t="shared" si="35"/>
        <v>360</v>
      </c>
    </row>
    <row r="103" spans="2:16" ht="15.75" x14ac:dyDescent="0.25">
      <c r="B103" s="103"/>
      <c r="C103" s="61" t="s">
        <v>18</v>
      </c>
      <c r="D103" s="82">
        <v>1</v>
      </c>
      <c r="E103" s="82">
        <v>2</v>
      </c>
      <c r="F103" s="65"/>
      <c r="G103" s="83">
        <f t="shared" si="32"/>
        <v>2</v>
      </c>
      <c r="H103" s="8">
        <f t="shared" si="33"/>
        <v>0</v>
      </c>
      <c r="I103" s="8">
        <v>0</v>
      </c>
      <c r="J103" s="8"/>
      <c r="K103" s="8"/>
      <c r="L103" s="8">
        <f t="shared" si="34"/>
        <v>-1</v>
      </c>
      <c r="M103" s="131"/>
      <c r="N103" s="12" t="s">
        <v>60</v>
      </c>
      <c r="O103" s="50">
        <v>20</v>
      </c>
      <c r="P103" s="51">
        <f t="shared" si="35"/>
        <v>0</v>
      </c>
    </row>
    <row r="104" spans="2:16" ht="15.75" x14ac:dyDescent="0.25">
      <c r="B104" s="103"/>
      <c r="C104" s="61" t="s">
        <v>19</v>
      </c>
      <c r="D104" s="82">
        <v>2</v>
      </c>
      <c r="E104" s="82">
        <v>3</v>
      </c>
      <c r="F104" s="65"/>
      <c r="G104" s="83">
        <f t="shared" si="32"/>
        <v>3</v>
      </c>
      <c r="H104" s="8">
        <f t="shared" si="33"/>
        <v>0</v>
      </c>
      <c r="I104" s="8">
        <v>0</v>
      </c>
      <c r="J104" s="8"/>
      <c r="K104" s="8"/>
      <c r="L104" s="8">
        <f t="shared" si="34"/>
        <v>-1</v>
      </c>
      <c r="M104" s="131"/>
      <c r="N104" s="12" t="s">
        <v>60</v>
      </c>
      <c r="O104" s="50">
        <v>150</v>
      </c>
      <c r="P104" s="51">
        <f t="shared" si="35"/>
        <v>0</v>
      </c>
    </row>
    <row r="105" spans="2:16" ht="15.75" x14ac:dyDescent="0.25">
      <c r="B105" s="103"/>
      <c r="C105" s="61" t="s">
        <v>20</v>
      </c>
      <c r="D105" s="82">
        <v>12</v>
      </c>
      <c r="E105" s="82">
        <v>5</v>
      </c>
      <c r="F105" s="65"/>
      <c r="G105" s="83">
        <v>6</v>
      </c>
      <c r="H105" s="8">
        <f t="shared" si="33"/>
        <v>5</v>
      </c>
      <c r="I105" s="8">
        <v>2</v>
      </c>
      <c r="J105" s="8">
        <v>2</v>
      </c>
      <c r="K105" s="8">
        <v>1</v>
      </c>
      <c r="L105" s="8">
        <f t="shared" si="34"/>
        <v>1</v>
      </c>
      <c r="M105" s="131">
        <f t="shared" si="36"/>
        <v>1</v>
      </c>
      <c r="N105" s="12" t="s">
        <v>62</v>
      </c>
      <c r="O105" s="77">
        <f>105/7</f>
        <v>15</v>
      </c>
      <c r="P105" s="51">
        <f t="shared" si="35"/>
        <v>15</v>
      </c>
    </row>
    <row r="106" spans="2:16" ht="15.75" x14ac:dyDescent="0.25">
      <c r="B106" s="103"/>
      <c r="C106" s="61" t="s">
        <v>33</v>
      </c>
      <c r="D106" s="82">
        <v>6</v>
      </c>
      <c r="E106" s="82">
        <v>1</v>
      </c>
      <c r="F106" s="65"/>
      <c r="G106" s="83">
        <f t="shared" si="32"/>
        <v>1</v>
      </c>
      <c r="H106" s="8">
        <f t="shared" si="33"/>
        <v>3</v>
      </c>
      <c r="I106" s="8">
        <v>0</v>
      </c>
      <c r="J106" s="8"/>
      <c r="K106" s="8">
        <v>3</v>
      </c>
      <c r="L106" s="8">
        <f t="shared" si="34"/>
        <v>2</v>
      </c>
      <c r="M106" s="131"/>
      <c r="N106" s="12" t="s">
        <v>60</v>
      </c>
      <c r="O106" s="50"/>
      <c r="P106" s="51">
        <f t="shared" si="35"/>
        <v>0</v>
      </c>
    </row>
    <row r="107" spans="2:16" ht="15.75" x14ac:dyDescent="0.25">
      <c r="B107" s="103"/>
      <c r="C107" s="61" t="s">
        <v>30</v>
      </c>
      <c r="D107" s="82">
        <v>4</v>
      </c>
      <c r="E107" s="82">
        <v>4</v>
      </c>
      <c r="F107" s="65"/>
      <c r="G107" s="83">
        <f t="shared" si="32"/>
        <v>4</v>
      </c>
      <c r="H107" s="8">
        <f t="shared" si="33"/>
        <v>0</v>
      </c>
      <c r="I107" s="8">
        <v>0</v>
      </c>
      <c r="J107" s="8"/>
      <c r="K107" s="8"/>
      <c r="L107" s="8">
        <f t="shared" si="34"/>
        <v>0</v>
      </c>
      <c r="M107" s="131"/>
      <c r="N107" s="12" t="s">
        <v>60</v>
      </c>
      <c r="O107" s="50"/>
      <c r="P107" s="51">
        <f t="shared" si="35"/>
        <v>0</v>
      </c>
    </row>
    <row r="108" spans="2:16" ht="15.75" x14ac:dyDescent="0.25">
      <c r="B108" s="103"/>
      <c r="C108" s="61" t="s">
        <v>31</v>
      </c>
      <c r="D108" s="82">
        <v>2</v>
      </c>
      <c r="E108" s="82">
        <v>2</v>
      </c>
      <c r="F108" s="65"/>
      <c r="G108" s="83">
        <f t="shared" si="32"/>
        <v>2</v>
      </c>
      <c r="H108" s="8">
        <f t="shared" si="33"/>
        <v>0</v>
      </c>
      <c r="I108" s="8">
        <v>0</v>
      </c>
      <c r="J108" s="8"/>
      <c r="K108" s="8"/>
      <c r="L108" s="8">
        <f t="shared" si="34"/>
        <v>0</v>
      </c>
      <c r="M108" s="131"/>
      <c r="N108" s="12" t="s">
        <v>60</v>
      </c>
      <c r="O108" s="50"/>
      <c r="P108" s="51">
        <f t="shared" si="35"/>
        <v>0</v>
      </c>
    </row>
    <row r="109" spans="2:16" ht="16.5" thickBot="1" x14ac:dyDescent="0.3">
      <c r="B109" s="103"/>
      <c r="C109" s="61" t="s">
        <v>32</v>
      </c>
      <c r="D109" s="82">
        <v>1</v>
      </c>
      <c r="E109" s="82">
        <v>2</v>
      </c>
      <c r="F109" s="65"/>
      <c r="G109" s="83">
        <f t="shared" si="32"/>
        <v>2</v>
      </c>
      <c r="H109" s="8">
        <f t="shared" si="33"/>
        <v>0</v>
      </c>
      <c r="I109" s="8">
        <v>0</v>
      </c>
      <c r="J109" s="8"/>
      <c r="K109" s="8"/>
      <c r="L109" s="8">
        <f t="shared" si="34"/>
        <v>-1</v>
      </c>
      <c r="M109" s="133"/>
      <c r="N109" s="12" t="s">
        <v>60</v>
      </c>
      <c r="O109" s="50"/>
      <c r="P109" s="51">
        <f t="shared" si="35"/>
        <v>0</v>
      </c>
    </row>
    <row r="110" spans="2:16" ht="15.75" thickBot="1" x14ac:dyDescent="0.3">
      <c r="B110" s="31"/>
      <c r="C110" s="32"/>
      <c r="D110" s="15">
        <f>SUM(D97:D109)</f>
        <v>92</v>
      </c>
      <c r="E110" s="15">
        <f t="shared" ref="E110:L110" si="37">SUM(E97:E109)</f>
        <v>48</v>
      </c>
      <c r="F110" s="15"/>
      <c r="G110" s="15">
        <f t="shared" si="37"/>
        <v>53</v>
      </c>
      <c r="H110" s="13">
        <f>SUM(H97:H109)</f>
        <v>26</v>
      </c>
      <c r="I110" s="13">
        <f>SUM(I97:I109)</f>
        <v>4</v>
      </c>
      <c r="J110" s="13">
        <f t="shared" ref="J110:K110" si="38">SUM(J97:J109)</f>
        <v>6</v>
      </c>
      <c r="K110" s="13">
        <f t="shared" si="38"/>
        <v>16</v>
      </c>
      <c r="L110" s="13">
        <f t="shared" si="37"/>
        <v>13</v>
      </c>
      <c r="M110" s="127"/>
      <c r="N110" s="127"/>
      <c r="O110" s="32"/>
      <c r="P110" s="104">
        <f>SUM(P97:P109)</f>
        <v>1175</v>
      </c>
    </row>
    <row r="111" spans="2:16" ht="15.75" thickBot="1" x14ac:dyDescent="0.3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128"/>
      <c r="N111" s="128"/>
      <c r="O111" s="34"/>
      <c r="P111" s="34"/>
    </row>
    <row r="112" spans="2:16" ht="15.75" customHeight="1" thickBot="1" x14ac:dyDescent="0.35">
      <c r="B112" s="88" t="s">
        <v>34</v>
      </c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137"/>
      <c r="N112" s="137"/>
      <c r="O112" s="105" t="s">
        <v>6</v>
      </c>
      <c r="P112" s="106"/>
    </row>
    <row r="113" spans="2:17" ht="33" customHeight="1" x14ac:dyDescent="0.25">
      <c r="B113" s="96" t="s">
        <v>7</v>
      </c>
      <c r="C113" s="97" t="s">
        <v>8</v>
      </c>
      <c r="D113" s="97" t="s">
        <v>9</v>
      </c>
      <c r="E113" s="97" t="s">
        <v>39</v>
      </c>
      <c r="F113" s="44" t="s">
        <v>49</v>
      </c>
      <c r="G113" s="45" t="s">
        <v>50</v>
      </c>
      <c r="H113" s="18" t="s">
        <v>56</v>
      </c>
      <c r="I113" s="18" t="s">
        <v>51</v>
      </c>
      <c r="J113" s="18" t="s">
        <v>51</v>
      </c>
      <c r="K113" s="18" t="s">
        <v>51</v>
      </c>
      <c r="L113" s="18" t="s">
        <v>45</v>
      </c>
      <c r="M113" s="125" t="s">
        <v>45</v>
      </c>
      <c r="N113" s="125"/>
      <c r="O113" s="20" t="s">
        <v>10</v>
      </c>
      <c r="P113" s="46" t="s">
        <v>11</v>
      </c>
    </row>
    <row r="114" spans="2:17" ht="27" customHeight="1" x14ac:dyDescent="0.25">
      <c r="B114" s="98"/>
      <c r="C114" s="99"/>
      <c r="D114" s="99"/>
      <c r="E114" s="99"/>
      <c r="F114" s="100" t="s">
        <v>28</v>
      </c>
      <c r="G114" s="47"/>
      <c r="H114" s="18"/>
      <c r="I114" s="17" t="s">
        <v>52</v>
      </c>
      <c r="J114" s="17" t="s">
        <v>59</v>
      </c>
      <c r="K114" s="17" t="s">
        <v>54</v>
      </c>
      <c r="L114" s="18" t="s">
        <v>55</v>
      </c>
      <c r="M114" s="125" t="s">
        <v>61</v>
      </c>
      <c r="N114" s="125" t="s">
        <v>63</v>
      </c>
      <c r="O114" s="21"/>
      <c r="P114" s="101" t="s">
        <v>28</v>
      </c>
    </row>
    <row r="115" spans="2:17" ht="15.75" x14ac:dyDescent="0.25">
      <c r="B115" s="23" t="s">
        <v>35</v>
      </c>
      <c r="C115" s="61" t="s">
        <v>12</v>
      </c>
      <c r="D115" s="82">
        <v>45</v>
      </c>
      <c r="E115" s="82">
        <v>27</v>
      </c>
      <c r="F115" s="63">
        <v>7</v>
      </c>
      <c r="G115" s="83">
        <f>+E115+F115</f>
        <v>34</v>
      </c>
      <c r="H115" s="8">
        <f>+I115+J115+K115</f>
        <v>21</v>
      </c>
      <c r="I115" s="8">
        <v>7</v>
      </c>
      <c r="J115" s="8">
        <v>9</v>
      </c>
      <c r="K115" s="8">
        <v>5</v>
      </c>
      <c r="L115" s="8">
        <f>+D115-G115-I115-J115-K115</f>
        <v>-10</v>
      </c>
      <c r="M115" s="131"/>
      <c r="N115" s="12" t="s">
        <v>60</v>
      </c>
      <c r="O115" s="50">
        <v>50</v>
      </c>
      <c r="P115" s="51">
        <f>+M115*O115</f>
        <v>0</v>
      </c>
      <c r="Q115" s="6"/>
    </row>
    <row r="116" spans="2:17" ht="15.75" x14ac:dyDescent="0.25">
      <c r="B116" s="23"/>
      <c r="C116" s="61" t="s">
        <v>13</v>
      </c>
      <c r="D116" s="82">
        <v>15</v>
      </c>
      <c r="E116" s="82">
        <v>6</v>
      </c>
      <c r="F116" s="76"/>
      <c r="G116" s="83">
        <f t="shared" ref="G116:G127" si="39">+E116+F116</f>
        <v>6</v>
      </c>
      <c r="H116" s="8">
        <f t="shared" ref="H116:H127" si="40">+I116+J116+K116</f>
        <v>10</v>
      </c>
      <c r="I116" s="8">
        <v>4</v>
      </c>
      <c r="J116" s="8">
        <v>2</v>
      </c>
      <c r="K116" s="8">
        <v>4</v>
      </c>
      <c r="L116" s="8">
        <f t="shared" ref="L116:L127" si="41">+D116-G116-I116-J116-K116</f>
        <v>-1</v>
      </c>
      <c r="M116" s="131">
        <v>40</v>
      </c>
      <c r="N116" s="12" t="s">
        <v>64</v>
      </c>
      <c r="O116" s="50">
        <v>15</v>
      </c>
      <c r="P116" s="51">
        <f t="shared" ref="P116:P127" si="42">+M116*O116</f>
        <v>600</v>
      </c>
    </row>
    <row r="117" spans="2:17" ht="15.75" x14ac:dyDescent="0.25">
      <c r="B117" s="23"/>
      <c r="C117" s="61" t="s">
        <v>14</v>
      </c>
      <c r="D117" s="82">
        <v>6</v>
      </c>
      <c r="E117" s="82">
        <v>3</v>
      </c>
      <c r="F117" s="63"/>
      <c r="G117" s="83">
        <f t="shared" si="39"/>
        <v>3</v>
      </c>
      <c r="H117" s="8">
        <f t="shared" si="40"/>
        <v>0</v>
      </c>
      <c r="I117" s="8"/>
      <c r="J117" s="8">
        <v>0</v>
      </c>
      <c r="K117" s="8"/>
      <c r="L117" s="8">
        <f t="shared" si="41"/>
        <v>3</v>
      </c>
      <c r="M117" s="131">
        <f t="shared" ref="M117:M127" si="43">+L117</f>
        <v>3</v>
      </c>
      <c r="N117" s="12" t="s">
        <v>62</v>
      </c>
      <c r="O117" s="50">
        <v>50</v>
      </c>
      <c r="P117" s="51">
        <f t="shared" si="42"/>
        <v>150</v>
      </c>
    </row>
    <row r="118" spans="2:17" ht="15.75" x14ac:dyDescent="0.25">
      <c r="B118" s="23"/>
      <c r="C118" s="61" t="s">
        <v>15</v>
      </c>
      <c r="D118" s="82">
        <v>7</v>
      </c>
      <c r="E118" s="82">
        <v>3</v>
      </c>
      <c r="F118" s="76">
        <v>1</v>
      </c>
      <c r="G118" s="83">
        <f t="shared" si="39"/>
        <v>4</v>
      </c>
      <c r="H118" s="8">
        <f t="shared" si="40"/>
        <v>1</v>
      </c>
      <c r="I118" s="8"/>
      <c r="J118" s="8">
        <v>0</v>
      </c>
      <c r="K118" s="8">
        <v>1</v>
      </c>
      <c r="L118" s="8">
        <f t="shared" si="41"/>
        <v>2</v>
      </c>
      <c r="M118" s="131">
        <f t="shared" si="43"/>
        <v>2</v>
      </c>
      <c r="N118" s="12" t="s">
        <v>62</v>
      </c>
      <c r="O118" s="50">
        <v>50</v>
      </c>
      <c r="P118" s="51">
        <f t="shared" si="42"/>
        <v>100</v>
      </c>
    </row>
    <row r="119" spans="2:17" ht="15.75" x14ac:dyDescent="0.25">
      <c r="B119" s="23"/>
      <c r="C119" s="61" t="s">
        <v>16</v>
      </c>
      <c r="D119" s="82">
        <v>8</v>
      </c>
      <c r="E119" s="82">
        <v>7</v>
      </c>
      <c r="F119" s="76">
        <v>0</v>
      </c>
      <c r="G119" s="83">
        <f t="shared" si="39"/>
        <v>7</v>
      </c>
      <c r="H119" s="8">
        <f t="shared" si="40"/>
        <v>2</v>
      </c>
      <c r="I119" s="8">
        <v>1</v>
      </c>
      <c r="J119" s="8">
        <v>0</v>
      </c>
      <c r="K119" s="8">
        <v>1</v>
      </c>
      <c r="L119" s="8">
        <f t="shared" si="41"/>
        <v>-1</v>
      </c>
      <c r="M119" s="131"/>
      <c r="N119" s="12" t="s">
        <v>60</v>
      </c>
      <c r="O119" s="50">
        <v>40</v>
      </c>
      <c r="P119" s="51">
        <f t="shared" si="42"/>
        <v>0</v>
      </c>
    </row>
    <row r="120" spans="2:17" ht="15.75" x14ac:dyDescent="0.25">
      <c r="B120" s="23"/>
      <c r="C120" s="61" t="s">
        <v>17</v>
      </c>
      <c r="D120" s="82">
        <v>7</v>
      </c>
      <c r="E120" s="82"/>
      <c r="F120" s="76"/>
      <c r="G120" s="83">
        <f t="shared" si="39"/>
        <v>0</v>
      </c>
      <c r="H120" s="8">
        <f t="shared" si="40"/>
        <v>0</v>
      </c>
      <c r="I120" s="8"/>
      <c r="J120" s="8"/>
      <c r="K120" s="8"/>
      <c r="L120" s="8">
        <f t="shared" si="41"/>
        <v>7</v>
      </c>
      <c r="M120" s="131">
        <f t="shared" si="43"/>
        <v>7</v>
      </c>
      <c r="N120" s="12" t="s">
        <v>62</v>
      </c>
      <c r="O120" s="50">
        <v>40</v>
      </c>
      <c r="P120" s="51">
        <f t="shared" si="42"/>
        <v>280</v>
      </c>
    </row>
    <row r="121" spans="2:17" ht="15.75" x14ac:dyDescent="0.25">
      <c r="B121" s="23"/>
      <c r="C121" s="61" t="s">
        <v>18</v>
      </c>
      <c r="D121" s="82">
        <v>1</v>
      </c>
      <c r="E121" s="82"/>
      <c r="F121" s="76"/>
      <c r="G121" s="83">
        <f t="shared" si="39"/>
        <v>0</v>
      </c>
      <c r="H121" s="8">
        <f t="shared" si="40"/>
        <v>0</v>
      </c>
      <c r="I121" s="8"/>
      <c r="J121" s="8">
        <v>0</v>
      </c>
      <c r="K121" s="8"/>
      <c r="L121" s="8">
        <f t="shared" si="41"/>
        <v>1</v>
      </c>
      <c r="M121" s="131">
        <f t="shared" si="43"/>
        <v>1</v>
      </c>
      <c r="N121" s="12" t="s">
        <v>62</v>
      </c>
      <c r="O121" s="50">
        <v>20</v>
      </c>
      <c r="P121" s="51">
        <f t="shared" si="42"/>
        <v>20</v>
      </c>
    </row>
    <row r="122" spans="2:17" ht="15.75" x14ac:dyDescent="0.25">
      <c r="B122" s="23"/>
      <c r="C122" s="61" t="s">
        <v>19</v>
      </c>
      <c r="D122" s="82">
        <v>2</v>
      </c>
      <c r="E122" s="82"/>
      <c r="F122" s="76">
        <v>1</v>
      </c>
      <c r="G122" s="83">
        <f t="shared" si="39"/>
        <v>1</v>
      </c>
      <c r="H122" s="8">
        <f t="shared" si="40"/>
        <v>3</v>
      </c>
      <c r="I122" s="8">
        <v>2</v>
      </c>
      <c r="J122" s="8"/>
      <c r="K122" s="8">
        <v>1</v>
      </c>
      <c r="L122" s="8">
        <f t="shared" si="41"/>
        <v>-2</v>
      </c>
      <c r="M122" s="131"/>
      <c r="N122" s="12" t="s">
        <v>60</v>
      </c>
      <c r="O122" s="50">
        <v>150</v>
      </c>
      <c r="P122" s="51">
        <f t="shared" si="42"/>
        <v>0</v>
      </c>
    </row>
    <row r="123" spans="2:17" ht="15.75" x14ac:dyDescent="0.25">
      <c r="B123" s="23"/>
      <c r="C123" s="61" t="s">
        <v>20</v>
      </c>
      <c r="D123" s="82">
        <v>12</v>
      </c>
      <c r="E123" s="82">
        <v>5</v>
      </c>
      <c r="F123" s="76">
        <v>2</v>
      </c>
      <c r="G123" s="83">
        <f t="shared" si="39"/>
        <v>7</v>
      </c>
      <c r="H123" s="8">
        <f t="shared" si="40"/>
        <v>1</v>
      </c>
      <c r="I123" s="8">
        <v>1</v>
      </c>
      <c r="J123" s="8">
        <v>0</v>
      </c>
      <c r="K123" s="8"/>
      <c r="L123" s="8">
        <f t="shared" si="41"/>
        <v>4</v>
      </c>
      <c r="M123" s="131">
        <f t="shared" si="43"/>
        <v>4</v>
      </c>
      <c r="N123" s="12" t="s">
        <v>62</v>
      </c>
      <c r="O123" s="77">
        <f>105/7</f>
        <v>15</v>
      </c>
      <c r="P123" s="51">
        <f t="shared" si="42"/>
        <v>60</v>
      </c>
    </row>
    <row r="124" spans="2:17" ht="15.75" x14ac:dyDescent="0.25">
      <c r="B124" s="23"/>
      <c r="C124" s="61" t="s">
        <v>33</v>
      </c>
      <c r="D124" s="82">
        <v>6</v>
      </c>
      <c r="E124" s="82">
        <v>1</v>
      </c>
      <c r="F124" s="76"/>
      <c r="G124" s="83">
        <f t="shared" si="39"/>
        <v>1</v>
      </c>
      <c r="H124" s="8">
        <f t="shared" si="40"/>
        <v>2</v>
      </c>
      <c r="I124" s="8">
        <v>1</v>
      </c>
      <c r="J124" s="8">
        <v>1</v>
      </c>
      <c r="K124" s="8"/>
      <c r="L124" s="8">
        <f t="shared" si="41"/>
        <v>3</v>
      </c>
      <c r="M124" s="131">
        <f t="shared" si="43"/>
        <v>3</v>
      </c>
      <c r="N124" s="12" t="s">
        <v>62</v>
      </c>
      <c r="O124" s="50">
        <v>15</v>
      </c>
      <c r="P124" s="51">
        <f t="shared" si="42"/>
        <v>45</v>
      </c>
    </row>
    <row r="125" spans="2:17" ht="15.75" x14ac:dyDescent="0.25">
      <c r="B125" s="23"/>
      <c r="C125" s="61" t="s">
        <v>30</v>
      </c>
      <c r="D125" s="82">
        <v>1</v>
      </c>
      <c r="E125" s="82">
        <v>0</v>
      </c>
      <c r="F125" s="76"/>
      <c r="G125" s="83">
        <f t="shared" si="39"/>
        <v>0</v>
      </c>
      <c r="H125" s="8">
        <f t="shared" si="40"/>
        <v>0</v>
      </c>
      <c r="I125" s="8"/>
      <c r="J125" s="8">
        <v>0</v>
      </c>
      <c r="K125" s="8"/>
      <c r="L125" s="8">
        <f t="shared" si="41"/>
        <v>1</v>
      </c>
      <c r="M125" s="131">
        <f t="shared" si="43"/>
        <v>1</v>
      </c>
      <c r="N125" s="12" t="s">
        <v>62</v>
      </c>
      <c r="O125" s="50"/>
      <c r="P125" s="51">
        <f t="shared" si="42"/>
        <v>0</v>
      </c>
    </row>
    <row r="126" spans="2:17" ht="15.75" x14ac:dyDescent="0.25">
      <c r="B126" s="23"/>
      <c r="C126" s="61" t="s">
        <v>31</v>
      </c>
      <c r="D126" s="82">
        <v>4</v>
      </c>
      <c r="E126" s="82">
        <v>0</v>
      </c>
      <c r="F126" s="76"/>
      <c r="G126" s="83">
        <f t="shared" si="39"/>
        <v>0</v>
      </c>
      <c r="H126" s="8">
        <f t="shared" si="40"/>
        <v>0</v>
      </c>
      <c r="I126" s="8"/>
      <c r="J126" s="8">
        <v>0</v>
      </c>
      <c r="K126" s="8"/>
      <c r="L126" s="8">
        <f t="shared" si="41"/>
        <v>4</v>
      </c>
      <c r="M126" s="131">
        <f t="shared" si="43"/>
        <v>4</v>
      </c>
      <c r="N126" s="12" t="s">
        <v>62</v>
      </c>
      <c r="O126" s="50"/>
      <c r="P126" s="51">
        <f t="shared" si="42"/>
        <v>0</v>
      </c>
    </row>
    <row r="127" spans="2:17" ht="16.5" thickBot="1" x14ac:dyDescent="0.3">
      <c r="B127" s="23"/>
      <c r="C127" s="61" t="s">
        <v>32</v>
      </c>
      <c r="D127" s="82">
        <v>1</v>
      </c>
      <c r="E127" s="82">
        <v>0</v>
      </c>
      <c r="F127" s="76"/>
      <c r="G127" s="83">
        <f t="shared" si="39"/>
        <v>0</v>
      </c>
      <c r="H127" s="8">
        <f t="shared" si="40"/>
        <v>0</v>
      </c>
      <c r="I127" s="8"/>
      <c r="J127" s="8">
        <v>0</v>
      </c>
      <c r="K127" s="8"/>
      <c r="L127" s="8">
        <f t="shared" si="41"/>
        <v>1</v>
      </c>
      <c r="M127" s="131">
        <f t="shared" si="43"/>
        <v>1</v>
      </c>
      <c r="N127" s="12" t="s">
        <v>62</v>
      </c>
      <c r="O127" s="50"/>
      <c r="P127" s="51">
        <f t="shared" si="42"/>
        <v>0</v>
      </c>
    </row>
    <row r="128" spans="2:17" ht="15.75" thickBot="1" x14ac:dyDescent="0.3">
      <c r="B128" s="31"/>
      <c r="C128" s="32"/>
      <c r="D128" s="15">
        <f>+SUM(D115:D127)</f>
        <v>115</v>
      </c>
      <c r="E128" s="15">
        <f t="shared" ref="E128:M128" si="44">+SUM(E115:E127)</f>
        <v>52</v>
      </c>
      <c r="F128" s="15"/>
      <c r="G128" s="15">
        <f t="shared" si="44"/>
        <v>63</v>
      </c>
      <c r="H128" s="13">
        <f t="shared" si="44"/>
        <v>40</v>
      </c>
      <c r="I128" s="15">
        <f t="shared" si="44"/>
        <v>16</v>
      </c>
      <c r="J128" s="15">
        <f t="shared" si="44"/>
        <v>12</v>
      </c>
      <c r="K128" s="15">
        <f t="shared" si="44"/>
        <v>12</v>
      </c>
      <c r="L128" s="13">
        <f>+SUM(L115:L127)</f>
        <v>12</v>
      </c>
      <c r="M128" s="138">
        <f t="shared" si="44"/>
        <v>66</v>
      </c>
      <c r="N128" s="130"/>
      <c r="O128" s="108"/>
      <c r="P128" s="104">
        <f>SUM(P115:P127)</f>
        <v>1255</v>
      </c>
    </row>
    <row r="129" spans="2:16" x14ac:dyDescent="0.25"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128"/>
      <c r="N129" s="128"/>
      <c r="O129" s="34"/>
      <c r="P129" s="34"/>
    </row>
    <row r="130" spans="2:16" ht="15.75" thickBot="1" x14ac:dyDescent="0.3"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128"/>
      <c r="N130" s="128"/>
      <c r="O130" s="34"/>
      <c r="P130" s="34"/>
    </row>
    <row r="131" spans="2:16" ht="46.5" customHeight="1" thickBot="1" x14ac:dyDescent="0.35">
      <c r="B131" s="88" t="s">
        <v>36</v>
      </c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137"/>
      <c r="N131" s="137"/>
      <c r="O131" s="105" t="s">
        <v>6</v>
      </c>
      <c r="P131" s="106"/>
    </row>
    <row r="132" spans="2:16" ht="39.75" customHeight="1" x14ac:dyDescent="0.25">
      <c r="B132" s="96" t="s">
        <v>7</v>
      </c>
      <c r="C132" s="97" t="s">
        <v>8</v>
      </c>
      <c r="D132" s="97" t="s">
        <v>9</v>
      </c>
      <c r="E132" s="97" t="s">
        <v>39</v>
      </c>
      <c r="F132" s="44" t="s">
        <v>49</v>
      </c>
      <c r="G132" s="45" t="s">
        <v>50</v>
      </c>
      <c r="H132" s="18" t="s">
        <v>56</v>
      </c>
      <c r="I132" s="18" t="s">
        <v>51</v>
      </c>
      <c r="J132" s="18" t="s">
        <v>51</v>
      </c>
      <c r="K132" s="18" t="s">
        <v>51</v>
      </c>
      <c r="L132" s="18" t="s">
        <v>45</v>
      </c>
      <c r="M132" s="125" t="s">
        <v>45</v>
      </c>
      <c r="N132" s="125"/>
      <c r="O132" s="20" t="s">
        <v>10</v>
      </c>
      <c r="P132" s="46" t="s">
        <v>11</v>
      </c>
    </row>
    <row r="133" spans="2:16" ht="29.25" customHeight="1" x14ac:dyDescent="0.25">
      <c r="B133" s="98"/>
      <c r="C133" s="99"/>
      <c r="D133" s="99"/>
      <c r="E133" s="99"/>
      <c r="F133" s="109" t="s">
        <v>28</v>
      </c>
      <c r="G133" s="47"/>
      <c r="H133" s="18" t="s">
        <v>40</v>
      </c>
      <c r="I133" s="17" t="s">
        <v>57</v>
      </c>
      <c r="J133" s="17" t="s">
        <v>58</v>
      </c>
      <c r="K133" s="17" t="s">
        <v>54</v>
      </c>
      <c r="L133" s="18" t="s">
        <v>55</v>
      </c>
      <c r="M133" s="125" t="s">
        <v>61</v>
      </c>
      <c r="N133" s="125" t="s">
        <v>63</v>
      </c>
      <c r="O133" s="22"/>
      <c r="P133" s="101" t="s">
        <v>28</v>
      </c>
    </row>
    <row r="134" spans="2:16" ht="15.75" x14ac:dyDescent="0.25">
      <c r="B134" s="23" t="s">
        <v>37</v>
      </c>
      <c r="C134" s="110" t="s">
        <v>12</v>
      </c>
      <c r="D134" s="5">
        <v>45</v>
      </c>
      <c r="E134" s="5">
        <v>29</v>
      </c>
      <c r="F134" s="5">
        <v>12</v>
      </c>
      <c r="G134" s="5">
        <f>+E134+F134</f>
        <v>41</v>
      </c>
      <c r="H134" s="9">
        <v>7</v>
      </c>
      <c r="I134" s="9">
        <v>1</v>
      </c>
      <c r="J134" s="9">
        <v>3</v>
      </c>
      <c r="K134" s="9">
        <f>+H134-I134-J134</f>
        <v>3</v>
      </c>
      <c r="L134" s="8">
        <f>+D134-G134-H134</f>
        <v>-3</v>
      </c>
      <c r="M134" s="131"/>
      <c r="N134" s="12" t="s">
        <v>60</v>
      </c>
      <c r="O134" s="28">
        <v>50</v>
      </c>
      <c r="P134" s="51">
        <f>+M134*O134</f>
        <v>0</v>
      </c>
    </row>
    <row r="135" spans="2:16" ht="15.75" x14ac:dyDescent="0.25">
      <c r="B135" s="23"/>
      <c r="C135" s="110" t="s">
        <v>13</v>
      </c>
      <c r="D135" s="5">
        <v>15</v>
      </c>
      <c r="E135" s="5">
        <v>23</v>
      </c>
      <c r="F135" s="5"/>
      <c r="G135" s="5">
        <f t="shared" ref="G135:G147" si="45">+E135+F135</f>
        <v>23</v>
      </c>
      <c r="H135" s="9">
        <v>76</v>
      </c>
      <c r="I135" s="9">
        <v>13</v>
      </c>
      <c r="J135" s="9">
        <v>29</v>
      </c>
      <c r="K135" s="9">
        <f t="shared" ref="K135:K147" si="46">+H135-I135-J135</f>
        <v>34</v>
      </c>
      <c r="L135" s="8">
        <f t="shared" ref="L135:L147" si="47">+D135-G135-H135</f>
        <v>-84</v>
      </c>
      <c r="M135" s="131">
        <v>40</v>
      </c>
      <c r="N135" s="12" t="s">
        <v>64</v>
      </c>
      <c r="O135" s="28">
        <v>15</v>
      </c>
      <c r="P135" s="51">
        <f t="shared" ref="P135:P146" si="48">+M135*O135</f>
        <v>600</v>
      </c>
    </row>
    <row r="136" spans="2:16" ht="15.75" x14ac:dyDescent="0.25">
      <c r="B136" s="23"/>
      <c r="C136" s="110" t="s">
        <v>14</v>
      </c>
      <c r="D136" s="5">
        <v>8</v>
      </c>
      <c r="E136" s="5">
        <v>4</v>
      </c>
      <c r="F136" s="5">
        <v>2</v>
      </c>
      <c r="G136" s="5">
        <f t="shared" si="45"/>
        <v>6</v>
      </c>
      <c r="H136" s="9">
        <v>3</v>
      </c>
      <c r="I136" s="9"/>
      <c r="J136" s="9">
        <v>2</v>
      </c>
      <c r="K136" s="9">
        <f t="shared" si="46"/>
        <v>1</v>
      </c>
      <c r="L136" s="8">
        <f t="shared" si="47"/>
        <v>-1</v>
      </c>
      <c r="M136" s="131"/>
      <c r="N136" s="12" t="s">
        <v>60</v>
      </c>
      <c r="O136" s="28">
        <v>50</v>
      </c>
      <c r="P136" s="51">
        <f t="shared" si="48"/>
        <v>0</v>
      </c>
    </row>
    <row r="137" spans="2:16" ht="15.75" x14ac:dyDescent="0.25">
      <c r="B137" s="23"/>
      <c r="C137" s="110" t="s">
        <v>15</v>
      </c>
      <c r="D137" s="5">
        <v>7</v>
      </c>
      <c r="E137" s="5">
        <v>4</v>
      </c>
      <c r="F137" s="5">
        <v>3</v>
      </c>
      <c r="G137" s="5">
        <f t="shared" si="45"/>
        <v>7</v>
      </c>
      <c r="H137" s="9">
        <v>6</v>
      </c>
      <c r="I137" s="9">
        <v>0</v>
      </c>
      <c r="J137" s="9">
        <v>4</v>
      </c>
      <c r="K137" s="9">
        <f t="shared" si="46"/>
        <v>2</v>
      </c>
      <c r="L137" s="8">
        <f t="shared" si="47"/>
        <v>-6</v>
      </c>
      <c r="M137" s="131"/>
      <c r="N137" s="12" t="s">
        <v>60</v>
      </c>
      <c r="O137" s="28">
        <v>50</v>
      </c>
      <c r="P137" s="51">
        <f t="shared" si="48"/>
        <v>0</v>
      </c>
    </row>
    <row r="138" spans="2:16" ht="15.75" x14ac:dyDescent="0.25">
      <c r="B138" s="23"/>
      <c r="C138" s="110" t="s">
        <v>16</v>
      </c>
      <c r="D138" s="5">
        <v>8</v>
      </c>
      <c r="E138" s="5">
        <v>1</v>
      </c>
      <c r="F138" s="5">
        <v>1</v>
      </c>
      <c r="G138" s="5">
        <f t="shared" si="45"/>
        <v>2</v>
      </c>
      <c r="H138" s="9">
        <v>10</v>
      </c>
      <c r="I138" s="9">
        <v>2</v>
      </c>
      <c r="J138" s="9">
        <v>2</v>
      </c>
      <c r="K138" s="9">
        <f t="shared" si="46"/>
        <v>6</v>
      </c>
      <c r="L138" s="8">
        <f t="shared" si="47"/>
        <v>-4</v>
      </c>
      <c r="M138" s="131"/>
      <c r="N138" s="12" t="s">
        <v>60</v>
      </c>
      <c r="O138" s="28">
        <v>40</v>
      </c>
      <c r="P138" s="51">
        <f t="shared" si="48"/>
        <v>0</v>
      </c>
    </row>
    <row r="139" spans="2:16" ht="15.75" x14ac:dyDescent="0.25">
      <c r="B139" s="23"/>
      <c r="C139" s="110" t="s">
        <v>17</v>
      </c>
      <c r="D139" s="5">
        <v>7</v>
      </c>
      <c r="E139" s="5">
        <v>2</v>
      </c>
      <c r="F139" s="5">
        <v>3</v>
      </c>
      <c r="G139" s="5">
        <f t="shared" si="45"/>
        <v>5</v>
      </c>
      <c r="H139" s="9"/>
      <c r="I139" s="9"/>
      <c r="J139" s="9"/>
      <c r="K139" s="9">
        <f t="shared" si="46"/>
        <v>0</v>
      </c>
      <c r="L139" s="8">
        <f t="shared" si="47"/>
        <v>2</v>
      </c>
      <c r="M139" s="131">
        <f t="shared" ref="M139:M146" si="49">+L139</f>
        <v>2</v>
      </c>
      <c r="N139" s="12" t="s">
        <v>62</v>
      </c>
      <c r="O139" s="28">
        <v>40</v>
      </c>
      <c r="P139" s="51">
        <f t="shared" si="48"/>
        <v>80</v>
      </c>
    </row>
    <row r="140" spans="2:16" ht="15.75" x14ac:dyDescent="0.25">
      <c r="B140" s="23"/>
      <c r="C140" s="110" t="s">
        <v>18</v>
      </c>
      <c r="D140" s="5">
        <v>1</v>
      </c>
      <c r="E140" s="5">
        <v>0</v>
      </c>
      <c r="F140" s="5">
        <v>1</v>
      </c>
      <c r="G140" s="5">
        <f t="shared" si="45"/>
        <v>1</v>
      </c>
      <c r="H140" s="9">
        <v>0</v>
      </c>
      <c r="I140" s="9"/>
      <c r="J140" s="9">
        <v>0</v>
      </c>
      <c r="K140" s="9">
        <f t="shared" si="46"/>
        <v>0</v>
      </c>
      <c r="L140" s="8">
        <f t="shared" si="47"/>
        <v>0</v>
      </c>
      <c r="M140" s="131"/>
      <c r="N140" s="12" t="s">
        <v>60</v>
      </c>
      <c r="O140" s="28">
        <v>20</v>
      </c>
      <c r="P140" s="51">
        <f t="shared" si="48"/>
        <v>0</v>
      </c>
    </row>
    <row r="141" spans="2:16" ht="15.75" x14ac:dyDescent="0.25">
      <c r="B141" s="23"/>
      <c r="C141" s="110" t="s">
        <v>19</v>
      </c>
      <c r="D141" s="5">
        <v>2</v>
      </c>
      <c r="E141" s="5">
        <v>2</v>
      </c>
      <c r="F141" s="5"/>
      <c r="G141" s="5">
        <f t="shared" si="45"/>
        <v>2</v>
      </c>
      <c r="H141" s="9">
        <v>0</v>
      </c>
      <c r="I141" s="9"/>
      <c r="J141" s="9">
        <v>0</v>
      </c>
      <c r="K141" s="9">
        <f t="shared" si="46"/>
        <v>0</v>
      </c>
      <c r="L141" s="8">
        <f t="shared" si="47"/>
        <v>0</v>
      </c>
      <c r="M141" s="131"/>
      <c r="N141" s="12" t="s">
        <v>60</v>
      </c>
      <c r="O141" s="28">
        <v>150</v>
      </c>
      <c r="P141" s="51">
        <f t="shared" si="48"/>
        <v>0</v>
      </c>
    </row>
    <row r="142" spans="2:16" ht="15.75" x14ac:dyDescent="0.25">
      <c r="B142" s="23"/>
      <c r="C142" s="111" t="s">
        <v>20</v>
      </c>
      <c r="D142" s="5">
        <v>12</v>
      </c>
      <c r="E142" s="5">
        <v>6</v>
      </c>
      <c r="F142" s="5">
        <v>2</v>
      </c>
      <c r="G142" s="5">
        <f t="shared" si="45"/>
        <v>8</v>
      </c>
      <c r="H142" s="9">
        <v>3</v>
      </c>
      <c r="I142" s="9"/>
      <c r="J142" s="9">
        <v>2</v>
      </c>
      <c r="K142" s="9">
        <f t="shared" si="46"/>
        <v>1</v>
      </c>
      <c r="L142" s="8">
        <f t="shared" si="47"/>
        <v>1</v>
      </c>
      <c r="M142" s="131">
        <f t="shared" si="49"/>
        <v>1</v>
      </c>
      <c r="N142" s="12" t="s">
        <v>62</v>
      </c>
      <c r="O142" s="9">
        <f>105/7</f>
        <v>15</v>
      </c>
      <c r="P142" s="51">
        <f t="shared" si="48"/>
        <v>15</v>
      </c>
    </row>
    <row r="143" spans="2:16" ht="15.75" x14ac:dyDescent="0.25">
      <c r="B143" s="23"/>
      <c r="C143" s="110" t="s">
        <v>33</v>
      </c>
      <c r="D143" s="5">
        <v>6</v>
      </c>
      <c r="E143" s="5">
        <v>2</v>
      </c>
      <c r="F143" s="5">
        <v>2</v>
      </c>
      <c r="G143" s="5">
        <f t="shared" si="45"/>
        <v>4</v>
      </c>
      <c r="H143" s="9">
        <v>5</v>
      </c>
      <c r="I143" s="9">
        <v>5</v>
      </c>
      <c r="J143" s="9">
        <v>0</v>
      </c>
      <c r="K143" s="9">
        <f t="shared" si="46"/>
        <v>0</v>
      </c>
      <c r="L143" s="8">
        <f t="shared" si="47"/>
        <v>-3</v>
      </c>
      <c r="M143" s="131"/>
      <c r="N143" s="12" t="s">
        <v>60</v>
      </c>
      <c r="O143" s="28"/>
      <c r="P143" s="51">
        <f t="shared" si="48"/>
        <v>0</v>
      </c>
    </row>
    <row r="144" spans="2:16" ht="15.75" x14ac:dyDescent="0.25">
      <c r="B144" s="23"/>
      <c r="C144" s="110" t="s">
        <v>30</v>
      </c>
      <c r="D144" s="5">
        <v>1</v>
      </c>
      <c r="E144" s="5">
        <v>2</v>
      </c>
      <c r="F144" s="5"/>
      <c r="G144" s="5">
        <f t="shared" si="45"/>
        <v>2</v>
      </c>
      <c r="H144" s="9">
        <v>1</v>
      </c>
      <c r="I144" s="9"/>
      <c r="J144" s="9">
        <v>0</v>
      </c>
      <c r="K144" s="9">
        <f t="shared" si="46"/>
        <v>1</v>
      </c>
      <c r="L144" s="8">
        <f t="shared" si="47"/>
        <v>-2</v>
      </c>
      <c r="M144" s="131"/>
      <c r="N144" s="12" t="s">
        <v>60</v>
      </c>
      <c r="O144" s="28"/>
      <c r="P144" s="51">
        <f t="shared" si="48"/>
        <v>0</v>
      </c>
    </row>
    <row r="145" spans="2:18" ht="15.75" x14ac:dyDescent="0.25">
      <c r="B145" s="23"/>
      <c r="C145" s="110" t="s">
        <v>31</v>
      </c>
      <c r="D145" s="5">
        <v>4</v>
      </c>
      <c r="E145" s="5">
        <v>0</v>
      </c>
      <c r="F145" s="5">
        <v>2</v>
      </c>
      <c r="G145" s="5">
        <f t="shared" si="45"/>
        <v>2</v>
      </c>
      <c r="H145" s="9">
        <v>1</v>
      </c>
      <c r="I145" s="9">
        <v>1</v>
      </c>
      <c r="J145" s="9">
        <v>1</v>
      </c>
      <c r="K145" s="9">
        <f t="shared" si="46"/>
        <v>-1</v>
      </c>
      <c r="L145" s="8">
        <f t="shared" si="47"/>
        <v>1</v>
      </c>
      <c r="M145" s="131">
        <f t="shared" si="49"/>
        <v>1</v>
      </c>
      <c r="N145" s="12" t="s">
        <v>62</v>
      </c>
      <c r="O145" s="28"/>
      <c r="P145" s="51">
        <f t="shared" si="48"/>
        <v>0</v>
      </c>
    </row>
    <row r="146" spans="2:18" ht="15.75" x14ac:dyDescent="0.25">
      <c r="B146" s="23"/>
      <c r="C146" s="110" t="s">
        <v>32</v>
      </c>
      <c r="D146" s="5">
        <v>1</v>
      </c>
      <c r="E146" s="5">
        <v>0</v>
      </c>
      <c r="F146" s="5"/>
      <c r="G146" s="5">
        <f t="shared" si="45"/>
        <v>0</v>
      </c>
      <c r="H146" s="9">
        <v>1</v>
      </c>
      <c r="I146" s="9"/>
      <c r="J146" s="9">
        <v>0</v>
      </c>
      <c r="K146" s="9">
        <f t="shared" si="46"/>
        <v>1</v>
      </c>
      <c r="L146" s="8">
        <f t="shared" si="47"/>
        <v>0</v>
      </c>
      <c r="M146" s="131"/>
      <c r="N146" s="12" t="s">
        <v>60</v>
      </c>
      <c r="O146" s="28"/>
      <c r="P146" s="51">
        <f t="shared" si="48"/>
        <v>0</v>
      </c>
    </row>
    <row r="147" spans="2:18" ht="31.5" x14ac:dyDescent="0.25">
      <c r="B147" s="23"/>
      <c r="C147" s="112" t="s">
        <v>38</v>
      </c>
      <c r="D147" s="5">
        <v>2</v>
      </c>
      <c r="E147" s="5">
        <v>1</v>
      </c>
      <c r="F147" s="5"/>
      <c r="G147" s="5">
        <f t="shared" si="45"/>
        <v>1</v>
      </c>
      <c r="H147" s="84"/>
      <c r="I147" s="84"/>
      <c r="J147" s="84"/>
      <c r="K147" s="9">
        <f t="shared" si="46"/>
        <v>0</v>
      </c>
      <c r="L147" s="8">
        <f t="shared" si="47"/>
        <v>1</v>
      </c>
      <c r="M147" s="12">
        <v>1</v>
      </c>
      <c r="N147" s="12" t="s">
        <v>62</v>
      </c>
      <c r="O147" s="9"/>
      <c r="P147" s="9"/>
    </row>
    <row r="148" spans="2:18" x14ac:dyDescent="0.25">
      <c r="B148" s="113"/>
      <c r="C148" s="113"/>
      <c r="D148" s="107">
        <f>SUM(D134:D147)</f>
        <v>119</v>
      </c>
      <c r="E148" s="107">
        <f t="shared" ref="E148:L148" si="50">SUM(E134:E147)</f>
        <v>76</v>
      </c>
      <c r="F148" s="107"/>
      <c r="G148" s="107">
        <f t="shared" si="50"/>
        <v>104</v>
      </c>
      <c r="H148" s="16">
        <f t="shared" si="50"/>
        <v>113</v>
      </c>
      <c r="I148" s="16">
        <f t="shared" si="50"/>
        <v>22</v>
      </c>
      <c r="J148" s="16">
        <f t="shared" si="50"/>
        <v>43</v>
      </c>
      <c r="K148" s="16">
        <f t="shared" si="50"/>
        <v>48</v>
      </c>
      <c r="L148" s="16">
        <f t="shared" si="50"/>
        <v>-98</v>
      </c>
      <c r="M148" s="130"/>
      <c r="N148" s="130"/>
      <c r="O148" s="16">
        <f t="shared" ref="O148:P148" si="51">SUM(O134:O147)</f>
        <v>430</v>
      </c>
      <c r="P148" s="16">
        <f t="shared" si="51"/>
        <v>695</v>
      </c>
    </row>
    <row r="149" spans="2:18" ht="15.75" thickBot="1" x14ac:dyDescent="0.3"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128"/>
      <c r="N149" s="128"/>
      <c r="O149" s="34"/>
      <c r="P149" s="34"/>
    </row>
    <row r="150" spans="2:18" ht="19.5" thickBot="1" x14ac:dyDescent="0.35">
      <c r="B150" s="34"/>
      <c r="C150" s="114" t="s">
        <v>41</v>
      </c>
      <c r="D150" s="114"/>
      <c r="E150" s="114"/>
      <c r="F150" s="114"/>
      <c r="G150" s="114"/>
      <c r="H150" s="115"/>
      <c r="I150" s="115"/>
      <c r="J150" s="115"/>
      <c r="K150" s="115"/>
      <c r="L150" s="115"/>
      <c r="M150" s="139"/>
      <c r="N150" s="139"/>
      <c r="O150" s="105" t="s">
        <v>6</v>
      </c>
      <c r="P150" s="106"/>
    </row>
    <row r="151" spans="2:18" ht="22.5" customHeight="1" x14ac:dyDescent="0.25">
      <c r="B151" s="96"/>
      <c r="C151" s="116" t="s">
        <v>8</v>
      </c>
      <c r="D151" s="116" t="s">
        <v>9</v>
      </c>
      <c r="E151" s="116" t="s">
        <v>39</v>
      </c>
      <c r="F151" s="44" t="s">
        <v>49</v>
      </c>
      <c r="G151" s="45" t="s">
        <v>50</v>
      </c>
      <c r="H151" s="18" t="s">
        <v>56</v>
      </c>
      <c r="I151" s="18" t="s">
        <v>51</v>
      </c>
      <c r="J151" s="18" t="s">
        <v>51</v>
      </c>
      <c r="K151" s="18" t="s">
        <v>51</v>
      </c>
      <c r="L151" s="18" t="s">
        <v>45</v>
      </c>
      <c r="M151" s="125" t="s">
        <v>45</v>
      </c>
      <c r="N151" s="125"/>
      <c r="O151" s="20" t="s">
        <v>10</v>
      </c>
      <c r="P151" s="46" t="s">
        <v>11</v>
      </c>
    </row>
    <row r="152" spans="2:18" x14ac:dyDescent="0.25">
      <c r="B152" s="98"/>
      <c r="C152" s="99"/>
      <c r="D152" s="99"/>
      <c r="E152" s="99"/>
      <c r="F152" s="100" t="s">
        <v>28</v>
      </c>
      <c r="G152" s="47"/>
      <c r="H152" s="117"/>
      <c r="I152" s="17" t="s">
        <v>52</v>
      </c>
      <c r="J152" s="17" t="s">
        <v>53</v>
      </c>
      <c r="K152" s="17" t="s">
        <v>54</v>
      </c>
      <c r="L152" s="18" t="s">
        <v>45</v>
      </c>
      <c r="M152" s="125" t="s">
        <v>61</v>
      </c>
      <c r="N152" s="125" t="s">
        <v>63</v>
      </c>
      <c r="O152" s="22"/>
      <c r="P152" s="101" t="s">
        <v>28</v>
      </c>
    </row>
    <row r="153" spans="2:18" ht="15.75" x14ac:dyDescent="0.25">
      <c r="B153" s="23" t="s">
        <v>41</v>
      </c>
      <c r="C153" s="110" t="s">
        <v>12</v>
      </c>
      <c r="D153" s="9">
        <f t="shared" ref="D153:J153" si="52">+D6+D24+D42+D60+D78+D97+D115+D134</f>
        <v>405</v>
      </c>
      <c r="E153" s="9">
        <f t="shared" si="52"/>
        <v>185</v>
      </c>
      <c r="F153" s="9">
        <f t="shared" ref="F153:F165" si="53">+F6+F24+F42+F60+F78+F97+F115+F134</f>
        <v>29</v>
      </c>
      <c r="G153" s="9">
        <f t="shared" si="52"/>
        <v>214</v>
      </c>
      <c r="H153" s="118">
        <f t="shared" si="52"/>
        <v>93</v>
      </c>
      <c r="I153" s="118">
        <f t="shared" si="52"/>
        <v>14</v>
      </c>
      <c r="J153" s="118">
        <f t="shared" si="52"/>
        <v>35</v>
      </c>
      <c r="K153" s="118">
        <f>+K6+K24+K42+K60+K78+K97+K115+K134</f>
        <v>44</v>
      </c>
      <c r="L153" s="118">
        <f>+L6+L24+L42+L60+L78+L97+L115+L134</f>
        <v>98</v>
      </c>
      <c r="M153" s="140">
        <f>+M6+M24+M42+M60+M78+M97+M115+M134</f>
        <v>111</v>
      </c>
      <c r="N153" s="140"/>
      <c r="O153" s="28">
        <v>50</v>
      </c>
      <c r="P153" s="118">
        <f>+P6+P24+P42+P60+P78+P97+P115+P134</f>
        <v>5550</v>
      </c>
      <c r="R153" s="6"/>
    </row>
    <row r="154" spans="2:18" ht="15.75" x14ac:dyDescent="0.25">
      <c r="B154" s="23"/>
      <c r="C154" s="110" t="s">
        <v>13</v>
      </c>
      <c r="D154" s="9">
        <f t="shared" ref="D154" si="54">+D7+D25+D43+D61+D79+D98+D116+D135</f>
        <v>158</v>
      </c>
      <c r="E154" s="9">
        <f t="shared" ref="E154:E157" si="55">+E7+E25+E43+E61+E79+E98+E116+E135</f>
        <v>98</v>
      </c>
      <c r="F154" s="9">
        <f t="shared" si="53"/>
        <v>13</v>
      </c>
      <c r="G154" s="9">
        <f t="shared" ref="G154:M158" si="56">+G7+G25+G43+G61+G79+G98+G116+G135</f>
        <v>111</v>
      </c>
      <c r="H154" s="118">
        <f t="shared" si="56"/>
        <v>405</v>
      </c>
      <c r="I154" s="118">
        <f t="shared" si="56"/>
        <v>51</v>
      </c>
      <c r="J154" s="118">
        <f t="shared" si="56"/>
        <v>126</v>
      </c>
      <c r="K154" s="118">
        <f t="shared" si="56"/>
        <v>228</v>
      </c>
      <c r="L154" s="118">
        <f t="shared" si="56"/>
        <v>-358</v>
      </c>
      <c r="M154" s="140">
        <f t="shared" si="56"/>
        <v>200</v>
      </c>
      <c r="N154" s="140"/>
      <c r="O154" s="28">
        <v>15</v>
      </c>
      <c r="P154" s="118">
        <f t="shared" ref="P154:P165" si="57">+P7+P25+P43+P61+P79+P98+P116+P135</f>
        <v>3000</v>
      </c>
      <c r="R154" s="6"/>
    </row>
    <row r="155" spans="2:18" ht="15.75" x14ac:dyDescent="0.25">
      <c r="B155" s="23"/>
      <c r="C155" s="110" t="s">
        <v>14</v>
      </c>
      <c r="D155" s="9">
        <f t="shared" ref="D155" si="58">+D8+D26+D44+D62+D80+D99+D117+D136</f>
        <v>79</v>
      </c>
      <c r="E155" s="9">
        <f t="shared" si="55"/>
        <v>39</v>
      </c>
      <c r="F155" s="9">
        <f t="shared" si="53"/>
        <v>4</v>
      </c>
      <c r="G155" s="9">
        <f t="shared" si="56"/>
        <v>43</v>
      </c>
      <c r="H155" s="118">
        <f t="shared" si="56"/>
        <v>24</v>
      </c>
      <c r="I155" s="118">
        <f t="shared" si="56"/>
        <v>3</v>
      </c>
      <c r="J155" s="118">
        <f t="shared" si="56"/>
        <v>11</v>
      </c>
      <c r="K155" s="118">
        <f t="shared" si="56"/>
        <v>10</v>
      </c>
      <c r="L155" s="118">
        <f t="shared" si="56"/>
        <v>12</v>
      </c>
      <c r="M155" s="140">
        <f t="shared" si="56"/>
        <v>13</v>
      </c>
      <c r="N155" s="140"/>
      <c r="O155" s="28">
        <v>50</v>
      </c>
      <c r="P155" s="118">
        <f t="shared" si="57"/>
        <v>650</v>
      </c>
      <c r="R155" s="6"/>
    </row>
    <row r="156" spans="2:18" ht="17.25" customHeight="1" x14ac:dyDescent="0.25">
      <c r="B156" s="23"/>
      <c r="C156" s="110" t="s">
        <v>15</v>
      </c>
      <c r="D156" s="9">
        <f t="shared" ref="D156" si="59">+D9+D27+D45+D63+D81+D100+D118+D137</f>
        <v>68</v>
      </c>
      <c r="E156" s="9">
        <f t="shared" si="55"/>
        <v>34</v>
      </c>
      <c r="F156" s="9">
        <f t="shared" si="53"/>
        <v>7</v>
      </c>
      <c r="G156" s="9">
        <f t="shared" si="56"/>
        <v>41</v>
      </c>
      <c r="H156" s="118">
        <f t="shared" si="56"/>
        <v>54</v>
      </c>
      <c r="I156" s="118">
        <f t="shared" si="56"/>
        <v>7</v>
      </c>
      <c r="J156" s="118">
        <f t="shared" si="56"/>
        <v>18</v>
      </c>
      <c r="K156" s="118">
        <f t="shared" si="56"/>
        <v>29</v>
      </c>
      <c r="L156" s="118">
        <f t="shared" si="56"/>
        <v>-27</v>
      </c>
      <c r="M156" s="140">
        <f t="shared" si="56"/>
        <v>8</v>
      </c>
      <c r="N156" s="140"/>
      <c r="O156" s="28">
        <v>50</v>
      </c>
      <c r="P156" s="118">
        <f t="shared" si="57"/>
        <v>400</v>
      </c>
      <c r="R156" s="6"/>
    </row>
    <row r="157" spans="2:18" ht="15.75" x14ac:dyDescent="0.25">
      <c r="B157" s="23"/>
      <c r="C157" s="110" t="s">
        <v>16</v>
      </c>
      <c r="D157" s="9">
        <f t="shared" ref="D157" si="60">+D10+D28+D46+D64+D82+D101+D119+D138</f>
        <v>50</v>
      </c>
      <c r="E157" s="9">
        <f t="shared" si="55"/>
        <v>14</v>
      </c>
      <c r="F157" s="9">
        <f t="shared" si="53"/>
        <v>2</v>
      </c>
      <c r="G157" s="9">
        <f t="shared" si="56"/>
        <v>16</v>
      </c>
      <c r="H157" s="118">
        <f t="shared" si="56"/>
        <v>116</v>
      </c>
      <c r="I157" s="118">
        <f t="shared" si="56"/>
        <v>12</v>
      </c>
      <c r="J157" s="118">
        <f t="shared" si="56"/>
        <v>25</v>
      </c>
      <c r="K157" s="118">
        <f t="shared" si="56"/>
        <v>79</v>
      </c>
      <c r="L157" s="118">
        <f t="shared" si="56"/>
        <v>-82</v>
      </c>
      <c r="M157" s="140">
        <f t="shared" si="56"/>
        <v>0</v>
      </c>
      <c r="N157" s="140"/>
      <c r="O157" s="28">
        <v>40</v>
      </c>
      <c r="P157" s="118">
        <f t="shared" si="57"/>
        <v>0</v>
      </c>
      <c r="R157" s="6"/>
    </row>
    <row r="158" spans="2:18" ht="15.75" x14ac:dyDescent="0.25">
      <c r="B158" s="23"/>
      <c r="C158" s="110" t="s">
        <v>17</v>
      </c>
      <c r="D158" s="9">
        <f t="shared" ref="D158" si="61">+D11+D29+D47+D65+D83+D102+D120+D139</f>
        <v>66</v>
      </c>
      <c r="E158" s="9">
        <f t="shared" ref="E158:E165" si="62">+E11+E29+E47+E65+E83+E102+E120+E139</f>
        <v>22</v>
      </c>
      <c r="F158" s="9">
        <f t="shared" si="53"/>
        <v>6</v>
      </c>
      <c r="G158" s="9">
        <f t="shared" si="56"/>
        <v>28</v>
      </c>
      <c r="H158" s="118">
        <f t="shared" si="56"/>
        <v>2</v>
      </c>
      <c r="I158" s="118">
        <f t="shared" si="56"/>
        <v>0</v>
      </c>
      <c r="J158" s="118">
        <f t="shared" si="56"/>
        <v>0</v>
      </c>
      <c r="K158" s="118">
        <f t="shared" si="56"/>
        <v>2</v>
      </c>
      <c r="L158" s="118">
        <f t="shared" si="56"/>
        <v>36</v>
      </c>
      <c r="M158" s="140">
        <f t="shared" si="56"/>
        <v>36</v>
      </c>
      <c r="N158" s="140"/>
      <c r="O158" s="28">
        <v>40</v>
      </c>
      <c r="P158" s="118">
        <f t="shared" si="57"/>
        <v>1440</v>
      </c>
      <c r="R158" s="6"/>
    </row>
    <row r="159" spans="2:18" ht="15.75" x14ac:dyDescent="0.25">
      <c r="B159" s="23"/>
      <c r="C159" s="110" t="s">
        <v>18</v>
      </c>
      <c r="D159" s="9">
        <f t="shared" ref="D159" si="63">+D12+D30+D48+D66+D84+D103+D121+D140</f>
        <v>7</v>
      </c>
      <c r="E159" s="9">
        <f t="shared" si="62"/>
        <v>2</v>
      </c>
      <c r="F159" s="9">
        <f t="shared" si="53"/>
        <v>1</v>
      </c>
      <c r="G159" s="9">
        <f t="shared" ref="G159:M165" si="64">+G12+G30+G48+G66+G84+G103+G121+G140</f>
        <v>3</v>
      </c>
      <c r="H159" s="118">
        <f t="shared" si="64"/>
        <v>4</v>
      </c>
      <c r="I159" s="118">
        <f t="shared" si="64"/>
        <v>0</v>
      </c>
      <c r="J159" s="118">
        <f t="shared" si="64"/>
        <v>0</v>
      </c>
      <c r="K159" s="118">
        <f t="shared" si="64"/>
        <v>4</v>
      </c>
      <c r="L159" s="118">
        <f t="shared" si="64"/>
        <v>0</v>
      </c>
      <c r="M159" s="140">
        <f t="shared" si="64"/>
        <v>2</v>
      </c>
      <c r="N159" s="140"/>
      <c r="O159" s="28">
        <v>20</v>
      </c>
      <c r="P159" s="118">
        <f t="shared" si="57"/>
        <v>40</v>
      </c>
      <c r="R159" s="6"/>
    </row>
    <row r="160" spans="2:18" ht="15.75" x14ac:dyDescent="0.25">
      <c r="B160" s="23"/>
      <c r="C160" s="110" t="s">
        <v>19</v>
      </c>
      <c r="D160" s="9">
        <f t="shared" ref="D160" si="65">+D13+D31+D49+D67+D85+D104+D122+D141</f>
        <v>18</v>
      </c>
      <c r="E160" s="9">
        <f t="shared" si="62"/>
        <v>10</v>
      </c>
      <c r="F160" s="9">
        <f t="shared" si="53"/>
        <v>1</v>
      </c>
      <c r="G160" s="9">
        <f t="shared" si="64"/>
        <v>11</v>
      </c>
      <c r="H160" s="118">
        <f t="shared" si="64"/>
        <v>7</v>
      </c>
      <c r="I160" s="118">
        <f t="shared" si="64"/>
        <v>2</v>
      </c>
      <c r="J160" s="118">
        <f t="shared" si="64"/>
        <v>2</v>
      </c>
      <c r="K160" s="118">
        <f t="shared" si="64"/>
        <v>3</v>
      </c>
      <c r="L160" s="118">
        <f t="shared" si="64"/>
        <v>0</v>
      </c>
      <c r="M160" s="140">
        <f t="shared" si="64"/>
        <v>3</v>
      </c>
      <c r="N160" s="140"/>
      <c r="O160" s="28">
        <v>150</v>
      </c>
      <c r="P160" s="118">
        <f t="shared" si="57"/>
        <v>450</v>
      </c>
      <c r="R160" s="6"/>
    </row>
    <row r="161" spans="2:18" ht="15.75" x14ac:dyDescent="0.25">
      <c r="B161" s="23"/>
      <c r="C161" s="111" t="s">
        <v>20</v>
      </c>
      <c r="D161" s="9">
        <f t="shared" ref="D161" si="66">+D14+D32+D50+D68+D86+D105+D123+D142</f>
        <v>84</v>
      </c>
      <c r="E161" s="9">
        <f t="shared" si="62"/>
        <v>41</v>
      </c>
      <c r="F161" s="9">
        <f t="shared" si="53"/>
        <v>12</v>
      </c>
      <c r="G161" s="9">
        <f t="shared" si="64"/>
        <v>54</v>
      </c>
      <c r="H161" s="118">
        <f t="shared" si="64"/>
        <v>17</v>
      </c>
      <c r="I161" s="118">
        <f t="shared" si="64"/>
        <v>5</v>
      </c>
      <c r="J161" s="118">
        <f t="shared" si="64"/>
        <v>10</v>
      </c>
      <c r="K161" s="118">
        <f t="shared" si="64"/>
        <v>3</v>
      </c>
      <c r="L161" s="118">
        <f t="shared" si="64"/>
        <v>13</v>
      </c>
      <c r="M161" s="140">
        <f t="shared" si="64"/>
        <v>18</v>
      </c>
      <c r="N161" s="140"/>
      <c r="O161" s="9">
        <f>105/7</f>
        <v>15</v>
      </c>
      <c r="P161" s="118">
        <f t="shared" si="57"/>
        <v>270</v>
      </c>
      <c r="R161" s="6"/>
    </row>
    <row r="162" spans="2:18" ht="15.75" x14ac:dyDescent="0.25">
      <c r="B162" s="23"/>
      <c r="C162" s="110" t="s">
        <v>33</v>
      </c>
      <c r="D162" s="9">
        <f t="shared" ref="D162" si="67">+D15+D33+D51+D69+D87+D106+D124+D143</f>
        <v>42</v>
      </c>
      <c r="E162" s="9">
        <f t="shared" si="62"/>
        <v>5</v>
      </c>
      <c r="F162" s="9">
        <f t="shared" si="53"/>
        <v>3</v>
      </c>
      <c r="G162" s="9">
        <f t="shared" si="64"/>
        <v>8</v>
      </c>
      <c r="H162" s="118">
        <f t="shared" si="64"/>
        <v>40</v>
      </c>
      <c r="I162" s="118">
        <f t="shared" si="64"/>
        <v>32</v>
      </c>
      <c r="J162" s="118">
        <f t="shared" si="64"/>
        <v>4</v>
      </c>
      <c r="K162" s="118">
        <f t="shared" si="64"/>
        <v>5</v>
      </c>
      <c r="L162" s="118">
        <f t="shared" si="64"/>
        <v>-6</v>
      </c>
      <c r="M162" s="140">
        <f t="shared" si="64"/>
        <v>4</v>
      </c>
      <c r="N162" s="140"/>
      <c r="O162" s="28">
        <v>15</v>
      </c>
      <c r="P162" s="118">
        <f t="shared" si="57"/>
        <v>60</v>
      </c>
      <c r="R162" s="6"/>
    </row>
    <row r="163" spans="2:18" ht="15.75" x14ac:dyDescent="0.25">
      <c r="B163" s="23"/>
      <c r="C163" s="110" t="s">
        <v>30</v>
      </c>
      <c r="D163" s="9">
        <f t="shared" ref="D163" si="68">+D16+D34+D52+D70+D88+D107+D125+D144</f>
        <v>14</v>
      </c>
      <c r="E163" s="9">
        <f t="shared" si="62"/>
        <v>6</v>
      </c>
      <c r="F163" s="9">
        <f t="shared" si="53"/>
        <v>0</v>
      </c>
      <c r="G163" s="9">
        <f t="shared" si="64"/>
        <v>6</v>
      </c>
      <c r="H163" s="118">
        <f t="shared" si="64"/>
        <v>2</v>
      </c>
      <c r="I163" s="118">
        <f t="shared" si="64"/>
        <v>0</v>
      </c>
      <c r="J163" s="118">
        <f t="shared" si="64"/>
        <v>0</v>
      </c>
      <c r="K163" s="118">
        <f t="shared" si="64"/>
        <v>2</v>
      </c>
      <c r="L163" s="118">
        <f t="shared" si="64"/>
        <v>6</v>
      </c>
      <c r="M163" s="140">
        <f t="shared" si="64"/>
        <v>8</v>
      </c>
      <c r="N163" s="140"/>
      <c r="O163" s="28"/>
      <c r="P163" s="118">
        <f t="shared" si="57"/>
        <v>0</v>
      </c>
      <c r="R163" s="6"/>
    </row>
    <row r="164" spans="2:18" ht="15.75" x14ac:dyDescent="0.25">
      <c r="B164" s="23"/>
      <c r="C164" s="110" t="s">
        <v>31</v>
      </c>
      <c r="D164" s="9">
        <f t="shared" ref="D164:D165" si="69">+D17+D35+D53+D71+D89+D108+D126+D145</f>
        <v>26</v>
      </c>
      <c r="E164" s="9">
        <f t="shared" si="62"/>
        <v>7</v>
      </c>
      <c r="F164" s="9">
        <f t="shared" si="53"/>
        <v>2</v>
      </c>
      <c r="G164" s="9">
        <f t="shared" si="64"/>
        <v>9</v>
      </c>
      <c r="H164" s="118">
        <f t="shared" si="64"/>
        <v>7</v>
      </c>
      <c r="I164" s="9">
        <f t="shared" si="64"/>
        <v>2</v>
      </c>
      <c r="J164" s="9">
        <f t="shared" si="64"/>
        <v>1</v>
      </c>
      <c r="K164" s="9">
        <f t="shared" si="64"/>
        <v>5</v>
      </c>
      <c r="L164" s="118">
        <f t="shared" si="64"/>
        <v>10</v>
      </c>
      <c r="M164" s="140">
        <f t="shared" si="64"/>
        <v>11</v>
      </c>
      <c r="N164" s="140"/>
      <c r="O164" s="28"/>
      <c r="P164" s="118">
        <f t="shared" si="57"/>
        <v>0</v>
      </c>
      <c r="R164" s="6"/>
    </row>
    <row r="165" spans="2:18" ht="15.75" x14ac:dyDescent="0.25">
      <c r="B165" s="23"/>
      <c r="C165" s="110" t="s">
        <v>32</v>
      </c>
      <c r="D165" s="9">
        <f t="shared" si="69"/>
        <v>7</v>
      </c>
      <c r="E165" s="9">
        <f t="shared" si="62"/>
        <v>2</v>
      </c>
      <c r="F165" s="9">
        <f t="shared" si="53"/>
        <v>0</v>
      </c>
      <c r="G165" s="9">
        <f t="shared" si="64"/>
        <v>2</v>
      </c>
      <c r="H165" s="118">
        <f t="shared" si="64"/>
        <v>2</v>
      </c>
      <c r="I165" s="118">
        <f t="shared" si="64"/>
        <v>0</v>
      </c>
      <c r="J165" s="118">
        <f t="shared" si="64"/>
        <v>0</v>
      </c>
      <c r="K165" s="118">
        <f t="shared" si="64"/>
        <v>2</v>
      </c>
      <c r="L165" s="118">
        <f t="shared" si="64"/>
        <v>3</v>
      </c>
      <c r="M165" s="140">
        <f t="shared" si="64"/>
        <v>2</v>
      </c>
      <c r="N165" s="140"/>
      <c r="O165" s="28"/>
      <c r="P165" s="118">
        <f t="shared" si="57"/>
        <v>0</v>
      </c>
      <c r="R165" s="6"/>
    </row>
    <row r="166" spans="2:18" ht="31.5" x14ac:dyDescent="0.25">
      <c r="B166" s="23"/>
      <c r="C166" s="112" t="s">
        <v>38</v>
      </c>
      <c r="D166" s="9">
        <f>+D147</f>
        <v>2</v>
      </c>
      <c r="E166" s="9">
        <f>+E147</f>
        <v>1</v>
      </c>
      <c r="F166" s="9"/>
      <c r="G166" s="9">
        <f>+D166-E166</f>
        <v>1</v>
      </c>
      <c r="H166" s="118">
        <f>+H147</f>
        <v>0</v>
      </c>
      <c r="I166" s="118">
        <f t="shared" ref="I166:K166" si="70">+I147</f>
        <v>0</v>
      </c>
      <c r="J166" s="118">
        <f t="shared" si="70"/>
        <v>0</v>
      </c>
      <c r="K166" s="118">
        <f t="shared" si="70"/>
        <v>0</v>
      </c>
      <c r="L166" s="118">
        <f>+G166-F166-H166</f>
        <v>1</v>
      </c>
      <c r="M166" s="140">
        <v>1</v>
      </c>
      <c r="N166" s="140"/>
      <c r="O166" s="9"/>
      <c r="P166" s="118"/>
    </row>
    <row r="167" spans="2:18" x14ac:dyDescent="0.25">
      <c r="B167" s="34"/>
      <c r="C167" s="119" t="s">
        <v>4</v>
      </c>
      <c r="D167" s="107">
        <f>+SUM(D153:D166)</f>
        <v>1026</v>
      </c>
      <c r="E167" s="107">
        <f t="shared" ref="E167:G167" si="71">+SUM(E153:E166)</f>
        <v>466</v>
      </c>
      <c r="F167" s="107"/>
      <c r="G167" s="107">
        <f t="shared" si="71"/>
        <v>547</v>
      </c>
      <c r="H167" s="16">
        <f>+SUM(H153:H166)</f>
        <v>773</v>
      </c>
      <c r="I167" s="16">
        <f t="shared" ref="I167:K167" si="72">+SUM(I153:I166)</f>
        <v>128</v>
      </c>
      <c r="J167" s="16">
        <f t="shared" si="72"/>
        <v>232</v>
      </c>
      <c r="K167" s="16">
        <f t="shared" si="72"/>
        <v>416</v>
      </c>
      <c r="L167" s="16">
        <f>+SUM(L153:L166)</f>
        <v>-294</v>
      </c>
      <c r="M167" s="130">
        <f>+SUM(M153:M166)</f>
        <v>417</v>
      </c>
      <c r="N167" s="130"/>
      <c r="O167" s="113"/>
      <c r="P167" s="118">
        <f>+SUM(P153:P166)</f>
        <v>11860</v>
      </c>
    </row>
    <row r="168" spans="2:18" x14ac:dyDescent="0.25"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120"/>
      <c r="Q168" s="11"/>
    </row>
    <row r="169" spans="2:18" ht="15" hidden="1" customHeight="1" x14ac:dyDescent="0.25">
      <c r="B169" s="34"/>
      <c r="C169" s="34" t="s">
        <v>46</v>
      </c>
      <c r="D169" s="121">
        <f>5+2+6+24+3+1</f>
        <v>41</v>
      </c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34"/>
      <c r="P169" s="34"/>
    </row>
    <row r="170" spans="2:18" hidden="1" x14ac:dyDescent="0.25">
      <c r="B170" s="34"/>
      <c r="C170" s="34"/>
      <c r="D170" s="34">
        <f>+D167+D169</f>
        <v>1067</v>
      </c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</row>
    <row r="171" spans="2:18" hidden="1" x14ac:dyDescent="0.25">
      <c r="B171" s="34"/>
      <c r="C171" s="34"/>
      <c r="D171" s="34">
        <f>410+79+68+158+50+20+7+72+14+26+8+108+45+2</f>
        <v>1067</v>
      </c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</row>
    <row r="172" spans="2:18" hidden="1" x14ac:dyDescent="0.25">
      <c r="B172" s="34"/>
      <c r="C172" s="34"/>
      <c r="D172" s="34"/>
      <c r="E172" s="34"/>
      <c r="F172" s="34"/>
      <c r="G172" s="34"/>
      <c r="H172" s="34"/>
      <c r="I172" s="122"/>
      <c r="J172" s="34"/>
      <c r="K172" s="34"/>
      <c r="L172" s="34"/>
      <c r="M172" s="34"/>
      <c r="N172" s="34"/>
      <c r="O172" s="34"/>
      <c r="P172" s="34"/>
    </row>
    <row r="173" spans="2:18" ht="15.75" hidden="1" x14ac:dyDescent="0.25">
      <c r="B173" s="23" t="s">
        <v>41</v>
      </c>
      <c r="C173" s="110" t="s">
        <v>12</v>
      </c>
      <c r="D173" s="34">
        <f>+D78+D60+D42+D24+D6+D115+D97</f>
        <v>360</v>
      </c>
      <c r="E173" s="34">
        <f t="shared" ref="E173:K173" si="73">+E78+E60+E42+E24+E6+E115+E97</f>
        <v>156</v>
      </c>
      <c r="F173" s="34">
        <f t="shared" si="73"/>
        <v>17</v>
      </c>
      <c r="G173" s="34">
        <f t="shared" si="73"/>
        <v>173</v>
      </c>
      <c r="H173" s="34">
        <f t="shared" si="73"/>
        <v>86</v>
      </c>
      <c r="I173" s="34">
        <f t="shared" si="73"/>
        <v>13</v>
      </c>
      <c r="J173" s="34">
        <f t="shared" si="73"/>
        <v>32</v>
      </c>
      <c r="K173" s="34">
        <f t="shared" si="73"/>
        <v>41</v>
      </c>
      <c r="L173" s="34"/>
      <c r="M173" s="34"/>
      <c r="N173" s="34"/>
      <c r="O173" s="34"/>
      <c r="P173" s="34"/>
    </row>
    <row r="174" spans="2:18" ht="15.75" hidden="1" x14ac:dyDescent="0.25">
      <c r="B174" s="23"/>
      <c r="C174" s="110" t="s">
        <v>13</v>
      </c>
      <c r="D174" s="34">
        <f t="shared" ref="D174:D185" si="74">+D79+D61+D43+D25+D7+D116+D98</f>
        <v>143</v>
      </c>
      <c r="E174" s="34">
        <f t="shared" ref="E174:K174" si="75">+E79+E61+E43+E25+E7+E116+E98</f>
        <v>75</v>
      </c>
      <c r="F174" s="34">
        <f t="shared" si="75"/>
        <v>13</v>
      </c>
      <c r="G174" s="34">
        <f t="shared" si="75"/>
        <v>88</v>
      </c>
      <c r="H174" s="34">
        <f t="shared" si="75"/>
        <v>329</v>
      </c>
      <c r="I174" s="34">
        <f t="shared" si="75"/>
        <v>38</v>
      </c>
      <c r="J174" s="34">
        <f t="shared" si="75"/>
        <v>97</v>
      </c>
      <c r="K174" s="34">
        <f t="shared" si="75"/>
        <v>194</v>
      </c>
      <c r="L174" s="34"/>
      <c r="M174" s="34"/>
      <c r="N174" s="34"/>
      <c r="O174" s="34"/>
      <c r="P174" s="34"/>
    </row>
    <row r="175" spans="2:18" ht="15.75" hidden="1" x14ac:dyDescent="0.25">
      <c r="B175" s="23"/>
      <c r="C175" s="110" t="s">
        <v>14</v>
      </c>
      <c r="D175" s="34">
        <f t="shared" si="74"/>
        <v>71</v>
      </c>
      <c r="E175" s="34">
        <f t="shared" ref="E175:K175" si="76">+E80+E62+E44+E26+E8+E117+E99</f>
        <v>35</v>
      </c>
      <c r="F175" s="34">
        <f t="shared" si="76"/>
        <v>2</v>
      </c>
      <c r="G175" s="34">
        <f t="shared" si="76"/>
        <v>37</v>
      </c>
      <c r="H175" s="34">
        <f t="shared" si="76"/>
        <v>21</v>
      </c>
      <c r="I175" s="34">
        <f t="shared" si="76"/>
        <v>3</v>
      </c>
      <c r="J175" s="34">
        <f t="shared" si="76"/>
        <v>9</v>
      </c>
      <c r="K175" s="34">
        <f t="shared" si="76"/>
        <v>9</v>
      </c>
      <c r="L175" s="34"/>
      <c r="M175" s="34"/>
      <c r="N175" s="34"/>
      <c r="O175" s="34"/>
      <c r="P175" s="34"/>
    </row>
    <row r="176" spans="2:18" ht="15.75" hidden="1" x14ac:dyDescent="0.25">
      <c r="B176" s="23"/>
      <c r="C176" s="110" t="s">
        <v>15</v>
      </c>
      <c r="D176" s="34">
        <f t="shared" si="74"/>
        <v>61</v>
      </c>
      <c r="E176" s="34">
        <f t="shared" ref="E176:K176" si="77">+E81+E63+E45+E27+E9+E118+E100</f>
        <v>30</v>
      </c>
      <c r="F176" s="34">
        <f t="shared" si="77"/>
        <v>4</v>
      </c>
      <c r="G176" s="34">
        <f t="shared" si="77"/>
        <v>34</v>
      </c>
      <c r="H176" s="34">
        <f t="shared" si="77"/>
        <v>48</v>
      </c>
      <c r="I176" s="34">
        <f t="shared" si="77"/>
        <v>7</v>
      </c>
      <c r="J176" s="34">
        <f t="shared" si="77"/>
        <v>14</v>
      </c>
      <c r="K176" s="34">
        <f t="shared" si="77"/>
        <v>27</v>
      </c>
      <c r="L176" s="34"/>
      <c r="M176" s="34"/>
      <c r="N176" s="34"/>
      <c r="O176" s="34"/>
      <c r="P176" s="34"/>
    </row>
    <row r="177" spans="2:16" ht="15.75" hidden="1" x14ac:dyDescent="0.25">
      <c r="B177" s="23"/>
      <c r="C177" s="110" t="s">
        <v>16</v>
      </c>
      <c r="D177" s="34">
        <f t="shared" si="74"/>
        <v>42</v>
      </c>
      <c r="E177" s="34">
        <f t="shared" ref="E177:K177" si="78">+E82+E64+E46+E28+E10+E119+E101</f>
        <v>13</v>
      </c>
      <c r="F177" s="34">
        <f t="shared" si="78"/>
        <v>1</v>
      </c>
      <c r="G177" s="34">
        <f t="shared" si="78"/>
        <v>14</v>
      </c>
      <c r="H177" s="34">
        <f t="shared" si="78"/>
        <v>106</v>
      </c>
      <c r="I177" s="34">
        <f t="shared" si="78"/>
        <v>10</v>
      </c>
      <c r="J177" s="34">
        <f t="shared" si="78"/>
        <v>23</v>
      </c>
      <c r="K177" s="34">
        <f t="shared" si="78"/>
        <v>73</v>
      </c>
      <c r="L177" s="34"/>
      <c r="M177" s="34"/>
      <c r="N177" s="34"/>
      <c r="O177" s="34"/>
      <c r="P177" s="34"/>
    </row>
    <row r="178" spans="2:16" ht="15.75" hidden="1" x14ac:dyDescent="0.25">
      <c r="B178" s="23"/>
      <c r="C178" s="110" t="s">
        <v>17</v>
      </c>
      <c r="D178" s="34">
        <f t="shared" si="74"/>
        <v>59</v>
      </c>
      <c r="E178" s="34">
        <f t="shared" ref="E178:K178" si="79">+E83+E65+E47+E29+E11+E120+E102</f>
        <v>20</v>
      </c>
      <c r="F178" s="34">
        <f t="shared" si="79"/>
        <v>3</v>
      </c>
      <c r="G178" s="34">
        <f t="shared" si="79"/>
        <v>23</v>
      </c>
      <c r="H178" s="34">
        <f t="shared" si="79"/>
        <v>2</v>
      </c>
      <c r="I178" s="34">
        <f t="shared" si="79"/>
        <v>0</v>
      </c>
      <c r="J178" s="34">
        <f t="shared" si="79"/>
        <v>0</v>
      </c>
      <c r="K178" s="34">
        <f t="shared" si="79"/>
        <v>2</v>
      </c>
      <c r="L178" s="34"/>
      <c r="M178" s="34"/>
      <c r="N178" s="34"/>
      <c r="O178" s="34"/>
      <c r="P178" s="34"/>
    </row>
    <row r="179" spans="2:16" ht="15.75" hidden="1" x14ac:dyDescent="0.25">
      <c r="B179" s="23"/>
      <c r="C179" s="110" t="s">
        <v>18</v>
      </c>
      <c r="D179" s="34">
        <f t="shared" si="74"/>
        <v>6</v>
      </c>
      <c r="E179" s="34">
        <f t="shared" ref="E179:K179" si="80">+E84+E66+E48+E30+E12+E121+E103</f>
        <v>2</v>
      </c>
      <c r="F179" s="34">
        <f t="shared" si="80"/>
        <v>0</v>
      </c>
      <c r="G179" s="34">
        <f t="shared" si="80"/>
        <v>2</v>
      </c>
      <c r="H179" s="34">
        <f t="shared" si="80"/>
        <v>4</v>
      </c>
      <c r="I179" s="34">
        <f t="shared" si="80"/>
        <v>0</v>
      </c>
      <c r="J179" s="34">
        <f t="shared" si="80"/>
        <v>0</v>
      </c>
      <c r="K179" s="34">
        <f t="shared" si="80"/>
        <v>4</v>
      </c>
      <c r="L179" s="34"/>
      <c r="M179" s="34"/>
      <c r="N179" s="34"/>
      <c r="O179" s="34"/>
      <c r="P179" s="34"/>
    </row>
    <row r="180" spans="2:16" ht="15.75" hidden="1" x14ac:dyDescent="0.25">
      <c r="B180" s="23"/>
      <c r="C180" s="110" t="s">
        <v>19</v>
      </c>
      <c r="D180" s="34">
        <f t="shared" si="74"/>
        <v>16</v>
      </c>
      <c r="E180" s="34">
        <f t="shared" ref="E180:K180" si="81">+E85+E67+E49+E31+E13+E122+E104</f>
        <v>8</v>
      </c>
      <c r="F180" s="34">
        <f t="shared" si="81"/>
        <v>1</v>
      </c>
      <c r="G180" s="34">
        <f t="shared" si="81"/>
        <v>9</v>
      </c>
      <c r="H180" s="34">
        <f t="shared" si="81"/>
        <v>7</v>
      </c>
      <c r="I180" s="34">
        <f t="shared" si="81"/>
        <v>2</v>
      </c>
      <c r="J180" s="34">
        <f t="shared" si="81"/>
        <v>2</v>
      </c>
      <c r="K180" s="34">
        <f t="shared" si="81"/>
        <v>3</v>
      </c>
      <c r="L180" s="34"/>
      <c r="M180" s="34"/>
      <c r="N180" s="34"/>
      <c r="O180" s="34"/>
      <c r="P180" s="34"/>
    </row>
    <row r="181" spans="2:16" ht="15.75" hidden="1" x14ac:dyDescent="0.25">
      <c r="B181" s="23"/>
      <c r="C181" s="111" t="s">
        <v>20</v>
      </c>
      <c r="D181" s="34">
        <f t="shared" si="74"/>
        <v>72</v>
      </c>
      <c r="E181" s="34">
        <f t="shared" ref="E181:K181" si="82">+E86+E68+E50+E32+E14+E123+E105</f>
        <v>35</v>
      </c>
      <c r="F181" s="34">
        <f t="shared" si="82"/>
        <v>10</v>
      </c>
      <c r="G181" s="34">
        <f t="shared" si="82"/>
        <v>46</v>
      </c>
      <c r="H181" s="34">
        <f t="shared" si="82"/>
        <v>14</v>
      </c>
      <c r="I181" s="34">
        <f t="shared" si="82"/>
        <v>5</v>
      </c>
      <c r="J181" s="34">
        <f t="shared" si="82"/>
        <v>8</v>
      </c>
      <c r="K181" s="34">
        <f t="shared" si="82"/>
        <v>2</v>
      </c>
      <c r="L181" s="34"/>
      <c r="M181" s="34"/>
      <c r="N181" s="34"/>
      <c r="O181" s="34"/>
      <c r="P181" s="34"/>
    </row>
    <row r="182" spans="2:16" ht="15.75" hidden="1" x14ac:dyDescent="0.25">
      <c r="B182" s="23"/>
      <c r="C182" s="110" t="s">
        <v>33</v>
      </c>
      <c r="D182" s="34">
        <f t="shared" si="74"/>
        <v>36</v>
      </c>
      <c r="E182" s="34">
        <f t="shared" ref="E182:K182" si="83">+E87+E69+E51+E33+E15+E124+E106</f>
        <v>3</v>
      </c>
      <c r="F182" s="34">
        <f t="shared" si="83"/>
        <v>1</v>
      </c>
      <c r="G182" s="34">
        <f t="shared" si="83"/>
        <v>4</v>
      </c>
      <c r="H182" s="34">
        <f t="shared" si="83"/>
        <v>35</v>
      </c>
      <c r="I182" s="34">
        <f t="shared" si="83"/>
        <v>27</v>
      </c>
      <c r="J182" s="34">
        <f t="shared" si="83"/>
        <v>4</v>
      </c>
      <c r="K182" s="34">
        <f t="shared" si="83"/>
        <v>5</v>
      </c>
      <c r="L182" s="34"/>
      <c r="M182" s="34"/>
      <c r="N182" s="34"/>
      <c r="O182" s="34"/>
      <c r="P182" s="34"/>
    </row>
    <row r="183" spans="2:16" ht="15.75" hidden="1" x14ac:dyDescent="0.25">
      <c r="B183" s="23"/>
      <c r="C183" s="110" t="s">
        <v>30</v>
      </c>
      <c r="D183" s="34">
        <f t="shared" si="74"/>
        <v>13</v>
      </c>
      <c r="E183" s="34">
        <f t="shared" ref="E183:K183" si="84">+E88+E70+E52+E34+E16+E125+E107</f>
        <v>4</v>
      </c>
      <c r="F183" s="34">
        <f t="shared" si="84"/>
        <v>0</v>
      </c>
      <c r="G183" s="34">
        <f t="shared" si="84"/>
        <v>4</v>
      </c>
      <c r="H183" s="34">
        <f t="shared" si="84"/>
        <v>1</v>
      </c>
      <c r="I183" s="34">
        <f t="shared" si="84"/>
        <v>0</v>
      </c>
      <c r="J183" s="34">
        <f t="shared" si="84"/>
        <v>0</v>
      </c>
      <c r="K183" s="34">
        <f t="shared" si="84"/>
        <v>1</v>
      </c>
      <c r="L183" s="34"/>
      <c r="M183" s="34"/>
      <c r="N183" s="34"/>
      <c r="O183" s="34"/>
      <c r="P183" s="34"/>
    </row>
    <row r="184" spans="2:16" ht="15.75" hidden="1" x14ac:dyDescent="0.25">
      <c r="B184" s="23"/>
      <c r="C184" s="110" t="s">
        <v>31</v>
      </c>
      <c r="D184" s="34">
        <f t="shared" si="74"/>
        <v>22</v>
      </c>
      <c r="E184" s="34">
        <f t="shared" ref="E184:K184" si="85">+E89+E71+E53+E35+E17+E126+E108</f>
        <v>7</v>
      </c>
      <c r="F184" s="34">
        <f t="shared" si="85"/>
        <v>0</v>
      </c>
      <c r="G184" s="34">
        <f t="shared" si="85"/>
        <v>7</v>
      </c>
      <c r="H184" s="34">
        <f t="shared" si="85"/>
        <v>6</v>
      </c>
      <c r="I184" s="34">
        <f t="shared" si="85"/>
        <v>1</v>
      </c>
      <c r="J184" s="34">
        <f t="shared" si="85"/>
        <v>0</v>
      </c>
      <c r="K184" s="34">
        <f t="shared" si="85"/>
        <v>6</v>
      </c>
      <c r="L184" s="34"/>
      <c r="M184" s="34"/>
      <c r="N184" s="34"/>
      <c r="O184" s="34"/>
      <c r="P184" s="34"/>
    </row>
    <row r="185" spans="2:16" ht="15.75" hidden="1" x14ac:dyDescent="0.25">
      <c r="B185" s="23"/>
      <c r="C185" s="110" t="s">
        <v>32</v>
      </c>
      <c r="D185" s="34">
        <f t="shared" si="74"/>
        <v>6</v>
      </c>
      <c r="E185" s="34">
        <f t="shared" ref="E185:K185" si="86">+E90+E72+E54+E36+E18+E127+E109</f>
        <v>2</v>
      </c>
      <c r="F185" s="34">
        <f t="shared" si="86"/>
        <v>0</v>
      </c>
      <c r="G185" s="34">
        <f t="shared" si="86"/>
        <v>2</v>
      </c>
      <c r="H185" s="34">
        <f t="shared" si="86"/>
        <v>1</v>
      </c>
      <c r="I185" s="34">
        <f t="shared" si="86"/>
        <v>0</v>
      </c>
      <c r="J185" s="34">
        <f t="shared" si="86"/>
        <v>0</v>
      </c>
      <c r="K185" s="34">
        <f t="shared" si="86"/>
        <v>1</v>
      </c>
      <c r="L185" s="34"/>
      <c r="M185" s="34"/>
      <c r="N185" s="34"/>
      <c r="O185" s="34"/>
      <c r="P185" s="34"/>
    </row>
    <row r="186" spans="2:16" ht="31.5" hidden="1" x14ac:dyDescent="0.25">
      <c r="B186" s="23"/>
      <c r="C186" s="112" t="s">
        <v>38</v>
      </c>
      <c r="D186" s="34">
        <v>2</v>
      </c>
      <c r="E186" s="34">
        <f t="shared" ref="E186:I186" si="87">+E91+E73+E55+E37+E19</f>
        <v>290</v>
      </c>
      <c r="F186" s="34">
        <f t="shared" si="87"/>
        <v>25</v>
      </c>
      <c r="G186" s="34">
        <f t="shared" si="87"/>
        <v>327</v>
      </c>
      <c r="H186" s="34">
        <f t="shared" si="87"/>
        <v>594</v>
      </c>
      <c r="I186" s="34">
        <f t="shared" si="87"/>
        <v>86</v>
      </c>
      <c r="J186" s="34"/>
      <c r="K186" s="34"/>
      <c r="L186" s="34"/>
      <c r="M186" s="34"/>
      <c r="N186" s="34"/>
      <c r="O186" s="34"/>
      <c r="P186" s="34"/>
    </row>
    <row r="187" spans="2:16" hidden="1" x14ac:dyDescent="0.25">
      <c r="B187" s="34"/>
      <c r="C187" s="34"/>
      <c r="D187" s="34">
        <f>+SUM(D173:D186)</f>
        <v>909</v>
      </c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</row>
    <row r="188" spans="2:16" hidden="1" x14ac:dyDescent="0.25"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</row>
    <row r="189" spans="2:16" x14ac:dyDescent="0.25"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</row>
    <row r="190" spans="2:16" x14ac:dyDescent="0.25"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</row>
    <row r="191" spans="2:16" x14ac:dyDescent="0.25"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</row>
    <row r="192" spans="2:16" x14ac:dyDescent="0.25"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</row>
    <row r="193" spans="2:16" x14ac:dyDescent="0.25"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</row>
    <row r="194" spans="2:16" x14ac:dyDescent="0.25"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</row>
    <row r="195" spans="2:16" x14ac:dyDescent="0.25"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</row>
    <row r="196" spans="2:16" x14ac:dyDescent="0.25"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</row>
    <row r="197" spans="2:16" x14ac:dyDescent="0.25"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</row>
    <row r="198" spans="2:16" x14ac:dyDescent="0.25"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</row>
    <row r="199" spans="2:16" x14ac:dyDescent="0.25"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</row>
    <row r="200" spans="2:16" x14ac:dyDescent="0.25"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</row>
    <row r="201" spans="2:16" x14ac:dyDescent="0.25"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</row>
    <row r="202" spans="2:16" x14ac:dyDescent="0.25"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</row>
    <row r="203" spans="2:16" x14ac:dyDescent="0.25"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</row>
    <row r="204" spans="2:16" x14ac:dyDescent="0.25"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</row>
    <row r="205" spans="2:16" x14ac:dyDescent="0.25"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</row>
    <row r="206" spans="2:16" x14ac:dyDescent="0.25"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</row>
  </sheetData>
  <mergeCells count="57">
    <mergeCell ref="B115:B127"/>
    <mergeCell ref="B134:B147"/>
    <mergeCell ref="B113:B114"/>
    <mergeCell ref="C113:C114"/>
    <mergeCell ref="D113:D114"/>
    <mergeCell ref="B131:L131"/>
    <mergeCell ref="B132:B133"/>
    <mergeCell ref="O151:O152"/>
    <mergeCell ref="O150:P150"/>
    <mergeCell ref="O113:O114"/>
    <mergeCell ref="O131:P131"/>
    <mergeCell ref="C132:C133"/>
    <mergeCell ref="D132:D133"/>
    <mergeCell ref="E132:E133"/>
    <mergeCell ref="G132:G133"/>
    <mergeCell ref="O132:O133"/>
    <mergeCell ref="O112:P112"/>
    <mergeCell ref="O94:P94"/>
    <mergeCell ref="B97:B109"/>
    <mergeCell ref="B95:B96"/>
    <mergeCell ref="C95:C96"/>
    <mergeCell ref="D95:D96"/>
    <mergeCell ref="E95:E96"/>
    <mergeCell ref="G95:G96"/>
    <mergeCell ref="O95:O96"/>
    <mergeCell ref="O57:P57"/>
    <mergeCell ref="B3:L3"/>
    <mergeCell ref="B21:L21"/>
    <mergeCell ref="O21:P21"/>
    <mergeCell ref="B75:L75"/>
    <mergeCell ref="O75:P75"/>
    <mergeCell ref="O3:P3"/>
    <mergeCell ref="B6:B18"/>
    <mergeCell ref="B24:B36"/>
    <mergeCell ref="B42:B54"/>
    <mergeCell ref="B60:B72"/>
    <mergeCell ref="G58:G59"/>
    <mergeCell ref="G40:G41"/>
    <mergeCell ref="B39:L39"/>
    <mergeCell ref="O39:P39"/>
    <mergeCell ref="G22:G23"/>
    <mergeCell ref="B173:B186"/>
    <mergeCell ref="G4:G5"/>
    <mergeCell ref="B78:B90"/>
    <mergeCell ref="B57:L57"/>
    <mergeCell ref="G76:G77"/>
    <mergeCell ref="B93:L94"/>
    <mergeCell ref="B112:L112"/>
    <mergeCell ref="B153:B166"/>
    <mergeCell ref="B151:B152"/>
    <mergeCell ref="C151:C152"/>
    <mergeCell ref="D151:D152"/>
    <mergeCell ref="E151:E152"/>
    <mergeCell ref="G151:G152"/>
    <mergeCell ref="C150:L150"/>
    <mergeCell ref="E113:E114"/>
    <mergeCell ref="G113:G114"/>
  </mergeCells>
  <pageMargins left="0.70866141732283472" right="0.70866141732283472" top="0.74803149606299213" bottom="0.74803149606299213" header="0.31496062992125984" footer="0.31496062992125984"/>
  <pageSetup scale="70" orientation="landscape" r:id="rId1"/>
  <rowBreaks count="4" manualBreakCount="4">
    <brk id="38" min="1" max="22" man="1"/>
    <brk id="73" min="1" max="22" man="1"/>
    <brk id="111" min="1" max="22" man="1"/>
    <brk id="149" min="1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Concreel +PSC</vt:lpstr>
      <vt:lpstr>Sheet1</vt:lpstr>
      <vt:lpstr>'Concreel +PSC'!Print_Area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</dc:creator>
  <cp:lastModifiedBy>Lopa Mudra</cp:lastModifiedBy>
  <cp:lastPrinted>2016-12-07T04:33:24Z</cp:lastPrinted>
  <dcterms:created xsi:type="dcterms:W3CDTF">2016-08-26T06:57:15Z</dcterms:created>
  <dcterms:modified xsi:type="dcterms:W3CDTF">2016-12-07T10:10:24Z</dcterms:modified>
</cp:coreProperties>
</file>