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user\Desktop\Data Analysis Projects\AdventureWorks-Excel-Analytics\Excel\"/>
    </mc:Choice>
  </mc:AlternateContent>
  <xr:revisionPtr revIDLastSave="0" documentId="13_ncr:1_{687DA7CD-3885-4690-8C77-35C3EDA5B849}" xr6:coauthVersionLast="47" xr6:coauthVersionMax="47" xr10:uidLastSave="{00000000-0000-0000-0000-000000000000}"/>
  <bookViews>
    <workbookView xWindow="-110" yWindow="-110" windowWidth="19420" windowHeight="10420" firstSheet="4" activeTab="6" xr2:uid="{73C0E9B5-A8F1-46FF-B55B-07A91350B5C0}"/>
  </bookViews>
  <sheets>
    <sheet name="Home" sheetId="1" r:id="rId1"/>
    <sheet name="Raw_Data" sheetId="2" r:id="rId2"/>
    <sheet name="Power_Query" sheetId="3" r:id="rId3"/>
    <sheet name="Analysis" sheetId="7" r:id="rId4"/>
    <sheet name="PT_Overall_Performance" sheetId="5" r:id="rId5"/>
    <sheet name="PT_Sales_Trend_Analysis" sheetId="9" r:id="rId6"/>
    <sheet name="PT_Product_Analysis" sheetId="8" r:id="rId7"/>
    <sheet name="Dashboard" sheetId="6" r:id="rId8"/>
  </sheets>
  <definedNames>
    <definedName name="_xlcn.WorksheetConnection_AdventureWorksExcelAnalytics.xlsxTable21" hidden="1">Table2</definedName>
  </definedNames>
  <calcPr calcId="191029"/>
  <pivotCaches>
    <pivotCache cacheId="0" r:id="rId9"/>
    <pivotCache cacheId="1" r:id="rId10"/>
    <pivotCache cacheId="2" r:id="rId11"/>
    <pivotCache cacheId="3" r:id="rId12"/>
    <pivotCache cacheId="4" r:id="rId13"/>
    <pivotCache cacheId="5" r:id="rId14"/>
    <pivotCache cacheId="6" r:id="rId15"/>
    <pivotCache cacheId="7" r:id="rId16"/>
    <pivotCache cacheId="8" r:id="rId17"/>
    <pivotCache cacheId="9" r:id="rId18"/>
    <pivotCache cacheId="10" r:id="rId19"/>
    <pivotCache cacheId="11" r:id="rId20"/>
    <pivotCache cacheId="12" r:id="rId21"/>
    <pivotCache cacheId="13" r:id="rId22"/>
    <pivotCache cacheId="14" r:id="rId23"/>
    <pivotCache cacheId="15" r:id="rId24"/>
    <pivotCache cacheId="16" r:id="rId25"/>
    <pivotCache cacheId="17" r:id="rId26"/>
    <pivotCache cacheId="18" r:id="rId27"/>
    <pivotCache cacheId="19" r:id="rId28"/>
    <pivotCache cacheId="20" r:id="rId29"/>
    <pivotCache cacheId="21" r:id="rId30"/>
    <pivotCache cacheId="115" r:id="rId31"/>
    <pivotCache cacheId="124" r:id="rId3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8f079524-746a-4939-80ec-0d2acdfca958" name="fact_Sales" connection="Query - fact_Sales"/>
          <x15:modelTable id="dim_Product_4cb59bf3-0e4f-47ff-9d87-a9fff607c244" name="dim_Product" connection="Query - dim_Product"/>
          <x15:modelTable id="dim_Region_3a1b35a2-3f90-41cf-bcfd-c54ba537820f" name="dim_Region" connection="Query - dim_Region"/>
          <x15:modelTable id="dim_Reseller_97da9378-b62d-4e8d-90e3-3b6ef583be5d" name="dim_Reseller" connection="Query - dim_Reseller"/>
          <x15:modelTable id="dim_Salesperson_2461a61c-4269-45c4-be4c-66bca9ba3903" name="dim_Salesperson" connection="Query - dim_Salesperson"/>
          <x15:modelTable id="fact_Targets_e51763a2-7644-43a0-9d41-dd4ecc137404" name="fact_Targets" connection="Query - fact_Targets"/>
          <x15:modelTable id="dim_Date_71e5b669-bb4a-454e-8ff8-91dfed90c6d9" name="dim_Date" connection="Query - dim_Date"/>
          <x15:modelTable id="Table2" name="Table2" connection="WorksheetConnection_AdventureWorks-Excel-Analytics.xlsx!Table2"/>
        </x15:modelTables>
        <x15:modelRelationships>
          <x15:modelRelationship fromTable="fact_Sales" fromColumn="Product_Key" toTable="dim_Product" toColumn="Product_Key"/>
          <x15:modelRelationship fromTable="fact_Sales" fromColumn="Reseller_Key" toTable="dim_Reseller" toColumn="Reseller_Key"/>
          <x15:modelRelationship fromTable="fact_Sales" fromColumn="Sales_Territory_Key" toTable="dim_Region" toColumn="Sales_Territory_Key"/>
          <x15:modelRelationship fromTable="fact_Sales" fromColumn="Employee_Key" toTable="dim_Salesperson" toColumn="Employee_Key"/>
          <x15:modelRelationship fromTable="fact_Sales" fromColumn="OrderDate" toTable="dim_Date" toColumn="Date"/>
          <x15:modelRelationship fromTable="fact_Targets" fromColumn="Employee_ID" toTable="dim_Salesperson" toColumn="Employee_ID"/>
          <x15:modelRelationship fromTable="fact_Targets" fromColumn="Target_Month" toTable="dim_Dat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9" i="8" l="1"/>
  <c r="I19" i="8"/>
  <c r="G34" i="9"/>
  <c r="F34" i="9"/>
  <c r="G31" i="9"/>
  <c r="F31"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0B1CDD-3156-4F6C-ACF1-62B6EBDE0069}" keepAlive="1" name="Query - bridge_SalespersonRegion" description="Connection to the 'bridge_SalespersonRegion' query in the workbook." type="5" refreshedVersion="0" background="1">
    <dbPr connection="Provider=Microsoft.Mashup.OleDb.1;Data Source=$Workbook$;Location=bridge_SalespersonRegion;Extended Properties=&quot;&quot;" command="SELECT * FROM [bridge_SalespersonRegion]"/>
  </connection>
  <connection id="2" xr16:uid="{3E4E9E86-E578-4049-A661-9A9C8BFD9B6D}" name="Query - dim_Date" description="Connection to the 'dim_Date' query in the workbook." type="100" refreshedVersion="8" minRefreshableVersion="5">
    <extLst>
      <ext xmlns:x15="http://schemas.microsoft.com/office/spreadsheetml/2010/11/main" uri="{DE250136-89BD-433C-8126-D09CA5730AF9}">
        <x15:connection id="37d76fa6-9d04-42c4-b28e-4a3eaceb10c6"/>
      </ext>
    </extLst>
  </connection>
  <connection id="3" xr16:uid="{7AA8743F-EE1B-4CA1-830C-AB87A0BDFB9D}" name="Query - dim_Product" description="Connection to the 'dim_Product' query in the workbook." type="100" refreshedVersion="8" minRefreshableVersion="5">
    <extLst>
      <ext xmlns:x15="http://schemas.microsoft.com/office/spreadsheetml/2010/11/main" uri="{DE250136-89BD-433C-8126-D09CA5730AF9}">
        <x15:connection id="e410ef47-dd7e-463c-b88c-07c103d4a356">
          <x15:oledbPr connection="Provider=Microsoft.Mashup.OleDb.1;Data Source=$Workbook$;Location=dim_Product;Extended Properties=&quot;&quot;">
            <x15:dbTables>
              <x15:dbTable name="dim_Product"/>
            </x15:dbTables>
          </x15:oledbPr>
        </x15:connection>
      </ext>
    </extLst>
  </connection>
  <connection id="4" xr16:uid="{19FAB533-D7BC-482F-8866-83B321FA8BBF}" name="Query - dim_Region" description="Connection to the 'dim_Region' query in the workbook." type="100" refreshedVersion="8" minRefreshableVersion="5">
    <extLst>
      <ext xmlns:x15="http://schemas.microsoft.com/office/spreadsheetml/2010/11/main" uri="{DE250136-89BD-433C-8126-D09CA5730AF9}">
        <x15:connection id="5e4d2e3c-9224-4615-94dd-4bf896b69d29">
          <x15:oledbPr connection="Provider=Microsoft.Mashup.OleDb.1;Data Source=$Workbook$;Location=dim_Region;Extended Properties=&quot;&quot;">
            <x15:dbTables>
              <x15:dbTable name="dim_Region"/>
            </x15:dbTables>
          </x15:oledbPr>
        </x15:connection>
      </ext>
    </extLst>
  </connection>
  <connection id="5" xr16:uid="{76593037-05CE-422F-971B-DBAF5B2AB777}" name="Query - dim_Reseller" description="Connection to the 'dim_Reseller' query in the workbook." type="100" refreshedVersion="8" minRefreshableVersion="5">
    <extLst>
      <ext xmlns:x15="http://schemas.microsoft.com/office/spreadsheetml/2010/11/main" uri="{DE250136-89BD-433C-8126-D09CA5730AF9}">
        <x15:connection id="a7b7bb37-34a3-4b2e-b815-eaeada635554">
          <x15:oledbPr connection="Provider=Microsoft.Mashup.OleDb.1;Data Source=$Workbook$;Location=dim_Reseller;Extended Properties=&quot;&quot;">
            <x15:dbTables>
              <x15:dbTable name="dim_Reseller"/>
            </x15:dbTables>
          </x15:oledbPr>
        </x15:connection>
      </ext>
    </extLst>
  </connection>
  <connection id="6" xr16:uid="{354CDDEF-B895-45E9-862E-0F2EBD536BAA}" name="Query - dim_Salesperson" description="Connection to the 'dim_Salesperson' query in the workbook." type="100" refreshedVersion="8" minRefreshableVersion="5">
    <extLst>
      <ext xmlns:x15="http://schemas.microsoft.com/office/spreadsheetml/2010/11/main" uri="{DE250136-89BD-433C-8126-D09CA5730AF9}">
        <x15:connection id="7122e80e-40f0-41ff-8854-1f73eb88ff93">
          <x15:oledbPr connection="Provider=Microsoft.Mashup.OleDb.1;Data Source=$Workbook$;Location=dim_Salesperson;Extended Properties=&quot;&quot;">
            <x15:dbTables>
              <x15:dbTable name="dim_Salesperson"/>
            </x15:dbTables>
          </x15:oledbPr>
        </x15:connection>
      </ext>
    </extLst>
  </connection>
  <connection id="7" xr16:uid="{19F05029-E0DC-4C96-95EB-9FC15CB2A62A}" name="Query - fact_Sales" description="Connection to the 'fact_Sales' query in the workbook." type="100" refreshedVersion="8" minRefreshableVersion="5">
    <extLst>
      <ext xmlns:x15="http://schemas.microsoft.com/office/spreadsheetml/2010/11/main" uri="{DE250136-89BD-433C-8126-D09CA5730AF9}">
        <x15:connection id="75c1daa3-4d09-439e-a61f-2ccc6438a29a"/>
      </ext>
    </extLst>
  </connection>
  <connection id="8" xr16:uid="{EA5AC6C6-D4C1-4D25-9B26-38C43FB38364}" name="Query - fact_Targets" description="Connection to the 'fact_Targets' query in the workbook." type="100" refreshedVersion="8" minRefreshableVersion="5">
    <extLst>
      <ext xmlns:x15="http://schemas.microsoft.com/office/spreadsheetml/2010/11/main" uri="{DE250136-89BD-433C-8126-D09CA5730AF9}">
        <x15:connection id="af5c2a6b-169c-49dc-bfa0-fec41965582a">
          <x15:oledbPr connection="Provider=Microsoft.Mashup.OleDb.1;Data Source=$Workbook$;Location=fact_Targets;Extended Properties=&quot;&quot;">
            <x15:dbTables>
              <x15:dbTable name="fact_Targets"/>
            </x15:dbTables>
          </x15:oledbPr>
        </x15:connection>
      </ext>
    </extLst>
  </connection>
  <connection id="9" xr16:uid="{488B600D-1F18-4AF0-802C-948EF2799A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B77C6B72-BEA0-42C8-8D94-6840F2A7720D}" name="WorksheetConnection_AdventureWorks-Excel-Analytics.xlsx!Table2" type="102" refreshedVersion="8" minRefreshableVersion="5">
    <extLst>
      <ext xmlns:x15="http://schemas.microsoft.com/office/spreadsheetml/2010/11/main" uri="{DE250136-89BD-433C-8126-D09CA5730AF9}">
        <x15:connection id="Table2">
          <x15:rangePr sourceName="_xlcn.WorksheetConnection_AdventureWorksExcelAnalytics.xlsxTable21"/>
        </x15:connection>
      </ext>
    </extLst>
  </connection>
</connections>
</file>

<file path=xl/sharedStrings.xml><?xml version="1.0" encoding="utf-8"?>
<sst xmlns="http://schemas.openxmlformats.org/spreadsheetml/2006/main" count="1669" uniqueCount="1250">
  <si>
    <t>Total Sales</t>
  </si>
  <si>
    <t>Profit Margin %</t>
  </si>
  <si>
    <t>Total Profit</t>
  </si>
  <si>
    <t>April</t>
  </si>
  <si>
    <t>August</t>
  </si>
  <si>
    <t>December</t>
  </si>
  <si>
    <t>February</t>
  </si>
  <si>
    <t>January</t>
  </si>
  <si>
    <t>July</t>
  </si>
  <si>
    <t>June</t>
  </si>
  <si>
    <t>March</t>
  </si>
  <si>
    <t>May</t>
  </si>
  <si>
    <t>November</t>
  </si>
  <si>
    <t>October</t>
  </si>
  <si>
    <t>September</t>
  </si>
  <si>
    <r>
      <t>Overall Trend:</t>
    </r>
    <r>
      <rPr>
        <sz val="11"/>
        <color theme="1"/>
        <rFont val="Calibri"/>
        <family val="2"/>
        <scheme val="minor"/>
      </rPr>
      <t xml:space="preserve"> Increasing, with strong sales growth from 2017 to 2019.</t>
    </r>
  </si>
  <si>
    <r>
      <t>Peak Sales Period:</t>
    </r>
    <r>
      <rPr>
        <sz val="11"/>
        <color theme="1"/>
        <rFont val="Calibri"/>
        <family val="2"/>
        <scheme val="minor"/>
      </rPr>
      <t xml:space="preserve"> August 2019 — </t>
    </r>
    <r>
      <rPr>
        <b/>
        <sz val="11"/>
        <color theme="1"/>
        <rFont val="Calibri"/>
        <family val="2"/>
        <scheme val="minor"/>
      </rPr>
      <t>$4.31M</t>
    </r>
    <r>
      <rPr>
        <sz val="11"/>
        <color theme="1"/>
        <rFont val="Calibri"/>
        <family val="2"/>
        <scheme val="minor"/>
      </rPr>
      <t>.</t>
    </r>
  </si>
  <si>
    <r>
      <t>Lowest Sales Period:</t>
    </r>
    <r>
      <rPr>
        <sz val="11"/>
        <color theme="1"/>
        <rFont val="Calibri"/>
        <family val="2"/>
        <scheme val="minor"/>
      </rPr>
      <t xml:space="preserve"> July 2017 — </t>
    </r>
    <r>
      <rPr>
        <b/>
        <sz val="11"/>
        <color theme="1"/>
        <rFont val="Calibri"/>
        <family val="2"/>
        <scheme val="minor"/>
      </rPr>
      <t>$0.49M</t>
    </r>
    <r>
      <rPr>
        <sz val="11"/>
        <color theme="1"/>
        <rFont val="Calibri"/>
        <family val="2"/>
        <scheme val="minor"/>
      </rPr>
      <t>.</t>
    </r>
  </si>
  <si>
    <r>
      <t>Growth Pattern:</t>
    </r>
    <r>
      <rPr>
        <sz val="11"/>
        <color theme="1"/>
        <rFont val="Calibri"/>
        <family val="2"/>
        <scheme val="minor"/>
      </rPr>
      <t xml:space="preserve"> Strong growth from 2017 to 2019. 2019 was the best full year with approximately </t>
    </r>
    <r>
      <rPr>
        <b/>
        <sz val="11"/>
        <color theme="1"/>
        <rFont val="Calibri"/>
        <family val="2"/>
        <scheme val="minor"/>
      </rPr>
      <t>$32.50M</t>
    </r>
    <r>
      <rPr>
        <sz val="11"/>
        <color theme="1"/>
        <rFont val="Calibri"/>
        <family val="2"/>
        <scheme val="minor"/>
      </rPr>
      <t xml:space="preserve"> in sales. 2020 appears to contain partial-year data and should not be directly compared with complete years.</t>
    </r>
  </si>
  <si>
    <r>
      <t>Seasonality:</t>
    </r>
    <r>
      <rPr>
        <sz val="11"/>
        <color theme="1"/>
        <rFont val="Calibri"/>
        <family val="2"/>
        <scheme val="minor"/>
      </rPr>
      <t xml:space="preserve"> Moderate seasonality. Sales fluctuate by month, with August generally performing strongly and June showing relatively weaker performance. No consistent monthly pattern appears across all years.</t>
    </r>
  </si>
  <si>
    <r>
      <t>One important correction:</t>
    </r>
    <r>
      <rPr>
        <sz val="11"/>
        <color theme="1"/>
        <rFont val="Calibri"/>
        <family val="2"/>
        <scheme val="minor"/>
      </rPr>
      <t xml:space="preserve"> Your </t>
    </r>
    <r>
      <rPr>
        <b/>
        <sz val="11"/>
        <color theme="1"/>
        <rFont val="Calibri"/>
        <family val="2"/>
        <scheme val="minor"/>
      </rPr>
      <t>"Best Month"</t>
    </r>
    <r>
      <rPr>
        <sz val="11"/>
        <color theme="1"/>
        <rFont val="Calibri"/>
        <family val="2"/>
        <scheme val="minor"/>
      </rPr>
      <t xml:space="preserve"> PivotTable shows </t>
    </r>
    <r>
      <rPr>
        <b/>
        <sz val="11"/>
        <color theme="1"/>
        <rFont val="Calibri"/>
        <family val="2"/>
        <scheme val="minor"/>
      </rPr>
      <t>August — $9.46M</t>
    </r>
    <r>
      <rPr>
        <sz val="11"/>
        <color theme="1"/>
        <rFont val="Calibri"/>
        <family val="2"/>
        <scheme val="minor"/>
      </rPr>
      <t xml:space="preserve">, while the </t>
    </r>
    <r>
      <rPr>
        <b/>
        <sz val="11"/>
        <color theme="1"/>
        <rFont val="Calibri"/>
        <family val="2"/>
        <scheme val="minor"/>
      </rPr>
      <t>"Peak Period"</t>
    </r>
    <r>
      <rPr>
        <sz val="11"/>
        <color theme="1"/>
        <rFont val="Calibri"/>
        <family val="2"/>
        <scheme val="minor"/>
      </rPr>
      <t xml:space="preserve"> shows </t>
    </r>
    <r>
      <rPr>
        <b/>
        <sz val="11"/>
        <color theme="1"/>
        <rFont val="Calibri"/>
        <family val="2"/>
        <scheme val="minor"/>
      </rPr>
      <t>August 2019 — $4.31M</t>
    </r>
    <r>
      <rPr>
        <sz val="11"/>
        <color theme="1"/>
        <rFont val="Calibri"/>
        <family val="2"/>
        <scheme val="minor"/>
      </rPr>
      <t xml:space="preserve">. These are answering two different questions: </t>
    </r>
    <r>
      <rPr>
        <b/>
        <sz val="11"/>
        <color theme="1"/>
        <rFont val="Calibri"/>
        <family val="2"/>
        <scheme val="minor"/>
      </rPr>
      <t>$9.46M is total August sales across all available years</t>
    </r>
    <r>
      <rPr>
        <sz val="11"/>
        <color theme="1"/>
        <rFont val="Calibri"/>
        <family val="2"/>
        <scheme val="minor"/>
      </rPr>
      <t xml:space="preserve">, while </t>
    </r>
    <r>
      <rPr>
        <b/>
        <sz val="11"/>
        <color theme="1"/>
        <rFont val="Calibri"/>
        <family val="2"/>
        <scheme val="minor"/>
      </rPr>
      <t>$4.31M is the highest individual Year-Month combination</t>
    </r>
    <r>
      <rPr>
        <sz val="11"/>
        <color theme="1"/>
        <rFont val="Calibri"/>
        <family val="2"/>
        <scheme val="minor"/>
      </rPr>
      <t>. Keep both figures, but make sure the labels clearly distinguish them.</t>
    </r>
  </si>
  <si>
    <t>SALES TREND ANALYSIS</t>
  </si>
  <si>
    <t>Business Objective:</t>
  </si>
  <si>
    <t>Understand sales and profitability trends over time.</t>
  </si>
  <si>
    <t>Business Recommendation:</t>
  </si>
  <si>
    <r>
      <t xml:space="preserve">The business should focus on understanding the factors behind the strong performance in </t>
    </r>
    <r>
      <rPr>
        <b/>
        <sz val="11"/>
        <color theme="1"/>
        <rFont val="Calibri"/>
        <family val="2"/>
        <scheme val="minor"/>
      </rPr>
      <t>2019</t>
    </r>
    <r>
      <rPr>
        <sz val="11"/>
        <color theme="1"/>
        <rFont val="Calibri"/>
        <family val="2"/>
        <scheme val="minor"/>
      </rPr>
      <t xml:space="preserve"> and the high sales achieved during </t>
    </r>
    <r>
      <rPr>
        <b/>
        <sz val="11"/>
        <color theme="1"/>
        <rFont val="Calibri"/>
        <family val="2"/>
        <scheme val="minor"/>
      </rPr>
      <t>August</t>
    </r>
    <r>
      <rPr>
        <sz val="11"/>
        <color theme="1"/>
        <rFont val="Calibri"/>
        <family val="2"/>
        <scheme val="minor"/>
      </rPr>
      <t xml:space="preserve">. Management should investigate the causes of weaker performance in </t>
    </r>
    <r>
      <rPr>
        <b/>
        <sz val="11"/>
        <color theme="1"/>
        <rFont val="Calibri"/>
        <family val="2"/>
        <scheme val="minor"/>
      </rPr>
      <t>June</t>
    </r>
    <r>
      <rPr>
        <sz val="11"/>
        <color theme="1"/>
        <rFont val="Calibri"/>
        <family val="2"/>
        <scheme val="minor"/>
      </rPr>
      <t xml:space="preserve"> and optimize promotions, inventory, and marketing around high- and low-performing periods. Since </t>
    </r>
    <r>
      <rPr>
        <b/>
        <sz val="11"/>
        <color theme="1"/>
        <rFont val="Calibri"/>
        <family val="2"/>
        <scheme val="minor"/>
      </rPr>
      <t>2020 appears to contain partial-year data</t>
    </r>
    <r>
      <rPr>
        <sz val="11"/>
        <color theme="1"/>
        <rFont val="Calibri"/>
        <family val="2"/>
        <scheme val="minor"/>
      </rPr>
      <t>, it should not be treated as a full-year decline when evaluating long-term growth.</t>
    </r>
  </si>
  <si>
    <t>Business Objective</t>
  </si>
  <si>
    <t>Understand how sales and profitability change over time.</t>
  </si>
  <si>
    <t>Annual Performance</t>
  </si>
  <si>
    <t>Best Performing Year:</t>
  </si>
  <si>
    <t>2019 — $32.50M Total Sales</t>
  </si>
  <si>
    <t>Highest Profit Year:</t>
  </si>
  <si>
    <t>2018 — $507,753.43 Total Profit</t>
  </si>
  <si>
    <t>Highest Profit Margin Year:</t>
  </si>
  <si>
    <t>2017 — 4.13% Profit Margin</t>
  </si>
  <si>
    <t>Monthly Performance</t>
  </si>
  <si>
    <t>Best Sales Month:</t>
  </si>
  <si>
    <t>August — $9.46M Total Sales</t>
  </si>
  <si>
    <t>Lowest Sales Month:</t>
  </si>
  <si>
    <t>June — $3.13M Total Sales</t>
  </si>
  <si>
    <t>Trend Analysis</t>
  </si>
  <si>
    <t>Overall Sales Trend:</t>
  </si>
  <si>
    <t>Increasing</t>
  </si>
  <si>
    <r>
      <t xml:space="preserve">Sales increased significantly from </t>
    </r>
    <r>
      <rPr>
        <b/>
        <sz val="11"/>
        <color theme="1"/>
        <rFont val="Calibri"/>
        <family val="2"/>
        <scheme val="minor"/>
      </rPr>
      <t>$8.07M in 2017</t>
    </r>
    <r>
      <rPr>
        <sz val="11"/>
        <color theme="1"/>
        <rFont val="Calibri"/>
        <family val="2"/>
        <scheme val="minor"/>
      </rPr>
      <t xml:space="preserve"> to </t>
    </r>
    <r>
      <rPr>
        <b/>
        <sz val="11"/>
        <color theme="1"/>
        <rFont val="Calibri"/>
        <family val="2"/>
        <scheme val="minor"/>
      </rPr>
      <t>$24.33M in 2018</t>
    </r>
    <r>
      <rPr>
        <sz val="11"/>
        <color theme="1"/>
        <rFont val="Calibri"/>
        <family val="2"/>
        <scheme val="minor"/>
      </rPr>
      <t xml:space="preserve"> and </t>
    </r>
    <r>
      <rPr>
        <b/>
        <sz val="11"/>
        <color theme="1"/>
        <rFont val="Calibri"/>
        <family val="2"/>
        <scheme val="minor"/>
      </rPr>
      <t>$32.50M in 2019</t>
    </r>
    <r>
      <rPr>
        <sz val="11"/>
        <color theme="1"/>
        <rFont val="Calibri"/>
        <family val="2"/>
        <scheme val="minor"/>
      </rPr>
      <t xml:space="preserve">. The 2020 figure of </t>
    </r>
    <r>
      <rPr>
        <b/>
        <sz val="11"/>
        <color theme="1"/>
        <rFont val="Calibri"/>
        <family val="2"/>
        <scheme val="minor"/>
      </rPr>
      <t>$12.65M</t>
    </r>
    <r>
      <rPr>
        <sz val="11"/>
        <color theme="1"/>
        <rFont val="Calibri"/>
        <family val="2"/>
        <scheme val="minor"/>
      </rPr>
      <t xml:space="preserve"> appears to represent partial-year data, so it should not be directly compared with the complete years.</t>
    </r>
  </si>
  <si>
    <t>Overall Profit Trend:</t>
  </si>
  <si>
    <t>Fluctuating / Declining</t>
  </si>
  <si>
    <r>
      <t xml:space="preserve">Although total profit increased from </t>
    </r>
    <r>
      <rPr>
        <b/>
        <sz val="11"/>
        <color theme="1"/>
        <rFont val="Calibri"/>
        <family val="2"/>
        <scheme val="minor"/>
      </rPr>
      <t>$333,245.61 in 2017</t>
    </r>
    <r>
      <rPr>
        <sz val="11"/>
        <color theme="1"/>
        <rFont val="Calibri"/>
        <family val="2"/>
        <scheme val="minor"/>
      </rPr>
      <t xml:space="preserve"> to </t>
    </r>
    <r>
      <rPr>
        <b/>
        <sz val="11"/>
        <color theme="1"/>
        <rFont val="Calibri"/>
        <family val="2"/>
        <scheme val="minor"/>
      </rPr>
      <t>$507,753.43 in 2018</t>
    </r>
    <r>
      <rPr>
        <sz val="11"/>
        <color theme="1"/>
        <rFont val="Calibri"/>
        <family val="2"/>
        <scheme val="minor"/>
      </rPr>
      <t xml:space="preserve">, it declined significantly to </t>
    </r>
    <r>
      <rPr>
        <b/>
        <sz val="11"/>
        <color theme="1"/>
        <rFont val="Calibri"/>
        <family val="2"/>
        <scheme val="minor"/>
      </rPr>
      <t>$128,772.24 in 2019</t>
    </r>
    <r>
      <rPr>
        <sz val="11"/>
        <color theme="1"/>
        <rFont val="Calibri"/>
        <family val="2"/>
        <scheme val="minor"/>
      </rPr>
      <t xml:space="preserve"> and </t>
    </r>
    <r>
      <rPr>
        <b/>
        <sz val="11"/>
        <color theme="1"/>
        <rFont val="Calibri"/>
        <family val="2"/>
        <scheme val="minor"/>
      </rPr>
      <t>$29,723.29 in 2020</t>
    </r>
    <r>
      <rPr>
        <sz val="11"/>
        <color theme="1"/>
        <rFont val="Calibri"/>
        <family val="2"/>
        <scheme val="minor"/>
      </rPr>
      <t>. This indicates that sales growth is not translating into proportional profit growth.</t>
    </r>
  </si>
  <si>
    <t>Seasonality</t>
  </si>
  <si>
    <t>Observed Pattern:</t>
  </si>
  <si>
    <t>Moderate seasonality</t>
  </si>
  <si>
    <r>
      <t xml:space="preserve">Sales vary considerably by month. </t>
    </r>
    <r>
      <rPr>
        <b/>
        <sz val="11"/>
        <color theme="1"/>
        <rFont val="Calibri"/>
        <family val="2"/>
        <scheme val="minor"/>
      </rPr>
      <t>August</t>
    </r>
    <r>
      <rPr>
        <sz val="11"/>
        <color theme="1"/>
        <rFont val="Calibri"/>
        <family val="2"/>
        <scheme val="minor"/>
      </rPr>
      <t xml:space="preserve"> is the strongest month with approximately </t>
    </r>
    <r>
      <rPr>
        <b/>
        <sz val="11"/>
        <color theme="1"/>
        <rFont val="Calibri"/>
        <family val="2"/>
        <scheme val="minor"/>
      </rPr>
      <t>$9.46M</t>
    </r>
    <r>
      <rPr>
        <sz val="11"/>
        <color theme="1"/>
        <rFont val="Calibri"/>
        <family val="2"/>
        <scheme val="minor"/>
      </rPr>
      <t xml:space="preserve"> in total sales, while </t>
    </r>
    <r>
      <rPr>
        <b/>
        <sz val="11"/>
        <color theme="1"/>
        <rFont val="Calibri"/>
        <family val="2"/>
        <scheme val="minor"/>
      </rPr>
      <t>June</t>
    </r>
    <r>
      <rPr>
        <sz val="11"/>
        <color theme="1"/>
        <rFont val="Calibri"/>
        <family val="2"/>
        <scheme val="minor"/>
      </rPr>
      <t xml:space="preserve"> is the weakest with approximately </t>
    </r>
    <r>
      <rPr>
        <b/>
        <sz val="11"/>
        <color theme="1"/>
        <rFont val="Calibri"/>
        <family val="2"/>
        <scheme val="minor"/>
      </rPr>
      <t>$3.13M</t>
    </r>
    <r>
      <rPr>
        <sz val="11"/>
        <color theme="1"/>
        <rFont val="Calibri"/>
        <family val="2"/>
        <scheme val="minor"/>
      </rPr>
      <t>. The monthly pattern varies across years, indicating moderate rather than strong recurring seasonality.</t>
    </r>
  </si>
  <si>
    <t>Business Finding</t>
  </si>
  <si>
    <t>The business shows strong sales growth, with 2019 achieving the highest annual sales of $32.50M. However, profitability is declining despite increasing sales. Profit margin also fell from 4.13% in 2017 to 0.40% in 2019, indicating that the business is generating more revenue but retaining less profit. August is the strongest sales month, while June is the weakest.</t>
  </si>
  <si>
    <t>Business Recommendation</t>
  </si>
  <si>
    <t>Management should investigate the reasons behind declining profit margins, particularly increasing costs or pricing pressure, and focus on improving operational efficiency and cost control. The business should also analyze the factors driving strong August sales and use targeted promotions and inventory planning during high-performing periods. June's weaker performance should be reviewed to identify opportunities for targeted marketing or promotional campaigns.</t>
  </si>
  <si>
    <t>Accessories</t>
  </si>
  <si>
    <t>Bikes</t>
  </si>
  <si>
    <t>Clothing</t>
  </si>
  <si>
    <t>Components</t>
  </si>
  <si>
    <t>Bib-Shorts</t>
  </si>
  <si>
    <t>Bike Racks</t>
  </si>
  <si>
    <t>Bottles and Cages</t>
  </si>
  <si>
    <t>Bottom Brackets</t>
  </si>
  <si>
    <t>Brakes</t>
  </si>
  <si>
    <t>Caps</t>
  </si>
  <si>
    <t>Chains</t>
  </si>
  <si>
    <t>Cleaners</t>
  </si>
  <si>
    <t>Cranksets</t>
  </si>
  <si>
    <t>Derailleurs</t>
  </si>
  <si>
    <t>Forks</t>
  </si>
  <si>
    <t>Gloves</t>
  </si>
  <si>
    <t>Handlebars</t>
  </si>
  <si>
    <t>Headsets</t>
  </si>
  <si>
    <t>Helmets</t>
  </si>
  <si>
    <t>Hydration Packs</t>
  </si>
  <si>
    <t>Jerseys</t>
  </si>
  <si>
    <t>Locks</t>
  </si>
  <si>
    <t>Mountain Bikes</t>
  </si>
  <si>
    <t>Mountain Frames</t>
  </si>
  <si>
    <t>Pedals</t>
  </si>
  <si>
    <t>Pumps</t>
  </si>
  <si>
    <t>Road Bikes</t>
  </si>
  <si>
    <t>Road Frames</t>
  </si>
  <si>
    <t>Saddles</t>
  </si>
  <si>
    <t>Shorts</t>
  </si>
  <si>
    <t>Socks</t>
  </si>
  <si>
    <t>Tights</t>
  </si>
  <si>
    <t>Tires and Tubes</t>
  </si>
  <si>
    <t>Touring Bikes</t>
  </si>
  <si>
    <t>Touring Frames</t>
  </si>
  <si>
    <t>Vests</t>
  </si>
  <si>
    <t>Wheels</t>
  </si>
  <si>
    <t>Mountain-200 Black, 38</t>
  </si>
  <si>
    <t>Top Product by Profit</t>
  </si>
  <si>
    <t>Total Cost</t>
  </si>
  <si>
    <t>Total Quantity</t>
  </si>
  <si>
    <t>Total Orders</t>
  </si>
  <si>
    <t>Average Order Value</t>
  </si>
  <si>
    <t>Product KPIs</t>
  </si>
  <si>
    <t>Sales KPIs</t>
  </si>
  <si>
    <t>Top Product by Sales</t>
  </si>
  <si>
    <t>Top Category</t>
  </si>
  <si>
    <t>Top Subcategory</t>
  </si>
  <si>
    <t>Reseller KPIs</t>
  </si>
  <si>
    <t>Top Reseller</t>
  </si>
  <si>
    <t>Brakes and Gears</t>
  </si>
  <si>
    <t>Top Business Type</t>
  </si>
  <si>
    <t>Warehouse</t>
  </si>
  <si>
    <t>Total Resellers</t>
  </si>
  <si>
    <t>Average Sales per Reseller</t>
  </si>
  <si>
    <t>Regional KPIs</t>
  </si>
  <si>
    <t>Top Region</t>
  </si>
  <si>
    <t>Southwest</t>
  </si>
  <si>
    <t>Top Country</t>
  </si>
  <si>
    <t>United States</t>
  </si>
  <si>
    <t>Employee KPIs</t>
  </si>
  <si>
    <t>Salesperson[Employee]</t>
  </si>
  <si>
    <t>Linda Mitchell</t>
  </si>
  <si>
    <t>Target Variance</t>
  </si>
  <si>
    <t>Target Achievement %</t>
  </si>
  <si>
    <t>Salesperson Target</t>
  </si>
  <si>
    <t>Overall Sales Performance</t>
  </si>
  <si>
    <t>Sales by Year</t>
  </si>
  <si>
    <t>(blank)</t>
  </si>
  <si>
    <t>Grand Total</t>
  </si>
  <si>
    <t>Monthly Sales Trend</t>
  </si>
  <si>
    <t>Years</t>
  </si>
  <si>
    <t>Months</t>
  </si>
  <si>
    <t>Category Performance</t>
  </si>
  <si>
    <t>SubCategory Performance</t>
  </si>
  <si>
    <t xml:space="preserve">Category </t>
  </si>
  <si>
    <t>Subcategory</t>
  </si>
  <si>
    <t>AWC Logo Cap</t>
  </si>
  <si>
    <t>Bike Wash - Dissolver</t>
  </si>
  <si>
    <t>Cable Lock</t>
  </si>
  <si>
    <t>Chain</t>
  </si>
  <si>
    <t>Classic Vest, L</t>
  </si>
  <si>
    <t>Classic Vest, M</t>
  </si>
  <si>
    <t>Classic Vest, S</t>
  </si>
  <si>
    <t>Front Brakes</t>
  </si>
  <si>
    <t>Front Derailleur</t>
  </si>
  <si>
    <t>Full-Finger Gloves, L</t>
  </si>
  <si>
    <t>Full-Finger Gloves, M</t>
  </si>
  <si>
    <t>Full-Finger Gloves, S</t>
  </si>
  <si>
    <t>Half-Finger Gloves, L</t>
  </si>
  <si>
    <t>Half-Finger Gloves, M</t>
  </si>
  <si>
    <t>Half-Finger Gloves, S</t>
  </si>
  <si>
    <t>Hitch Rack - 4-Bike</t>
  </si>
  <si>
    <t>HL Bottom Bracket</t>
  </si>
  <si>
    <t>HL Crankset</t>
  </si>
  <si>
    <t>HL Fork</t>
  </si>
  <si>
    <t>HL Headset</t>
  </si>
  <si>
    <t>HL Mountain Frame - Black, 38</t>
  </si>
  <si>
    <t>HL Mountain Frame - Black, 42</t>
  </si>
  <si>
    <t>HL Mountain Frame - Black, 44</t>
  </si>
  <si>
    <t>HL Mountain Frame - Black, 48</t>
  </si>
  <si>
    <t>HL Mountain Frame - Silver, 38</t>
  </si>
  <si>
    <t>HL Mountain Frame - Silver, 42</t>
  </si>
  <si>
    <t>HL Mountain Frame - Silver, 46</t>
  </si>
  <si>
    <t>HL Mountain Frame - Silver, 48</t>
  </si>
  <si>
    <t>HL Mountain Front Wheel</t>
  </si>
  <si>
    <t>HL Mountain Handlebars</t>
  </si>
  <si>
    <t>HL Mountain Pedal</t>
  </si>
  <si>
    <t>HL Mountain Rear Wheel</t>
  </si>
  <si>
    <t>HL Mountain Seat/Saddle</t>
  </si>
  <si>
    <t>HL Road Frame - Black, 44</t>
  </si>
  <si>
    <t>HL Road Frame - Black, 48</t>
  </si>
  <si>
    <t>HL Road Frame - Red, 44</t>
  </si>
  <si>
    <t>HL Road Frame - Red, 48</t>
  </si>
  <si>
    <t>HL Road Frame - Red, 62</t>
  </si>
  <si>
    <t>HL Road Front Wheel</t>
  </si>
  <si>
    <t>HL Road Handlebars</t>
  </si>
  <si>
    <t>HL Road Pedal</t>
  </si>
  <si>
    <t>HL Road Rear Wheel</t>
  </si>
  <si>
    <t>HL Road Seat/Saddle</t>
  </si>
  <si>
    <t>HL Touring Frame - Blue, 46</t>
  </si>
  <si>
    <t>HL Touring Frame - Blue, 50</t>
  </si>
  <si>
    <t>HL Touring Frame - Blue, 54</t>
  </si>
  <si>
    <t>HL Touring Frame - Blue, 60</t>
  </si>
  <si>
    <t>HL Touring Frame - Yellow, 46</t>
  </si>
  <si>
    <t>HL Touring Frame - Yellow, 50</t>
  </si>
  <si>
    <t>HL Touring Frame - Yellow, 54</t>
  </si>
  <si>
    <t>HL Touring Frame - Yellow, 60</t>
  </si>
  <si>
    <t>HL Touring Handlebars</t>
  </si>
  <si>
    <t>HL Touring Seat/Saddle</t>
  </si>
  <si>
    <t>Hydration Pack - 70 oz.</t>
  </si>
  <si>
    <t>LL Bottom Bracket</t>
  </si>
  <si>
    <t>LL Crankset</t>
  </si>
  <si>
    <t>LL Fork</t>
  </si>
  <si>
    <t>LL Headset</t>
  </si>
  <si>
    <t>LL Mountain Frame - Black, 40</t>
  </si>
  <si>
    <t>LL Mountain Frame - Black, 42</t>
  </si>
  <si>
    <t>LL Mountain Frame - Black, 44</t>
  </si>
  <si>
    <t>LL Mountain Frame - Black, 48</t>
  </si>
  <si>
    <t>LL Mountain Frame - Black, 52</t>
  </si>
  <si>
    <t>LL Mountain Frame - Silver, 40</t>
  </si>
  <si>
    <t>LL Mountain Frame - Silver, 42</t>
  </si>
  <si>
    <t>LL Mountain Frame - Silver, 44</t>
  </si>
  <si>
    <t>LL Mountain Frame - Silver, 48</t>
  </si>
  <si>
    <t>LL Mountain Frame - Silver, 52</t>
  </si>
  <si>
    <t>LL Mountain Front Wheel</t>
  </si>
  <si>
    <t>LL Mountain Handlebars</t>
  </si>
  <si>
    <t>LL Mountain Pedal</t>
  </si>
  <si>
    <t>LL Mountain Rear Wheel</t>
  </si>
  <si>
    <t>LL Mountain Seat/Saddle</t>
  </si>
  <si>
    <t>LL Road Frame - Black, 44</t>
  </si>
  <si>
    <t>LL Road Frame - Black, 52</t>
  </si>
  <si>
    <t>LL Road Frame - Black, 58</t>
  </si>
  <si>
    <t>LL Road Frame - Black, 60</t>
  </si>
  <si>
    <t>LL Road Frame - Red, 44</t>
  </si>
  <si>
    <t>LL Road Frame - Red, 48</t>
  </si>
  <si>
    <t>LL Road Frame - Red, 52</t>
  </si>
  <si>
    <t>LL Road Frame - Red, 60</t>
  </si>
  <si>
    <t>LL Road Frame - Red, 62</t>
  </si>
  <si>
    <t>LL Road Handlebars</t>
  </si>
  <si>
    <t>LL Road Pedal</t>
  </si>
  <si>
    <t>LL Road Rear Wheel</t>
  </si>
  <si>
    <t>LL Road Seat/Saddle</t>
  </si>
  <si>
    <t>LL Touring Frame - Blue, 44</t>
  </si>
  <si>
    <t>LL Touring Frame - Blue, 50</t>
  </si>
  <si>
    <t>LL Touring Frame - Blue, 54</t>
  </si>
  <si>
    <t>LL Touring Frame - Blue, 58</t>
  </si>
  <si>
    <t>LL Touring Frame - Blue, 62</t>
  </si>
  <si>
    <t>LL Touring Frame - Yellow, 44</t>
  </si>
  <si>
    <t>LL Touring Frame - Yellow, 50</t>
  </si>
  <si>
    <t>LL Touring Frame - Yellow, 58</t>
  </si>
  <si>
    <t>LL Touring Frame - Yellow, 62</t>
  </si>
  <si>
    <t>LL Touring Handlebars</t>
  </si>
  <si>
    <t>LL Touring Seat/Saddle</t>
  </si>
  <si>
    <t>Long-Sleeve Logo Jersey, L</t>
  </si>
  <si>
    <t>Long-Sleeve Logo Jersey, M</t>
  </si>
  <si>
    <t>Long-Sleeve Logo Jersey, XL</t>
  </si>
  <si>
    <t>Men's Bib-Shorts, L</t>
  </si>
  <si>
    <t>Men's Bib-Shorts, M</t>
  </si>
  <si>
    <t>Men's Bib-Shorts, S</t>
  </si>
  <si>
    <t>Men's Sports Shorts, L</t>
  </si>
  <si>
    <t>Men's Sports Shorts, M</t>
  </si>
  <si>
    <t>Men's Sports Shorts, S</t>
  </si>
  <si>
    <t>Minipump</t>
  </si>
  <si>
    <t>ML Crankset</t>
  </si>
  <si>
    <t>ML Headset</t>
  </si>
  <si>
    <t>ML Mountain Frame - Black, 38</t>
  </si>
  <si>
    <t>ML Mountain Frame - Black, 40</t>
  </si>
  <si>
    <t>ML Mountain Frame - Black, 44</t>
  </si>
  <si>
    <t>ML Mountain Frame - Black, 48</t>
  </si>
  <si>
    <t>ML Mountain Frame-W - Silver, 38</t>
  </si>
  <si>
    <t>ML Mountain Frame-W - Silver, 40</t>
  </si>
  <si>
    <t>ML Mountain Frame-W - Silver, 42</t>
  </si>
  <si>
    <t>ML Mountain Frame-W - Silver, 46</t>
  </si>
  <si>
    <t>ML Mountain Front Wheel</t>
  </si>
  <si>
    <t>ML Mountain Handlebars</t>
  </si>
  <si>
    <t>ML Mountain Pedal</t>
  </si>
  <si>
    <t>ML Mountain Rear Wheel</t>
  </si>
  <si>
    <t>ML Mountain Seat/Saddle</t>
  </si>
  <si>
    <t>ML Road Frame - Red, 48</t>
  </si>
  <si>
    <t>ML Road Frame - Red, 52</t>
  </si>
  <si>
    <t>ML Road Frame-W - Yellow, 38</t>
  </si>
  <si>
    <t>ML Road Frame-W - Yellow, 40</t>
  </si>
  <si>
    <t>ML Road Frame-W - Yellow, 44</t>
  </si>
  <si>
    <t>ML Road Frame-W - Yellow, 48</t>
  </si>
  <si>
    <t>ML Road Front Wheel</t>
  </si>
  <si>
    <t>ML Road Pedal</t>
  </si>
  <si>
    <t>ML Road Rear Wheel</t>
  </si>
  <si>
    <t>ML Touring Seat/Saddle</t>
  </si>
  <si>
    <t>Mountain Bike Socks, L</t>
  </si>
  <si>
    <t>Mountain Bike Socks, M</t>
  </si>
  <si>
    <t>Mountain-100 Black, 38</t>
  </si>
  <si>
    <t>Mountain-100 Black, 42</t>
  </si>
  <si>
    <t>Mountain-100 Black, 44</t>
  </si>
  <si>
    <t>Mountain-100 Black, 48</t>
  </si>
  <si>
    <t>Mountain-100 Silver, 38</t>
  </si>
  <si>
    <t>Mountain-100 Silver, 42</t>
  </si>
  <si>
    <t>Mountain-100 Silver, 44</t>
  </si>
  <si>
    <t>Mountain-100 Silver, 48</t>
  </si>
  <si>
    <t>Mountain-200 Black, 42</t>
  </si>
  <si>
    <t>Mountain-200 Black, 46</t>
  </si>
  <si>
    <t>Mountain-200 Silver, 38</t>
  </si>
  <si>
    <t>Mountain-200 Silver, 42</t>
  </si>
  <si>
    <t>Mountain-200 Silver, 46</t>
  </si>
  <si>
    <t>Mountain-300 Black, 38</t>
  </si>
  <si>
    <t>Mountain-300 Black, 40</t>
  </si>
  <si>
    <t>Mountain-300 Black, 44</t>
  </si>
  <si>
    <t>Mountain-300 Black, 48</t>
  </si>
  <si>
    <t>Mountain-400-W Silver, 38</t>
  </si>
  <si>
    <t>Mountain-400-W Silver, 40</t>
  </si>
  <si>
    <t>Mountain-400-W Silver, 42</t>
  </si>
  <si>
    <t>Mountain-400-W Silver, 46</t>
  </si>
  <si>
    <t>Mountain-500 Black, 40</t>
  </si>
  <si>
    <t>Mountain-500 Black, 42</t>
  </si>
  <si>
    <t>Mountain-500 Black, 44</t>
  </si>
  <si>
    <t>Mountain-500 Black, 48</t>
  </si>
  <si>
    <t>Mountain-500 Black, 52</t>
  </si>
  <si>
    <t>Mountain-500 Silver, 40</t>
  </si>
  <si>
    <t>Mountain-500 Silver, 42</t>
  </si>
  <si>
    <t>Mountain-500 Silver, 44</t>
  </si>
  <si>
    <t>Mountain-500 Silver, 48</t>
  </si>
  <si>
    <t>Mountain-500 Silver, 52</t>
  </si>
  <si>
    <t>Patch Kit/8 Patches</t>
  </si>
  <si>
    <t>Racing Socks, L</t>
  </si>
  <si>
    <t>Racing Socks, M</t>
  </si>
  <si>
    <t>Rear Brakes</t>
  </si>
  <si>
    <t>Rear Derailleur</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</si>
  <si>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</si>
  <si>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</si>
  <si>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</si>
  <si>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</si>
  <si>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</si>
  <si>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</si>
  <si>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</si>
  <si>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</si>
  <si>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</si>
  <si>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</si>
  <si>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</si>
  <si>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</si>
  <si>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</si>
  <si>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Road-350-W Yellow, 40</t>
  </si>
  <si>
    <t>Road-350-W Yellow, 42</t>
  </si>
  <si>
    <t>Road-350-W Yellow, 44</t>
  </si>
  <si>
    <t>Road-350-W Yellow, 48</t>
  </si>
  <si>
    <t>Road-450 Red, 44</t>
  </si>
  <si>
    <t>Road-450 Red, 48</t>
  </si>
  <si>
    <t>Road-450 Red, 52</t>
  </si>
  <si>
    <t>Road-450 Red, 58</t>
  </si>
  <si>
    <t>Road-450 Red, 60</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</si>
  <si>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</si>
  <si>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</si>
  <si>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</si>
  <si>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</si>
  <si>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</si>
  <si>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</si>
  <si>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</si>
  <si>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</si>
  <si>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</si>
  <si>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</si>
  <si>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</si>
  <si>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</si>
  <si>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</si>
  <si>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</si>
  <si>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</si>
  <si>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</si>
  <si>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</si>
  <si>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Road-750 Black, 44</t>
  </si>
  <si>
    <t>Road-750 Black, 48</t>
  </si>
  <si>
    <t>Road-750 Black, 52</t>
  </si>
  <si>
    <t>Road-750 Black, 58</t>
  </si>
  <si>
    <t>Short-Sleeve Classic Jersey, L</t>
  </si>
  <si>
    <t>Short-Sleeve Classic Jersey, S</t>
  </si>
  <si>
    <t>Short-Sleeve Classic Jersey, XL</t>
  </si>
  <si>
    <t>Sport-100 Helmet, Black</t>
  </si>
  <si>
    <t>Sport-100 Helmet, Blue</t>
  </si>
  <si>
    <t>Sport-100 Helmet, Red</t>
  </si>
  <si>
    <t>Touring Pedal</t>
  </si>
  <si>
    <t>Touring-1000 Blue, 46</t>
  </si>
  <si>
    <t>Touring-1000 Blue, 50</t>
  </si>
  <si>
    <t>Touring-1000 Blue, 54</t>
  </si>
  <si>
    <t>Touring-1000 Blue, 60</t>
  </si>
  <si>
    <t>Touring-1000 Yellow, 46</t>
  </si>
  <si>
    <t>Touring-1000 Yellow, 50</t>
  </si>
  <si>
    <t>Touring-1000 Yellow, 54</t>
  </si>
  <si>
    <t>Touring-1000 Yellow, 60</t>
  </si>
  <si>
    <t>Touring-2000 Blue, 46</t>
  </si>
  <si>
    <t>Touring-2000 Blue, 50</t>
  </si>
  <si>
    <t>Touring-2000 Blue, 54</t>
  </si>
  <si>
    <t>Touring-2000 Blue, 60</t>
  </si>
  <si>
    <t>Touring-3000 Blue, 44</t>
  </si>
  <si>
    <t>Touring-3000 Blue, 50</t>
  </si>
  <si>
    <t>Touring-3000 Blue, 54</t>
  </si>
  <si>
    <t>Touring-3000 Blue, 58</t>
  </si>
  <si>
    <t>Touring-3000 Blue, 62</t>
  </si>
  <si>
    <t>Touring-3000 Yellow, 44</t>
  </si>
  <si>
    <t>Touring-3000 Yellow, 50</t>
  </si>
  <si>
    <t>Touring-3000 Yellow, 54</t>
  </si>
  <si>
    <t>Touring-3000 Yellow, 58</t>
  </si>
  <si>
    <t>Touring-3000 Yellow, 62</t>
  </si>
  <si>
    <t>Water Bottle - 30 oz.</t>
  </si>
  <si>
    <t>Women's Mountain Shorts, L</t>
  </si>
  <si>
    <t>Women's Mountain Shorts, M</t>
  </si>
  <si>
    <t>Women's Mountain Shorts, S</t>
  </si>
  <si>
    <t>Women's Tights, L</t>
  </si>
  <si>
    <t>Women's Tights, M</t>
  </si>
  <si>
    <t>Women's Tights, S</t>
  </si>
  <si>
    <t>Product Performance</t>
  </si>
  <si>
    <t>Regional Performance</t>
  </si>
  <si>
    <t>Australia</t>
  </si>
  <si>
    <t>Canada</t>
  </si>
  <si>
    <t>Central</t>
  </si>
  <si>
    <t>France</t>
  </si>
  <si>
    <t>Germany</t>
  </si>
  <si>
    <t>Northeast</t>
  </si>
  <si>
    <t>Northwest</t>
  </si>
  <si>
    <t>Southeast</t>
  </si>
  <si>
    <t>United Kingdom</t>
  </si>
  <si>
    <t>Product</t>
  </si>
  <si>
    <t xml:space="preserve">Region </t>
  </si>
  <si>
    <t>Country</t>
  </si>
  <si>
    <t>Country Performance</t>
  </si>
  <si>
    <t>Reseller Performance</t>
  </si>
  <si>
    <t>A Bike Store</t>
  </si>
  <si>
    <t>A Great Bicycle Company</t>
  </si>
  <si>
    <t>A Typical Bike Shop</t>
  </si>
  <si>
    <t>Acceptable Sales &amp; Service</t>
  </si>
  <si>
    <t>Accessories Network</t>
  </si>
  <si>
    <t>Acclaimed Bicycle Company</t>
  </si>
  <si>
    <t>Ace Bicycle Supply</t>
  </si>
  <si>
    <t>Action Bicycle Specialists</t>
  </si>
  <si>
    <t>Active Cycling</t>
  </si>
  <si>
    <t>Active Life Toys</t>
  </si>
  <si>
    <t>Active Systems</t>
  </si>
  <si>
    <t>Active Transport Inc.</t>
  </si>
  <si>
    <t>Activity Center</t>
  </si>
  <si>
    <t>Advanced Bike Components</t>
  </si>
  <si>
    <t>Aerobic Exercise Company</t>
  </si>
  <si>
    <t>Affordable Sports Equipment</t>
  </si>
  <si>
    <t>All Cycle Shop</t>
  </si>
  <si>
    <t>All Seasons Sports Supply</t>
  </si>
  <si>
    <t>Alpine Ski House</t>
  </si>
  <si>
    <t>Alternative Vehicles</t>
  </si>
  <si>
    <t>Amalgamated Parts Shop</t>
  </si>
  <si>
    <t>Another Bicycle Company</t>
  </si>
  <si>
    <t>Area Bike Accessories</t>
  </si>
  <si>
    <t>Area Sheet Metal Supply</t>
  </si>
  <si>
    <t>Associated Bikes</t>
  </si>
  <si>
    <t>Atypical Bike Company</t>
  </si>
  <si>
    <t>Authentic Sales and Service</t>
  </si>
  <si>
    <t>Authorized Bike Sales and Rental</t>
  </si>
  <si>
    <t>Basic Bike Company</t>
  </si>
  <si>
    <t>Basic Sports Equipment</t>
  </si>
  <si>
    <t>Beneficial Exercises and Activities</t>
  </si>
  <si>
    <t>Best Cycle Store</t>
  </si>
  <si>
    <t>Best o' Bikes</t>
  </si>
  <si>
    <t>Better Bike Shop</t>
  </si>
  <si>
    <t>Bicycle Accessories and Kits</t>
  </si>
  <si>
    <t>Bicycle Exporters</t>
  </si>
  <si>
    <t>Bicycle Lines Distributors</t>
  </si>
  <si>
    <t>Bicycle Merchandise Warehouse</t>
  </si>
  <si>
    <t>Bicycle Outfitters</t>
  </si>
  <si>
    <t>Bicycle Warehouse Inc.</t>
  </si>
  <si>
    <t>Big Cycle Mall</t>
  </si>
  <si>
    <t>Big-Time Bike Store</t>
  </si>
  <si>
    <t>Bike Boutique</t>
  </si>
  <si>
    <t>Bike Dealers Association</t>
  </si>
  <si>
    <t>Bike Experts</t>
  </si>
  <si>
    <t>Bike Goods</t>
  </si>
  <si>
    <t>Bike Part Wholesalers</t>
  </si>
  <si>
    <t>Bike Products and Accessories</t>
  </si>
  <si>
    <t>Bike Rims Company</t>
  </si>
  <si>
    <t>Bike World</t>
  </si>
  <si>
    <t>Bikes and Motorbikes</t>
  </si>
  <si>
    <t>Bikes for Kids and Adults</t>
  </si>
  <si>
    <t>Bikes for Two</t>
  </si>
  <si>
    <t>Black Bicycle Company</t>
  </si>
  <si>
    <t>Blue Bicycle Company</t>
  </si>
  <si>
    <t>Blue-Ribbon Bike Company</t>
  </si>
  <si>
    <t>Bold Bike Accessories</t>
  </si>
  <si>
    <t>Brightwork Company</t>
  </si>
  <si>
    <t>Budget Bike Company</t>
  </si>
  <si>
    <t>Budget Toy Store</t>
  </si>
  <si>
    <t>Bulk Discount Store</t>
  </si>
  <si>
    <t>Camping and Sports Store</t>
  </si>
  <si>
    <t>Capable Sales and Service</t>
  </si>
  <si>
    <t>Capital Riding Supplies</t>
  </si>
  <si>
    <t>Cash &amp; Carry Bikes</t>
  </si>
  <si>
    <t>Casual Bicycle Store</t>
  </si>
  <si>
    <t>Catalog Store</t>
  </si>
  <si>
    <t>Center Cycle Shop</t>
  </si>
  <si>
    <t>Central Bicycle Specialists</t>
  </si>
  <si>
    <t>Central Discount Store</t>
  </si>
  <si>
    <t>Certified Bicycle Supply</t>
  </si>
  <si>
    <t>Certified Sports Supply</t>
  </si>
  <si>
    <t>Chain and Chain Tool Distributions</t>
  </si>
  <si>
    <t>Channel Outlet</t>
  </si>
  <si>
    <t>Chic Department Stores</t>
  </si>
  <si>
    <t>City Manufacturing</t>
  </si>
  <si>
    <t>Citywide Service and Repair</t>
  </si>
  <si>
    <t>Clamps &amp; Brackets Co.</t>
  </si>
  <si>
    <t>Classic Cycle Store</t>
  </si>
  <si>
    <t>Client Discount Store</t>
  </si>
  <si>
    <t>Closeout Boutique</t>
  </si>
  <si>
    <t>Closest Bicycle Store</t>
  </si>
  <si>
    <t>Coalition Bike Company</t>
  </si>
  <si>
    <t>Coho Sports</t>
  </si>
  <si>
    <t>Commendable Bikes</t>
  </si>
  <si>
    <t>Commerce Bicycle Specialists</t>
  </si>
  <si>
    <t>Commercial Sporting Goods</t>
  </si>
  <si>
    <t>Community Department Stores</t>
  </si>
  <si>
    <t>Commuter Bicycle Store</t>
  </si>
  <si>
    <t>Consolidated Messenger</t>
  </si>
  <si>
    <t>Consolidated Sales</t>
  </si>
  <si>
    <t>Convenient Bike Shop</t>
  </si>
  <si>
    <t>Convenient Sales and Service</t>
  </si>
  <si>
    <t>Corner Bicycle Supply</t>
  </si>
  <si>
    <t>Countryside Company</t>
  </si>
  <si>
    <t>Courteous Bicycle Specialists</t>
  </si>
  <si>
    <t>Cross-Country Riding Supplies</t>
  </si>
  <si>
    <t>Curbside Universe</t>
  </si>
  <si>
    <t>Custom Accessories Company</t>
  </si>
  <si>
    <t>Cycle Clearance</t>
  </si>
  <si>
    <t>Cycle Merchants</t>
  </si>
  <si>
    <t>Cycle Parts and Accessories</t>
  </si>
  <si>
    <t>Cycles and Scooters</t>
  </si>
  <si>
    <t>Cycles Sales and Repair</t>
  </si>
  <si>
    <t>Cycles Wholesaler &amp; Mfg.</t>
  </si>
  <si>
    <t>Cycling Goods</t>
  </si>
  <si>
    <t>Daring Rides</t>
  </si>
  <si>
    <t>Demand Distributors</t>
  </si>
  <si>
    <t>Designated Distributors</t>
  </si>
  <si>
    <t>Discount Bicycle Specialists</t>
  </si>
  <si>
    <t>Discount Tours</t>
  </si>
  <si>
    <t>Distance Bikes</t>
  </si>
  <si>
    <t>Distant Inn</t>
  </si>
  <si>
    <t>Distinctive Cycles Sales &amp; Service</t>
  </si>
  <si>
    <t>Distinctive Store</t>
  </si>
  <si>
    <t>District Mall</t>
  </si>
  <si>
    <t>Downhill Bicycle Specialists</t>
  </si>
  <si>
    <t>Downtown Hotel</t>
  </si>
  <si>
    <t>Eastside Cycle Shop</t>
  </si>
  <si>
    <t>Eastside Department Store</t>
  </si>
  <si>
    <t>Eastside Parts Shop</t>
  </si>
  <si>
    <t>Eastside Sporting Goods</t>
  </si>
  <si>
    <t>Eastward Bike Accessories</t>
  </si>
  <si>
    <t>eCommerce Bikes</t>
  </si>
  <si>
    <t>Economy Bikes Company</t>
  </si>
  <si>
    <t>Economy Center</t>
  </si>
  <si>
    <t>Educational Services</t>
  </si>
  <si>
    <t>Efficient Cycling</t>
  </si>
  <si>
    <t>Eighth Bike Store</t>
  </si>
  <si>
    <t>Eighty Toy Stores</t>
  </si>
  <si>
    <t>Elemental Sporting Goods</t>
  </si>
  <si>
    <t>Eleventh Bike Store</t>
  </si>
  <si>
    <t>Elite Bikes</t>
  </si>
  <si>
    <t>Endurance Bikes</t>
  </si>
  <si>
    <t>Engineered Bike Systems</t>
  </si>
  <si>
    <t>Enterprise Center</t>
  </si>
  <si>
    <t>Essential Bike Works</t>
  </si>
  <si>
    <t>Every Bike Shop</t>
  </si>
  <si>
    <t>Excellent Bikes</t>
  </si>
  <si>
    <t>Excellent Riding Supplies</t>
  </si>
  <si>
    <t>Exceptional Cycle Services</t>
  </si>
  <si>
    <t>Exchange Parts Inc.</t>
  </si>
  <si>
    <t>Exclusive Bicycle Mart</t>
  </si>
  <si>
    <t>Executive Discount Store</t>
  </si>
  <si>
    <t>Executive Gift Store</t>
  </si>
  <si>
    <t>Exemplary Cycles</t>
  </si>
  <si>
    <t>Exercise Center</t>
  </si>
  <si>
    <t>Exhibition Showroom</t>
  </si>
  <si>
    <t>Exhilarating Cycles</t>
  </si>
  <si>
    <t>Exotic Bikes</t>
  </si>
  <si>
    <t>Expert Sports Store</t>
  </si>
  <si>
    <t>Express Bike Services</t>
  </si>
  <si>
    <t>Extended Bike Sales</t>
  </si>
  <si>
    <t>Extended Tours</t>
  </si>
  <si>
    <t>Extraordinary Bike Works</t>
  </si>
  <si>
    <t>Extras Sporting Goods</t>
  </si>
  <si>
    <t>Extreme Riding Supplies</t>
  </si>
  <si>
    <t>Extreme Toy Store</t>
  </si>
  <si>
    <t>Fabrikam Inc., East</t>
  </si>
  <si>
    <t>Fabrikam Inc., West</t>
  </si>
  <si>
    <t>Fad Outlet</t>
  </si>
  <si>
    <t>Family Cycle Store</t>
  </si>
  <si>
    <t>Family Entertainment Center</t>
  </si>
  <si>
    <t>Family's Favorite Bike Shop</t>
  </si>
  <si>
    <t>Famous Bike Sales and Service</t>
  </si>
  <si>
    <t>Famous Bike Shop</t>
  </si>
  <si>
    <t>Farthermost Bike Shop</t>
  </si>
  <si>
    <t>Farthest Bike Store</t>
  </si>
  <si>
    <t>Fashionable Bikes and Accessories</t>
  </si>
  <si>
    <t>Fashionable Department Stores</t>
  </si>
  <si>
    <t>Fast Bike Works</t>
  </si>
  <si>
    <t>Fast Services</t>
  </si>
  <si>
    <t>Fasteners &amp; Bolts Outlet</t>
  </si>
  <si>
    <t>Favorite Toy Distributor</t>
  </si>
  <si>
    <t>Field Trip Inc</t>
  </si>
  <si>
    <t>Field Trip Store</t>
  </si>
  <si>
    <t>Fifth Bike Store</t>
  </si>
  <si>
    <t>Finer Cycle Shop</t>
  </si>
  <si>
    <t>Finer Mart</t>
  </si>
  <si>
    <t>Finer Parts Shop</t>
  </si>
  <si>
    <t>Finer Riding Supplies</t>
  </si>
  <si>
    <t>Finer Sporting Goods</t>
  </si>
  <si>
    <t>Finish and Sealant Products</t>
  </si>
  <si>
    <t>Finished Parts Shop</t>
  </si>
  <si>
    <t>First Bike Store</t>
  </si>
  <si>
    <t>First Center</t>
  </si>
  <si>
    <t>First Cycle Store</t>
  </si>
  <si>
    <t>First Department Stores</t>
  </si>
  <si>
    <t>First Supplies</t>
  </si>
  <si>
    <t>First-Rate Outlet</t>
  </si>
  <si>
    <t>Fitness Bike Accessories</t>
  </si>
  <si>
    <t>Fitness Cycling</t>
  </si>
  <si>
    <t>Fitness Department Stores</t>
  </si>
  <si>
    <t>Fitness Discount Store</t>
  </si>
  <si>
    <t>Fitness Hotel</t>
  </si>
  <si>
    <t>Fitness Sport Boutique</t>
  </si>
  <si>
    <t>Fitness Supplies</t>
  </si>
  <si>
    <t>Fitness Toy Store</t>
  </si>
  <si>
    <t>Fitness Toys</t>
  </si>
  <si>
    <t>Fleet Bikes</t>
  </si>
  <si>
    <t>Fourth Bike Store</t>
  </si>
  <si>
    <t>Friendly Bike Shop</t>
  </si>
  <si>
    <t>Friendly Neighborhood Bikes</t>
  </si>
  <si>
    <t>Front Runner Bikes</t>
  </si>
  <si>
    <t>Front Sporting Goods</t>
  </si>
  <si>
    <t>Frugal Bike Shop</t>
  </si>
  <si>
    <t>Full Sports Supply</t>
  </si>
  <si>
    <t>Full-Service Bike Store</t>
  </si>
  <si>
    <t>Fun Times Club</t>
  </si>
  <si>
    <t>Fun Toys and Bikes</t>
  </si>
  <si>
    <t>Functional Store South</t>
  </si>
  <si>
    <t>Future Bikes</t>
  </si>
  <si>
    <t>Futuristic Bikes</t>
  </si>
  <si>
    <t>Futuristic Sport Distributors</t>
  </si>
  <si>
    <t>Games and Sport Supply Company</t>
  </si>
  <si>
    <t>Gasless Cycle Shop</t>
  </si>
  <si>
    <t>Gears and Parts Company</t>
  </si>
  <si>
    <t>Gear-Shift Bikes Limited</t>
  </si>
  <si>
    <t>General Associates</t>
  </si>
  <si>
    <t>General Bike Corporation</t>
  </si>
  <si>
    <t>General Cycle Storehouse</t>
  </si>
  <si>
    <t>General Department Stores</t>
  </si>
  <si>
    <t>General Industries</t>
  </si>
  <si>
    <t>General Riding Supplies</t>
  </si>
  <si>
    <t>General Supplies</t>
  </si>
  <si>
    <t>Genial Bike Associates</t>
  </si>
  <si>
    <t>Genuine Bike Shop</t>
  </si>
  <si>
    <t>Getaway Inn</t>
  </si>
  <si>
    <t>Gift and Toy Store</t>
  </si>
  <si>
    <t>Global Bike Retailers</t>
  </si>
  <si>
    <t>Global Plaza</t>
  </si>
  <si>
    <t>Global Sports Outlet</t>
  </si>
  <si>
    <t>Glossy Bikes</t>
  </si>
  <si>
    <t>Go-cart and Bike Specialists</t>
  </si>
  <si>
    <t>Golf and Cycle Store</t>
  </si>
  <si>
    <t>Good Bicycle Store</t>
  </si>
  <si>
    <t>Good Bike Shop</t>
  </si>
  <si>
    <t>Good Toys</t>
  </si>
  <si>
    <t>Grand Bicycle Stores</t>
  </si>
  <si>
    <t>Grand Discount Store</t>
  </si>
  <si>
    <t>Grand Industries</t>
  </si>
  <si>
    <t>Grand Sport Boutique</t>
  </si>
  <si>
    <t>Grease and Oil Products Company</t>
  </si>
  <si>
    <t>Great Bicycle Supply</t>
  </si>
  <si>
    <t>Great Bikes</t>
  </si>
  <si>
    <t>Greater Bike Store</t>
  </si>
  <si>
    <t>Grown-up Bike Store</t>
  </si>
  <si>
    <t>Guaranteed Sales and Service</t>
  </si>
  <si>
    <t>Handy Bike Services</t>
  </si>
  <si>
    <t>Hardware Components</t>
  </si>
  <si>
    <t>Health Spa, Limited</t>
  </si>
  <si>
    <t>Helmets and Cycles</t>
  </si>
  <si>
    <t>Helpful Sales and Repair Service</t>
  </si>
  <si>
    <t>Highway Bike Shop</t>
  </si>
  <si>
    <t>Historic Bicycle Sales</t>
  </si>
  <si>
    <t>Hobby Store</t>
  </si>
  <si>
    <t>Home Town Bike Store</t>
  </si>
  <si>
    <t>Hometown Riding Supplies</t>
  </si>
  <si>
    <t>Honest Repair Service</t>
  </si>
  <si>
    <t>Ideal Components</t>
  </si>
  <si>
    <t>Immediate Repair Shop</t>
  </si>
  <si>
    <t>Immense Manufacturing Company</t>
  </si>
  <si>
    <t>Impervious Paint Company</t>
  </si>
  <si>
    <t>Imported and Domestic Cycles</t>
  </si>
  <si>
    <t>Incomparable Bicycle Store</t>
  </si>
  <si>
    <t>Industrial Supplies</t>
  </si>
  <si>
    <t>Inexpensive Parts Shop</t>
  </si>
  <si>
    <t>Initial Bike Company</t>
  </si>
  <si>
    <t>Instant Cycle Store</t>
  </si>
  <si>
    <t>Instruments and Parts Company</t>
  </si>
  <si>
    <t>Journey Sporting Goods</t>
  </si>
  <si>
    <t>Juvenile Sports Equipment</t>
  </si>
  <si>
    <t>Kickstand Sellers</t>
  </si>
  <si>
    <t>Kickstands and Accessories Company</t>
  </si>
  <si>
    <t>Kids and Adults Cycle Shop</t>
  </si>
  <si>
    <t>Large Bike Shop</t>
  </si>
  <si>
    <t>Larger Cycle Shop</t>
  </si>
  <si>
    <t>Largest Bike Store</t>
  </si>
  <si>
    <t>Latest Accessories Sales</t>
  </si>
  <si>
    <t>Latest Sports Equipment</t>
  </si>
  <si>
    <t>Leading Bike Distributors</t>
  </si>
  <si>
    <t>Leading Sales &amp; Repair</t>
  </si>
  <si>
    <t>Lease-a-Bike Shop</t>
  </si>
  <si>
    <t>Leather and Vinyl Manufacturing</t>
  </si>
  <si>
    <t>Leather Seat Factory</t>
  </si>
  <si>
    <t>Leisure Activities</t>
  </si>
  <si>
    <t>Leisure Clearing House</t>
  </si>
  <si>
    <t>Liquidation Sales</t>
  </si>
  <si>
    <t>List Price Catalog Company</t>
  </si>
  <si>
    <t>Little Bicycle Supply Shop</t>
  </si>
  <si>
    <t>Local Hardware Factory</t>
  </si>
  <si>
    <t>Local Sales and Rental</t>
  </si>
  <si>
    <t>Locks Company</t>
  </si>
  <si>
    <t>Lots of Bikes Storehouse</t>
  </si>
  <si>
    <t>Low Price Cycles</t>
  </si>
  <si>
    <t>Lubricant and Grease Suppliers</t>
  </si>
  <si>
    <t>Lustrous Paints and Components</t>
  </si>
  <si>
    <t>Machines &amp; Cycles Store</t>
  </si>
  <si>
    <t>Mail Market</t>
  </si>
  <si>
    <t>Mail-Order Outlet</t>
  </si>
  <si>
    <t>Maintenance and Repair for Bicycles</t>
  </si>
  <si>
    <t>Major Amusement Company</t>
  </si>
  <si>
    <t>Major Bicycle Store</t>
  </si>
  <si>
    <t>Major Cycling</t>
  </si>
  <si>
    <t>Major Sport Suppliers</t>
  </si>
  <si>
    <t>Major Sporting Goods</t>
  </si>
  <si>
    <t>Manufacturers Inc</t>
  </si>
  <si>
    <t>Many Bikes Store</t>
  </si>
  <si>
    <t>Mechanical Products Ltd.</t>
  </si>
  <si>
    <t>Mechanical Sports Center</t>
  </si>
  <si>
    <t>Mercantile Outlet</t>
  </si>
  <si>
    <t>Metal Clearing House</t>
  </si>
  <si>
    <t>Metal Processing Company</t>
  </si>
  <si>
    <t>Metro Bike Mart</t>
  </si>
  <si>
    <t>Metro Bike Works</t>
  </si>
  <si>
    <t>Metro Cycle Shop</t>
  </si>
  <si>
    <t>Metro Manufacturing</t>
  </si>
  <si>
    <t>Metro Metals Co.</t>
  </si>
  <si>
    <t>Metro Sports Equipment</t>
  </si>
  <si>
    <t>Metropolitan Bicycle Supply</t>
  </si>
  <si>
    <t>Metropolitan Equipment</t>
  </si>
  <si>
    <t>Metropolitan Manufacturing</t>
  </si>
  <si>
    <t>Metropolitan Sales and Rental</t>
  </si>
  <si>
    <t>Metropolitan Sports Supply</t>
  </si>
  <si>
    <t>Mobile Outlet</t>
  </si>
  <si>
    <t>Moderately-Priced Bikes Store</t>
  </si>
  <si>
    <t>Modern Bike Store</t>
  </si>
  <si>
    <t>Modular Cycle Systems</t>
  </si>
  <si>
    <t>More Bikes!</t>
  </si>
  <si>
    <t>Mountain Bike Center</t>
  </si>
  <si>
    <t>Mountain Bike Store</t>
  </si>
  <si>
    <t>Mountain Emporium</t>
  </si>
  <si>
    <t>Mountain Toy Store</t>
  </si>
  <si>
    <t>National Manufacturing</t>
  </si>
  <si>
    <t>Nationwide Supply</t>
  </si>
  <si>
    <t>Nearby Bike Mall</t>
  </si>
  <si>
    <t>Nearby Cycle Shop</t>
  </si>
  <si>
    <t>Nearby Sporting Goods</t>
  </si>
  <si>
    <t>Nearest Bike Store</t>
  </si>
  <si>
    <t>Neighborhood Bicycle Storehouse</t>
  </si>
  <si>
    <t>Neighborhood Store</t>
  </si>
  <si>
    <t>New and Used Bicycles</t>
  </si>
  <si>
    <t>New Bikes Company</t>
  </si>
  <si>
    <t>Next Door Cycles</t>
  </si>
  <si>
    <t>Next-Door Bike Store</t>
  </si>
  <si>
    <t>Nice Bikes</t>
  </si>
  <si>
    <t>Noiseless Gear Company</t>
  </si>
  <si>
    <t>Nonskid Tire Company</t>
  </si>
  <si>
    <t>Non-Slip Pedal Company</t>
  </si>
  <si>
    <t>North Bike Company</t>
  </si>
  <si>
    <t>Novelty Bikes</t>
  </si>
  <si>
    <t>Number 1 Supply</t>
  </si>
  <si>
    <t>Number One Bike Co.</t>
  </si>
  <si>
    <t>Odometers and Accessories Company</t>
  </si>
  <si>
    <t>Official Parts Shop</t>
  </si>
  <si>
    <t>Off-Price Bike Center</t>
  </si>
  <si>
    <t>Oils and Fluids Warehouse</t>
  </si>
  <si>
    <t>One Bike Company</t>
  </si>
  <si>
    <t>One-Piece Handle Bars</t>
  </si>
  <si>
    <t>Online Bike Catalog</t>
  </si>
  <si>
    <t>Online Bike Sellers</t>
  </si>
  <si>
    <t>Online Bike Warehouse</t>
  </si>
  <si>
    <t>Only Bikes and Accessories</t>
  </si>
  <si>
    <t>Optimal Bikes</t>
  </si>
  <si>
    <t>Orange Bicycle Company</t>
  </si>
  <si>
    <t>Original Bicycle Supply Company</t>
  </si>
  <si>
    <t>Our Sporting Goods Store</t>
  </si>
  <si>
    <t>Outdoor Aerobic Systems Company</t>
  </si>
  <si>
    <t>Outdoor Equipment Store</t>
  </si>
  <si>
    <t>Outdoor Sporting Goods</t>
  </si>
  <si>
    <t>Outdoor Sports Supply</t>
  </si>
  <si>
    <t>Outstanding Cycles</t>
  </si>
  <si>
    <t>Paint Supply</t>
  </si>
  <si>
    <t>Painters Bicycle Specialists</t>
  </si>
  <si>
    <t>Paints and Solvents Company</t>
  </si>
  <si>
    <t>Parcel Express Delivery Service</t>
  </si>
  <si>
    <t>Parts Shop</t>
  </si>
  <si>
    <t>Pedal Systems Company</t>
  </si>
  <si>
    <t>Pedaling Components</t>
  </si>
  <si>
    <t>Pedals Warehouse</t>
  </si>
  <si>
    <t>Perfect Toys</t>
  </si>
  <si>
    <t>Permanent Finish Products</t>
  </si>
  <si>
    <t>Petroleum Products Distributors</t>
  </si>
  <si>
    <t>Plastic Parts Company</t>
  </si>
  <si>
    <t>Plastic Products Manufacturers</t>
  </si>
  <si>
    <t>Popular Bike Lines</t>
  </si>
  <si>
    <t>Practical Bike Supply Company</t>
  </si>
  <si>
    <t>Preferred Bikes</t>
  </si>
  <si>
    <t>Pretty Bikes and Toys</t>
  </si>
  <si>
    <t>Price-Cutter Discount Bikes</t>
  </si>
  <si>
    <t>Primary Bike Distributors</t>
  </si>
  <si>
    <t>Primary Cycle Shop</t>
  </si>
  <si>
    <t>Principal Bike Company</t>
  </si>
  <si>
    <t>Producer Goods Clearinghouse</t>
  </si>
  <si>
    <t>Professional Containers and Packaging Co.</t>
  </si>
  <si>
    <t>Professional Cycle Store</t>
  </si>
  <si>
    <t>Professional Cyclists</t>
  </si>
  <si>
    <t>Professional Sales and Service</t>
  </si>
  <si>
    <t>Professional Sporting Goods</t>
  </si>
  <si>
    <t>Progressive Sports</t>
  </si>
  <si>
    <t>Prosperous Tours</t>
  </si>
  <si>
    <t>Purchase Mart</t>
  </si>
  <si>
    <t>Qualified Sales and Repair Services</t>
  </si>
  <si>
    <t>Quality Bike Sales</t>
  </si>
  <si>
    <t>Quantity Discounts</t>
  </si>
  <si>
    <t>Quick Delivery Service</t>
  </si>
  <si>
    <t>Quick Parts and Service</t>
  </si>
  <si>
    <t>Quitting Business Distributors</t>
  </si>
  <si>
    <t>Racing Association</t>
  </si>
  <si>
    <t>Racing Bike Outlet</t>
  </si>
  <si>
    <t>Racing Partners</t>
  </si>
  <si>
    <t>Racing Sales and Service</t>
  </si>
  <si>
    <t>Racing Supply Distributors</t>
  </si>
  <si>
    <t>Racing Tours</t>
  </si>
  <si>
    <t>Racing Toys</t>
  </si>
  <si>
    <t>Racks and Security Systems</t>
  </si>
  <si>
    <t>Rally Day Mall</t>
  </si>
  <si>
    <t>Rally Master Company Inc</t>
  </si>
  <si>
    <t>Rambling Tours</t>
  </si>
  <si>
    <t>Rampart Amusement Company</t>
  </si>
  <si>
    <t>Rapid Bikes</t>
  </si>
  <si>
    <t>Raw Materials Inc</t>
  </si>
  <si>
    <t>Real Sporting Goods</t>
  </si>
  <si>
    <t>Reasonable Bicycle Sales</t>
  </si>
  <si>
    <t>Recommended Bicycles</t>
  </si>
  <si>
    <t>Recreation Supplies</t>
  </si>
  <si>
    <t>Recreation Systems</t>
  </si>
  <si>
    <t>Recreation Toy Store</t>
  </si>
  <si>
    <t>Red Bicycle Company</t>
  </si>
  <si>
    <t>Regional Cycle Shop</t>
  </si>
  <si>
    <t>Regional Manufacturing</t>
  </si>
  <si>
    <t>Registered Cycle Store</t>
  </si>
  <si>
    <t>Reliable Brake Systems</t>
  </si>
  <si>
    <t>Reliable Retail Center</t>
  </si>
  <si>
    <t>Remarkable Bike Store</t>
  </si>
  <si>
    <t>Remote Bicycle Specialists</t>
  </si>
  <si>
    <t>Rental Bikes</t>
  </si>
  <si>
    <t>Rental Gallery</t>
  </si>
  <si>
    <t>Requisite Part Supply</t>
  </si>
  <si>
    <t>Resale Services</t>
  </si>
  <si>
    <t>Responsible Bike Dealers</t>
  </si>
  <si>
    <t>Retail Cycle Shop</t>
  </si>
  <si>
    <t>Retail Mall</t>
  </si>
  <si>
    <t>Retail Sales and Service</t>
  </si>
  <si>
    <t>Retail Sporting Equipment</t>
  </si>
  <si>
    <t>Retail Sporting Goods</t>
  </si>
  <si>
    <t>Retail Toy Store</t>
  </si>
  <si>
    <t>Retirement Activities Association</t>
  </si>
  <si>
    <t>Retread Tire Company</t>
  </si>
  <si>
    <t>Retreat Inn</t>
  </si>
  <si>
    <t>Rewarding Activities Company</t>
  </si>
  <si>
    <t>Rich Department Store</t>
  </si>
  <si>
    <t>Riders Company</t>
  </si>
  <si>
    <t>Riding Associates</t>
  </si>
  <si>
    <t>Riding Cycles</t>
  </si>
  <si>
    <t>Riding Excursions</t>
  </si>
  <si>
    <t>Riverside Company</t>
  </si>
  <si>
    <t>Road Way Sales and Rental</t>
  </si>
  <si>
    <t>Roadway Bicycle Supply</t>
  </si>
  <si>
    <t>Roadway Bike Emporium</t>
  </si>
  <si>
    <t>Road-Way Mart</t>
  </si>
  <si>
    <t>Roadway Supplies</t>
  </si>
  <si>
    <t>Rodeway Bike Store</t>
  </si>
  <si>
    <t>Roving Sports</t>
  </si>
  <si>
    <t>Rugged Bikes</t>
  </si>
  <si>
    <t>Running and Cycling Gear</t>
  </si>
  <si>
    <t>Rural Cycle Emporium</t>
  </si>
  <si>
    <t>Rural Department Store</t>
  </si>
  <si>
    <t>Rural Mountain Bike Mart</t>
  </si>
  <si>
    <t>Rural Sales and Service</t>
  </si>
  <si>
    <t>Rustic Bike Store</t>
  </si>
  <si>
    <t>Safe Cycles Shop</t>
  </si>
  <si>
    <t>Safe Toys</t>
  </si>
  <si>
    <t>Sales and Supply Company</t>
  </si>
  <si>
    <t>Sample Bike Store</t>
  </si>
  <si>
    <t>Satin Finish Company</t>
  </si>
  <si>
    <t>Scooters and Bikes Store</t>
  </si>
  <si>
    <t>Scratch-Resistant Finishes Company</t>
  </si>
  <si>
    <t>Seaside Bike Works</t>
  </si>
  <si>
    <t>Seats and Saddles Company</t>
  </si>
  <si>
    <t>Second Bike Shop</t>
  </si>
  <si>
    <t>Security Racks and Locks Wholesalers</t>
  </si>
  <si>
    <t>Selected Distributors</t>
  </si>
  <si>
    <t>Self-Contained Cycle Parts Company</t>
  </si>
  <si>
    <t>Sellers of Cycles</t>
  </si>
  <si>
    <t>Sensational Discount Store</t>
  </si>
  <si>
    <t>Sensible Sports</t>
  </si>
  <si>
    <t>Separate Parts Corporation</t>
  </si>
  <si>
    <t>Serious Cycles</t>
  </si>
  <si>
    <t>Seventh Bike Store</t>
  </si>
  <si>
    <t>Sharp Bikes</t>
  </si>
  <si>
    <t>Sheet Metal Manufacturing</t>
  </si>
  <si>
    <t>Shipping Specialists</t>
  </si>
  <si>
    <t>Showcase for Cycles</t>
  </si>
  <si>
    <t>Simple Bike Parts</t>
  </si>
  <si>
    <t>Sixth Bike Store</t>
  </si>
  <si>
    <t>Sleek Bikes</t>
  </si>
  <si>
    <t>Small Bike Accessories Shop</t>
  </si>
  <si>
    <t>Small Bike Shop</t>
  </si>
  <si>
    <t>Small Cycle Store</t>
  </si>
  <si>
    <t>Social Activities Club</t>
  </si>
  <si>
    <t>Solid Bike Parts</t>
  </si>
  <si>
    <t>Some Discount Store</t>
  </si>
  <si>
    <t>South Bike Company</t>
  </si>
  <si>
    <t>Spa and Exercise Outfitters</t>
  </si>
  <si>
    <t>Spare Parts Co.</t>
  </si>
  <si>
    <t>Sparkling Paint and Finishes</t>
  </si>
  <si>
    <t>Specialty Sports Store</t>
  </si>
  <si>
    <t>Spoke Manufacturers</t>
  </si>
  <si>
    <t>Sports Commodities</t>
  </si>
  <si>
    <t>Sports Merchandise</t>
  </si>
  <si>
    <t>Sports Products Store</t>
  </si>
  <si>
    <t>Sports Sales and Rental</t>
  </si>
  <si>
    <t>Sports Store</t>
  </si>
  <si>
    <t>Standard Bikes</t>
  </si>
  <si>
    <t>Stationary Bikes and Stands</t>
  </si>
  <si>
    <t>Steel Inc.</t>
  </si>
  <si>
    <t>Stock Parts and Supplies</t>
  </si>
  <si>
    <t>Sturdy Toys</t>
  </si>
  <si>
    <t>Stylish Department Stores</t>
  </si>
  <si>
    <t>Suburban Cycle Shop</t>
  </si>
  <si>
    <t>Successful Sales Company</t>
  </si>
  <si>
    <t>Summer Sports Place</t>
  </si>
  <si>
    <t>Sundry Sporting Goods</t>
  </si>
  <si>
    <t>Sunny Place Bikes</t>
  </si>
  <si>
    <t>Super Sports Store</t>
  </si>
  <si>
    <t>Superb Sales and Repair</t>
  </si>
  <si>
    <t>Superior Hardware Distributors</t>
  </si>
  <si>
    <t>Superlative Bikes</t>
  </si>
  <si>
    <t>Sure &amp; Reliable Sporting Goods</t>
  </si>
  <si>
    <t>Swift Cycles</t>
  </si>
  <si>
    <t>Synthetic Materials Manufacturing</t>
  </si>
  <si>
    <t>Systematic Sales</t>
  </si>
  <si>
    <t>Tachometers and Accessories</t>
  </si>
  <si>
    <t>Tandem Bicycle Store</t>
  </si>
  <si>
    <t>Tandem Sales and Service</t>
  </si>
  <si>
    <t>Technical Parts Manufacturing</t>
  </si>
  <si>
    <t>Tenth Bike Store</t>
  </si>
  <si>
    <t>The Accessories Store</t>
  </si>
  <si>
    <t>The Bicycle Accessories Company</t>
  </si>
  <si>
    <t>The Bike Mechanics</t>
  </si>
  <si>
    <t>The Bike Outlet</t>
  </si>
  <si>
    <t>The Bike Shop</t>
  </si>
  <si>
    <t>The Commissary</t>
  </si>
  <si>
    <t>The Cycle Store</t>
  </si>
  <si>
    <t>The Gear Store</t>
  </si>
  <si>
    <t>The New Bike Store</t>
  </si>
  <si>
    <t>The Showroom</t>
  </si>
  <si>
    <t>Third Bike Store</t>
  </si>
  <si>
    <t>This Area Sporting Goods</t>
  </si>
  <si>
    <t>Thorough Parts and Repair Services</t>
  </si>
  <si>
    <t>Thrifty Parts and Sales</t>
  </si>
  <si>
    <t>Thrilling Bike Tours</t>
  </si>
  <si>
    <t>Tiny Bike Boutique</t>
  </si>
  <si>
    <t>Tire Company</t>
  </si>
  <si>
    <t>Tire Exchange</t>
  </si>
  <si>
    <t>Top Bike Market</t>
  </si>
  <si>
    <t>Top of the Line Bikes</t>
  </si>
  <si>
    <t>Top Sports Supply</t>
  </si>
  <si>
    <t>Totes &amp; Baskets Company</t>
  </si>
  <si>
    <t>Tough and Reliable Parts</t>
  </si>
  <si>
    <t>Touring Services</t>
  </si>
  <si>
    <t>Town Industries</t>
  </si>
  <si>
    <t>Traditional Department Stores</t>
  </si>
  <si>
    <t>Trailblazing Sports</t>
  </si>
  <si>
    <t>Transport Bikes</t>
  </si>
  <si>
    <t>Transportation Options</t>
  </si>
  <si>
    <t>Travel Sports</t>
  </si>
  <si>
    <t>Travel Systems</t>
  </si>
  <si>
    <t>Tread Industries</t>
  </si>
  <si>
    <t>Trendy Department Stores</t>
  </si>
  <si>
    <t>Trusted Catalog Store</t>
  </si>
  <si>
    <t>Tubeless Tire Company</t>
  </si>
  <si>
    <t>Twelfth Bike Store</t>
  </si>
  <si>
    <t>Twin Cycles</t>
  </si>
  <si>
    <t>Two Bike Shops</t>
  </si>
  <si>
    <t>Two Wheels Cycle Store</t>
  </si>
  <si>
    <t>Two-Seater Bikes</t>
  </si>
  <si>
    <t>Two-Wheeled Transit Company</t>
  </si>
  <si>
    <t>Ultimate Bicycle Company</t>
  </si>
  <si>
    <t>Ultimate Bike Shop</t>
  </si>
  <si>
    <t>Uncompromising Quality Co</t>
  </si>
  <si>
    <t>Underglaze and Finish Company</t>
  </si>
  <si>
    <t>Unified Sports Company</t>
  </si>
  <si>
    <t>Unique Bikes</t>
  </si>
  <si>
    <t>Unsurpassed Bikes</t>
  </si>
  <si>
    <t>Unusual Bicycle Company</t>
  </si>
  <si>
    <t>Up-To-Date Sports</t>
  </si>
  <si>
    <t>Urban Sports Emporium</t>
  </si>
  <si>
    <t>Utilitarian Sporting Goods</t>
  </si>
  <si>
    <t>Uttermost Bike Shop</t>
  </si>
  <si>
    <t>Vale Riding Supplies</t>
  </si>
  <si>
    <t>Valley Bicycle Distributors</t>
  </si>
  <si>
    <t>Valley Bicycle Specialists</t>
  </si>
  <si>
    <t>Valley Toy Store</t>
  </si>
  <si>
    <t>Valuable Bike Parts Company</t>
  </si>
  <si>
    <t>Variety Cycling</t>
  </si>
  <si>
    <t>Vast Bike Sales and Rental</t>
  </si>
  <si>
    <t>Vehicle Shop</t>
  </si>
  <si>
    <t>Versatile Sporting Goods Company</t>
  </si>
  <si>
    <t>Very Best Sports Supply</t>
  </si>
  <si>
    <t>Vigorous Exercise Company</t>
  </si>
  <si>
    <t>Vigorous Sports Store</t>
  </si>
  <si>
    <t>Village Tours</t>
  </si>
  <si>
    <t>Vintage Sport Boutique</t>
  </si>
  <si>
    <t>Vinyl and Plastic Goods Corporation</t>
  </si>
  <si>
    <t>Weekend Bike Tours</t>
  </si>
  <si>
    <t>Weekend Tours</t>
  </si>
  <si>
    <t>West Side Mart</t>
  </si>
  <si>
    <t>West Wind Distributors</t>
  </si>
  <si>
    <t>Western Bike Supplies</t>
  </si>
  <si>
    <t>Westside Cycle Store</t>
  </si>
  <si>
    <t>Westside Plaza</t>
  </si>
  <si>
    <t>Wheel Gallery</t>
  </si>
  <si>
    <t>Wheels Inc.</t>
  </si>
  <si>
    <t>Wheelsets Storehouse</t>
  </si>
  <si>
    <t>Wholesale Bikes</t>
  </si>
  <si>
    <t>Wholesale Parts</t>
  </si>
  <si>
    <t>Widget Bicycle Specialists</t>
  </si>
  <si>
    <t>Wingtip Toys</t>
  </si>
  <si>
    <t>Wire Baskets and Parts</t>
  </si>
  <si>
    <t>Wonderful Bikes Inc.</t>
  </si>
  <si>
    <t>Work and Play Association</t>
  </si>
  <si>
    <t>Workout Emporium</t>
  </si>
  <si>
    <t>World Bike Discount Store</t>
  </si>
  <si>
    <t>World of Bikes</t>
  </si>
  <si>
    <t>Worthwhile Activity Store</t>
  </si>
  <si>
    <t>Year-Round Sports</t>
  </si>
  <si>
    <t>Yellow Bicycle Company</t>
  </si>
  <si>
    <t xml:space="preserve">Reseller </t>
  </si>
  <si>
    <t xml:space="preserve"> Business Type</t>
  </si>
  <si>
    <t>Specialty Bike Shop</t>
  </si>
  <si>
    <t>Value Added Reseller</t>
  </si>
  <si>
    <t>Business Type</t>
  </si>
  <si>
    <t>Salesperson Performance</t>
  </si>
  <si>
    <t>Amy Alberts</t>
  </si>
  <si>
    <t>Brian Welcker</t>
  </si>
  <si>
    <t>David Campbell</t>
  </si>
  <si>
    <t>Garrett Vargas</t>
  </si>
  <si>
    <t>Jae Pak</t>
  </si>
  <si>
    <t>Jillian Carson</t>
  </si>
  <si>
    <t>José Saraiva</t>
  </si>
  <si>
    <t>Lynn Tsoflias</t>
  </si>
  <si>
    <t>Michael Blythe</t>
  </si>
  <si>
    <t>Pamela Ansman-Wolfe</t>
  </si>
  <si>
    <t>Rachel Valdez</t>
  </si>
  <si>
    <t>Ranjit Varkey Chudukatil</t>
  </si>
  <si>
    <t>Shu Ito</t>
  </si>
  <si>
    <t>Stephen Jiang</t>
  </si>
  <si>
    <t>Syed Abbas</t>
  </si>
  <si>
    <t>Tete Mensa-Annan</t>
  </si>
  <si>
    <t>Tsvi Reiter</t>
  </si>
  <si>
    <t>Target Analysis</t>
  </si>
  <si>
    <t>Total Target</t>
  </si>
  <si>
    <t>Target Achievements%</t>
  </si>
  <si>
    <t xml:space="preserve">Salesperson </t>
  </si>
  <si>
    <t>KPIs</t>
  </si>
  <si>
    <t>KPI</t>
  </si>
  <si>
    <t>Value</t>
  </si>
  <si>
    <t>Business Question</t>
  </si>
  <si>
    <t>How much revenue was generated?</t>
  </si>
  <si>
    <t>How much did the products cost?</t>
  </si>
  <si>
    <t>How much profit was generated?</t>
  </si>
  <si>
    <t>Profit Margin</t>
  </si>
  <si>
    <t>How profitable is the business?</t>
  </si>
  <si>
    <t>How many orders were placed?</t>
  </si>
  <si>
    <t>Total Quantity Sold</t>
  </si>
  <si>
    <t>How many units were sold?</t>
  </si>
  <si>
    <t>What is the average sales value per order?</t>
  </si>
  <si>
    <t>SALES PERFORMANCE KPIs</t>
  </si>
  <si>
    <t>Overall Performance</t>
  </si>
  <si>
    <t>Evaluate the company's overall sales and profitability performance.</t>
  </si>
  <si>
    <t>Analysis</t>
  </si>
  <si>
    <r>
      <t xml:space="preserve">The company generated </t>
    </r>
    <r>
      <rPr>
        <b/>
        <sz val="11"/>
        <color theme="1"/>
        <rFont val="Calibri"/>
        <family val="2"/>
        <scheme val="minor"/>
      </rPr>
      <t>$77,548,570</t>
    </r>
    <r>
      <rPr>
        <sz val="11"/>
        <color theme="1"/>
        <rFont val="Calibri"/>
        <family val="2"/>
        <scheme val="minor"/>
      </rPr>
      <t xml:space="preserve"> in total sales from </t>
    </r>
    <r>
      <rPr>
        <b/>
        <sz val="11"/>
        <color theme="1"/>
        <rFont val="Calibri"/>
        <family val="2"/>
        <scheme val="minor"/>
      </rPr>
      <t>3,616 orders</t>
    </r>
    <r>
      <rPr>
        <sz val="11"/>
        <color theme="1"/>
        <rFont val="Calibri"/>
        <family val="2"/>
        <scheme val="minor"/>
      </rPr>
      <t xml:space="preserve">, selling </t>
    </r>
    <r>
      <rPr>
        <b/>
        <sz val="11"/>
        <color theme="1"/>
        <rFont val="Calibri"/>
        <family val="2"/>
        <scheme val="minor"/>
      </rPr>
      <t>204,114 units</t>
    </r>
    <r>
      <rPr>
        <sz val="11"/>
        <color theme="1"/>
        <rFont val="Calibri"/>
        <family val="2"/>
        <scheme val="minor"/>
      </rPr>
      <t xml:space="preserve">. Total cost amounted to </t>
    </r>
    <r>
      <rPr>
        <b/>
        <sz val="11"/>
        <color theme="1"/>
        <rFont val="Calibri"/>
        <family val="2"/>
        <scheme val="minor"/>
      </rPr>
      <t>$76,549,076</t>
    </r>
    <r>
      <rPr>
        <sz val="11"/>
        <color theme="1"/>
        <rFont val="Calibri"/>
        <family val="2"/>
        <scheme val="minor"/>
      </rPr>
      <t xml:space="preserve">, resulting in a total profit of </t>
    </r>
    <r>
      <rPr>
        <b/>
        <sz val="11"/>
        <color theme="1"/>
        <rFont val="Calibri"/>
        <family val="2"/>
        <scheme val="minor"/>
      </rPr>
      <t>$999,495</t>
    </r>
    <r>
      <rPr>
        <sz val="11"/>
        <color theme="1"/>
        <rFont val="Calibri"/>
        <family val="2"/>
        <scheme val="minor"/>
      </rPr>
      <t xml:space="preserve"> and a profit margin of </t>
    </r>
    <r>
      <rPr>
        <b/>
        <sz val="11"/>
        <color theme="1"/>
        <rFont val="Calibri"/>
        <family val="2"/>
        <scheme val="minor"/>
      </rPr>
      <t>1.3%</t>
    </r>
    <r>
      <rPr>
        <sz val="11"/>
        <color theme="1"/>
        <rFont val="Calibri"/>
        <family val="2"/>
        <scheme val="minor"/>
      </rPr>
      <t xml:space="preserve">. The average order value was </t>
    </r>
    <r>
      <rPr>
        <b/>
        <sz val="11"/>
        <color theme="1"/>
        <rFont val="Calibri"/>
        <family val="2"/>
        <scheme val="minor"/>
      </rPr>
      <t>$21,445.95</t>
    </r>
    <r>
      <rPr>
        <sz val="11"/>
        <color theme="1"/>
        <rFont val="Calibri"/>
        <family val="2"/>
        <scheme val="minor"/>
      </rPr>
      <t>.</t>
    </r>
  </si>
  <si>
    <t>Key Finding</t>
  </si>
  <si>
    <r>
      <t xml:space="preserve">The company generated a </t>
    </r>
    <r>
      <rPr>
        <b/>
        <sz val="11"/>
        <color theme="1"/>
        <rFont val="Calibri"/>
        <family val="2"/>
        <scheme val="minor"/>
      </rPr>
      <t>1.3% profit margin</t>
    </r>
    <r>
      <rPr>
        <sz val="11"/>
        <color theme="1"/>
        <rFont val="Calibri"/>
        <family val="2"/>
        <scheme val="minor"/>
      </rPr>
      <t xml:space="preserve">, indicating that overall profitability is relatively low compared with the company's total sales. Although the business generated approximately </t>
    </r>
    <r>
      <rPr>
        <b/>
        <sz val="11"/>
        <color theme="1"/>
        <rFont val="Calibri"/>
        <family val="2"/>
        <scheme val="minor"/>
      </rPr>
      <t>$77.5 million in revenue</t>
    </r>
    <r>
      <rPr>
        <sz val="11"/>
        <color theme="1"/>
        <rFont val="Calibri"/>
        <family val="2"/>
        <scheme val="minor"/>
      </rPr>
      <t xml:space="preserve">, the resulting profit was only approximately </t>
    </r>
    <r>
      <rPr>
        <b/>
        <sz val="11"/>
        <color theme="1"/>
        <rFont val="Calibri"/>
        <family val="2"/>
        <scheme val="minor"/>
      </rPr>
      <t>$1 million</t>
    </r>
    <r>
      <rPr>
        <sz val="11"/>
        <color theme="1"/>
        <rFont val="Calibri"/>
        <family val="2"/>
        <scheme val="minor"/>
      </rPr>
      <t>. This suggests that a large proportion of sales revenue is being absorbed by product costs.</t>
    </r>
  </si>
  <si>
    <r>
      <t xml:space="preserve">Management should focus on improving profitability while maintaining sales growth by closely monitoring </t>
    </r>
    <r>
      <rPr>
        <b/>
        <sz val="11"/>
        <color theme="1"/>
        <rFont val="Calibri"/>
        <family val="2"/>
        <scheme val="minor"/>
      </rPr>
      <t>product costs, pricing, and sales mix</t>
    </r>
    <r>
      <rPr>
        <sz val="11"/>
        <color theme="1"/>
        <rFont val="Calibri"/>
        <family val="2"/>
        <scheme val="minor"/>
      </rPr>
      <t>. High-revenue products or product categories with low profit margins should be reviewed to identify opportunities for reducing costs, optimizing pricing, and improving the overall profit contribution. The company should also investigate whether increasing sales volume in higher-margin products can improve overall profitability.</t>
    </r>
  </si>
  <si>
    <t>Overall Business Performance</t>
  </si>
  <si>
    <t>Overall Overview</t>
  </si>
  <si>
    <t>Business Analysis</t>
  </si>
  <si>
    <t>Sales Trend Analysis</t>
  </si>
  <si>
    <t>Sales Trend</t>
  </si>
  <si>
    <t>Highest Profit Month</t>
  </si>
  <si>
    <t>Month</t>
  </si>
  <si>
    <t>Lowest Profit Month</t>
  </si>
  <si>
    <t>Highest Sales Month</t>
  </si>
  <si>
    <t>Lowest Sales Month</t>
  </si>
  <si>
    <t>YoY Growth %</t>
  </si>
  <si>
    <t>Year</t>
  </si>
  <si>
    <t>BUSINESS OBJECTIVE</t>
  </si>
  <si>
    <t>Analyze sales performance over time to identify</t>
  </si>
  <si>
    <t>growth patterns, peak periods, low-performing</t>
  </si>
  <si>
    <t>periods, and potential seasonality.</t>
  </si>
  <si>
    <t>ANNUAL PERFORMANCE</t>
  </si>
  <si>
    <t>2019, with total sales of $32,500,005.58.</t>
  </si>
  <si>
    <t>Lowest Performing Year:</t>
  </si>
  <si>
    <t>2017, with total sales of $8,069,755.58.</t>
  </si>
  <si>
    <t>Highest YoY Growth:</t>
  </si>
  <si>
    <t>2.01, indicating the strongest year-over-year growth occurred during this period.</t>
  </si>
  <si>
    <t>Lowest YoY Growth:</t>
  </si>
  <si>
    <t>-0.61, indicating the largest year-over-year decline occurred during this period.</t>
  </si>
  <si>
    <t>MONTHLY PERFORMANCE</t>
  </si>
  <si>
    <t>Peak Sales Month:</t>
  </si>
  <si>
    <t>August, with total sales of $9,462,535.62.</t>
  </si>
  <si>
    <t>June, with total sales of $3,127,501.15.</t>
  </si>
  <si>
    <t>Peak Profit Month:</t>
  </si>
  <si>
    <t>November, with total profit of $255,249.39.</t>
  </si>
  <si>
    <t>Lowest Profit Month:</t>
  </si>
  <si>
    <t>June, with a total loss of $366,971.95.</t>
  </si>
  <si>
    <t>TREND ANALYSIS</t>
  </si>
  <si>
    <t>Overall Trend:</t>
  </si>
  <si>
    <t>Sales performance shows a strong overall upward trend, with the business reaching its highest annual sales in 2019. The significant increase from the lowest-performing year in 2017 to the best-performing year in 2019 indicates substantial business growth over the analyzed period.</t>
  </si>
  <si>
    <t>Growth Pattern:</t>
  </si>
  <si>
    <t>The business experienced strong year-over-year growth during its best-performing periods, with the highest YoY growth reaching 2.01. However, the lowest YoY growth of -0.61 indicates that some periods experienced a significant decline compared with the previous year. This suggests that sales growth was not consistent throughout all periods.</t>
  </si>
  <si>
    <t>Seasonality:</t>
  </si>
  <si>
    <t>Sales performance varies considerably across months. August is the strongest month for sales, while June records the lowest sales and the lowest profit. November generates the highest profit despite not being the peak sales month. This suggests that sales volume and profitability may be influenced by different factors, such as product mix, pricing, discounts, and costs.</t>
  </si>
  <si>
    <t>KEY FINDINGS</t>
  </si>
  <si>
    <t>1. 2019 was the best-performing year, generating $32.5 million in sales, while 2017 was the weakest year with approximately $8.07 million in sales.</t>
  </si>
  <si>
    <t>2. August recorded the highest monthly sales at approximately $9.46 million, while June was the weakest month for both sales and profit.</t>
  </si>
  <si>
    <t>3. The highest YoY growth of 2.01 demonstrates a period of strong business expansion, while the lowest YoY growth of -0.61 highlights a significant decline that requires further investigation.</t>
  </si>
  <si>
    <t>BUSINESS RECOMMENDATIONS</t>
  </si>
  <si>
    <t>1. Investigate the factors behind the strong growth in the best-performing periods and replicate successful strategies, such as high-performing products, regions, customers, or sales channels.</t>
  </si>
  <si>
    <t>2. Develop targeted sales campaigns before and during low-performing periods, particularly around June, to improve sales volume and reduce the risk of negative profitability.</t>
  </si>
  <si>
    <t>3. Analyze the difference between sales and profitability across months. Since November generated the highest profit while August generated the highest sales, management should identify the products and pricing strategies that contribute to higher profit margins and prioritize them during peak sales periods.</t>
  </si>
  <si>
    <t>Product Analysis</t>
  </si>
  <si>
    <t>Product_Performance</t>
  </si>
  <si>
    <t>Products</t>
  </si>
  <si>
    <t>Top 10 Products by Sales</t>
  </si>
  <si>
    <t>Top 10 Products by Profit</t>
  </si>
  <si>
    <t>Top 10 Product Sales</t>
  </si>
  <si>
    <t>Total sales</t>
  </si>
  <si>
    <t>Top 10 Contribution %</t>
  </si>
  <si>
    <t>Revenue Concentration</t>
  </si>
  <si>
    <t>PRODUCT ANALYSIS</t>
  </si>
  <si>
    <t>Identify the products that drive sales and profit,</t>
  </si>
  <si>
    <t>evaluate revenue concentration, and determine which</t>
  </si>
  <si>
    <t>products represent core strengths, profitability</t>
  </si>
  <si>
    <t>risks, growth opportunities, or low performance.</t>
  </si>
  <si>
    <t>TOP PRODUCT BY SALES</t>
  </si>
  <si>
    <t>Product:</t>
  </si>
  <si>
    <t>Sales:</t>
  </si>
  <si>
    <t>TOP PRODUCT BY PROFIT</t>
  </si>
  <si>
    <t>Profit:</t>
  </si>
  <si>
    <t>TOP PRODUCT BY QUANTITY</t>
  </si>
  <si>
    <t>Quantity:</t>
  </si>
  <si>
    <t>HIGHEST PROFIT MARGIN</t>
  </si>
  <si>
    <t>Profit Margin:</t>
  </si>
  <si>
    <t>TOP 10 PRODUCT CONTRIBUTION</t>
  </si>
  <si>
    <t>Top 10 Sales:</t>
  </si>
  <si>
    <t>$19.66 million</t>
  </si>
  <si>
    <t>Total Sales:</t>
  </si>
  <si>
    <t>$77.55 million</t>
  </si>
  <si>
    <t>Contribution %:</t>
  </si>
  <si>
    <t>SALES VS PROFIT ANALYSIS</t>
  </si>
  <si>
    <t>CORE STAR PRODUCTS</t>
  </si>
  <si>
    <t>The Mountain-200 product family is the strongest-performing product group in the portfolio. Six Mountain-200 variants appear among the strongest products based on both sales and absolute profit.</t>
  </si>
  <si>
    <t>Key Core Star Products include:</t>
  </si>
  <si>
    <t>1. Mountain-200 Black, 38</t>
  </si>
  <si>
    <t>2. Mountain-200 Black, 42</t>
  </si>
  <si>
    <t>3. Mountain-200 Silver, 38</t>
  </si>
  <si>
    <t>4. Mountain-200 Silver, 42</t>
  </si>
  <si>
    <t>5. Mountain-200 Silver, 46</t>
  </si>
  <si>
    <t>6. Mountain-200 Black, 46</t>
  </si>
  <si>
    <t>Mountain-200 Black, 38 is the strongest individual performer, generating $2,944,665.88 in sales, $272,773.86 in profit, and a 9.26% profit margin.</t>
  </si>
  <si>
    <t>BUSINESS INTERPRETATION</t>
  </si>
  <si>
    <t>The Mountain-200 product family represents a core revenue and profit engine for the business. These products combine high sales volume with substantial absolute profit and should be prioritized for inventory availability, reseller support, and marketing investment.</t>
  </si>
  <si>
    <t>BUSINESS RECOMMENDATION</t>
  </si>
  <si>
    <t>Protect inventory availability, avoid stock-outs, maintain strong reseller relationships, continue marketing investment, and identify the factors behind the success of the Mountain-200 product family so that similar strategies can be applied to other products.</t>
  </si>
  <si>
    <t>MARGIN RISK PRODUCTS</t>
  </si>
  <si>
    <t>Several products generate more than $1 million in sales while operating at negative profit margins.</t>
  </si>
  <si>
    <t>Key examples include:</t>
  </si>
  <si>
    <t>Road-250 Black, 44:</t>
  </si>
  <si>
    <t>Sales: $1,832,750.05</t>
  </si>
  <si>
    <t>Profit: -$63,211.17</t>
  </si>
  <si>
    <t>Margin: -3.45%</t>
  </si>
  <si>
    <t>Road-250 Black, 48:</t>
  </si>
  <si>
    <t>Sales: $1,586,672.94</t>
  </si>
  <si>
    <t>Profit: -$53,761.27</t>
  </si>
  <si>
    <t>Margin: -3.39%</t>
  </si>
  <si>
    <t>Road-350-W Yellow, 48:</t>
  </si>
  <si>
    <t>Sales: $1,283,443.06</t>
  </si>
  <si>
    <t>Profit: -$98,922.21</t>
  </si>
  <si>
    <t>Margin: -7.71%</t>
  </si>
  <si>
    <t>Touring-1000 Yellow, 60:</t>
  </si>
  <si>
    <t>Sales: $1,089,543.48</t>
  </si>
  <si>
    <t>Profit: -$192,333.12</t>
  </si>
  <si>
    <t>Margin: -17.65%</t>
  </si>
  <si>
    <t>Touring-1000 Yellow, 46:</t>
  </si>
  <si>
    <t>Sales: $959,683.22</t>
  </si>
  <si>
    <t>Profit: -$163,625.95</t>
  </si>
  <si>
    <t>Margin: -17.05%</t>
  </si>
  <si>
    <t>Touring-1000 Yellow, 50:</t>
  </si>
  <si>
    <t>Sales: $564,070.65</t>
  </si>
  <si>
    <t>Profit: -$90,946.15</t>
  </si>
  <si>
    <t>Margin: -16.12%</t>
  </si>
  <si>
    <t>Several high-sales products are operating at negative profit margins. This indicates a significant margin risk in the product portfolio. High revenue does not necessarily translate into profitable business performance.</t>
  </si>
  <si>
    <t>Touring-1000 Yellow, 60 is a particularly important example. It generated more than $1 million in sales but resulted in a loss of approximately $192,333.12.</t>
  </si>
  <si>
    <t>Management should investigate product pricing, standard costs, discounts, reseller pricing, reseller margins, cost structure, and promotional strategies.</t>
  </si>
  <si>
    <t>These products should not automatically be discontinued because they generate significant sales. Instead, management should determine whether prices can be increased, costs reduced, or discount policies optimized to restore profitability.</t>
  </si>
  <si>
    <t>GROWTH OPPORTUNITY PRODUCTS</t>
  </si>
  <si>
    <t>Several lower-sales products generate significantly higher profit margins than the company's highest-sales products.</t>
  </si>
  <si>
    <t>Hitch Rack - 4-Bike:</t>
  </si>
  <si>
    <t>Sales: $182,007.60</t>
  </si>
  <si>
    <t>Profit: $65,992.80</t>
  </si>
  <si>
    <t>Margin: 36.26%</t>
  </si>
  <si>
    <t>Classic Vest, S:</t>
  </si>
  <si>
    <t>Sales: $135,091.34</t>
  </si>
  <si>
    <t>Profit: $47,314.49</t>
  </si>
  <si>
    <t>Margin: 35.02%</t>
  </si>
  <si>
    <t>Women's Mountain Shorts, S:</t>
  </si>
  <si>
    <t>Sales: $108,582.71</t>
  </si>
  <si>
    <t>Profit: $37,147.46</t>
  </si>
  <si>
    <t>Margin: 34.21%</t>
  </si>
  <si>
    <t>Sport-100 Helmet, Blue:</t>
  </si>
  <si>
    <t>Sales: $88,130.77</t>
  </si>
  <si>
    <t>Profit: $29,716.14</t>
  </si>
  <si>
    <t>Margin: 33.72%</t>
  </si>
  <si>
    <t>Sport-100 Helmet, Black:</t>
  </si>
  <si>
    <t>Sales: $84,804.70</t>
  </si>
  <si>
    <t>Profit: $28,684.98</t>
  </si>
  <si>
    <t>Margin: 33.82%</t>
  </si>
  <si>
    <t>Sport-100 Helmet, Red:</t>
  </si>
  <si>
    <t>Sales: $77,274.29</t>
  </si>
  <si>
    <t>Profit: $26,110.12</t>
  </si>
  <si>
    <t>Margin: 33.79%</t>
  </si>
  <si>
    <t>Hydration Pack - 70 oz.:</t>
  </si>
  <si>
    <t>Sales: $59,218.45</t>
  </si>
  <si>
    <t>Profit: $21,787.50</t>
  </si>
  <si>
    <t>Margin: 36.79%</t>
  </si>
  <si>
    <t>Several lower-sales products generate significantly higher profit margins than the company's highest-sales Mountain-200 products. These products may represent growth opportunities because increasing their sales volume could generate additional profitable revenue.</t>
  </si>
  <si>
    <t>Management should consider increasing marketing visibility, promoting these products through resellers, creating product bundles, cross-selling with high-volume bicycle products, and increasing product placement.</t>
  </si>
  <si>
    <t>The Sport-100 Helmet family is a strong candidate for targeted cross-selling because its products generate profit margins above 33% while having considerably lower sales than the Mountain-200 product family.</t>
  </si>
  <si>
    <t>LOW-PERFORMANCE PRODUCTS</t>
  </si>
  <si>
    <t>Products with both low sales and low profit should be reviewed for their strategic value.</t>
  </si>
  <si>
    <t>Example:</t>
  </si>
  <si>
    <t>Low-sales products with minimal profitability may have limited financial contribution to the business. Management should evaluate whether these products serve a strategic purpose, support customer relationships, or justify their inventory and operational costs.</t>
  </si>
  <si>
    <t>Management should review product demand, inventory holding costs, product lifecycle, strategic importance, and overall contribution. Products with consistently low demand and minimal profitability may be candidates for repositioning or product rationalization.</t>
  </si>
  <si>
    <t>REVENUE CONCENTRATION</t>
  </si>
  <si>
    <t>The Top 10 products generated approximately $19.66 million in sales compared with total company sales of approximately $77.55 million.</t>
  </si>
  <si>
    <t>The Top 10 products contributed 25.35% of total sales, while the remaining products contributed approximately 74.65%.</t>
  </si>
  <si>
    <t>The relatively low 25.35% revenue concentration indicates that the company is not heavily dependent on a small group of products. Revenue is broadly distributed across the product portfolio, which reduces the risk associated with relying on only a few products.</t>
  </si>
  <si>
    <t>However, the Top 10 products still represent a significant $19.66 million in revenue and should continue to receive appropriate inventory and sales support.</t>
  </si>
  <si>
    <t>1. Mountain-200 Black, 38 was the top-selling and most profitable product, generating $2.94 million in sales and $272,773.86 in profit. The Mountain-200 product family is a core revenue and profit engine and should remain a key focus of the product portfolio.</t>
  </si>
  <si>
    <t>2. High sales do not always translate into profitability. Several high-revenue products, particularly Road-250 and Touring-1000 Yellow products, generated negative profit margins. Touring-1000 Yellow, 60 generated $1.09 million in sales but resulted in a loss of $192,333.12, making it a significant margin risk.</t>
  </si>
  <si>
    <t>3. Some lower-sales products generate substantially higher profit margins. Hitch Rack - 4-Bike achieved a 36.26% margin, while Mountain Bike Socks, L achieved the highest product-level margin at 40.40%. These products may provide valuable growth opportunities if their sales volumes can be increased.</t>
  </si>
  <si>
    <t>4. Long-Sleeve Logo Jersey, L recorded the highest quantity sold at 5,899 units, but its profit margin was negative at -16.24%. This demonstrates that high sales volume and high demand do not necessarily indicate strong financial performance.</t>
  </si>
  <si>
    <t>5. The Top 10 products contributed 25.35% of total sales. This indicates relatively low revenue concentration and a broadly distributed revenue base, reducing the company's dependence on a small number of products.</t>
  </si>
  <si>
    <t>1. Protect and prioritize core products such as the Mountain-200 product family by maintaining inventory availability, avoiding stock-outs, strengthening reseller relationships, and continuing targeted marketing investment.</t>
  </si>
  <si>
    <t>2. Conduct a detailed margin review of high-sales, low-profit products. Investigate pricing, standard costs, discounts, reseller margins, and promotional strategies to improve profitability without unnecessarily reducing sales.</t>
  </si>
  <si>
    <t>3. Increase marketing and reseller focus on high-margin growth opportunity products such as Hitch Rack - 4-Bike, Sport-100 Helmets, Classic Vest, and selected apparel products. Cross-selling and product bundling may help increase sales while maintaining strong margins.</t>
  </si>
  <si>
    <t>4. Review high-volume products with negative profitability, such as Long-Sleeve Logo Jersey, L, to determine whether pricing, cost structure, or discount policies need to be changed.</t>
  </si>
  <si>
    <t>5. Continue investing in the broader product portfolio because the Top 10 products contribute only 25.35% of total sales. A diversified product portfolio reduces dependency on individual products and provides greater resilience against changes in demand.</t>
  </si>
  <si>
    <t>6. Evaluate product performance using multiple KPIs—including Sales, Profit, Profit Margin, and Quantity—rather than relying on sales volume alone. This provides a more complete view of product performance and supports better business decisions.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</si>
</sst>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8" formatCode="&quot;$&quot;#,##0.00_);[Red]\(&quot;$&quot;#,##0.00\)"/>
    <numFmt numFmtId="164" formatCode="0.00%;\-0.00%;0.00%"/>
    <numFmt numFmtId="165" formatCode="0.00,,&quot;M&quot;"/>
    <numFmt numFmtId="166" formatCode="0.0,&quot;K&quot;"/>
    <numFmt numFmtId="167" formatCode="&quot;$&quot;#,##0.00"/>
    <numFmt numFmtId="168" formatCode="&quot;$&quot;#,##0"/>
    <numFmt numFmtId="169" formatCode="0.0%"/>
  </numFmts>
  <fonts count="12" x14ac:knownFonts="1">
    <font>
      <sz val="11"/>
      <color theme="1"/>
      <name val="Calibri"/>
      <family val="2"/>
      <scheme val="minor"/>
    </font>
    <font>
      <b/>
      <sz val="11"/>
      <color theme="9" tint="-0.249977111117893"/>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b/>
      <sz val="24"/>
      <color theme="1"/>
      <name val="Calibri"/>
      <family val="2"/>
      <scheme val="minor"/>
    </font>
    <font>
      <b/>
      <sz val="13.5"/>
      <color theme="1"/>
      <name val="Calibri"/>
      <family val="2"/>
      <scheme val="minor"/>
    </font>
    <font>
      <b/>
      <sz val="11"/>
      <color theme="5"/>
      <name val="Calibri"/>
      <family val="2"/>
      <scheme val="minor"/>
    </font>
    <font>
      <b/>
      <sz val="14"/>
      <color theme="5"/>
      <name val="Calibri"/>
      <family val="2"/>
      <scheme val="minor"/>
    </font>
    <font>
      <sz val="11"/>
      <name val="Calibri"/>
      <family val="2"/>
      <scheme val="minor"/>
    </font>
    <font>
      <b/>
      <sz val="18"/>
      <color theme="5"/>
      <name val="Calibri"/>
      <family val="2"/>
      <scheme val="minor"/>
    </font>
    <font>
      <b/>
      <sz val="16"/>
      <color theme="5"/>
      <name val="Calibri"/>
      <family val="2"/>
      <scheme val="minor"/>
    </font>
  </fonts>
  <fills count="4">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1">
    <xf numFmtId="0" fontId="0" fillId="0" borderId="0"/>
  </cellStyleXfs>
  <cellXfs count="104">
    <xf numFmtId="0" fontId="0" fillId="0" borderId="0" xfId="0"/>
    <xf numFmtId="0" fontId="1" fillId="0" borderId="0" xfId="0" applyFont="1" applyAlignment="1">
      <alignment vertical="center"/>
    </xf>
    <xf numFmtId="0" fontId="2" fillId="0" borderId="0" xfId="0" applyFont="1"/>
    <xf numFmtId="0" fontId="5" fillId="0" borderId="0" xfId="0" applyFont="1" applyAlignment="1">
      <alignment vertical="center"/>
    </xf>
    <xf numFmtId="0" fontId="6"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 fillId="0" borderId="0" xfId="0" applyFont="1" applyAlignment="1">
      <alignment horizontal="center"/>
    </xf>
    <xf numFmtId="167" fontId="0" fillId="0" borderId="0" xfId="0" applyNumberFormat="1"/>
    <xf numFmtId="168" fontId="0" fillId="0" borderId="0" xfId="0" applyNumberFormat="1"/>
    <xf numFmtId="169" fontId="0" fillId="0" borderId="0" xfId="0" applyNumberFormat="1"/>
    <xf numFmtId="3" fontId="0" fillId="0" borderId="0" xfId="0" applyNumberFormat="1"/>
    <xf numFmtId="0" fontId="1" fillId="0" borderId="0" xfId="0" applyFon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4" fillId="0" borderId="0" xfId="0" applyFont="1" applyAlignment="1">
      <alignment horizontal="center" vertical="center"/>
    </xf>
    <xf numFmtId="0" fontId="4" fillId="0" borderId="0" xfId="0" applyFont="1" applyAlignment="1">
      <alignment vertical="center"/>
    </xf>
    <xf numFmtId="0" fontId="0" fillId="0" borderId="2" xfId="0" applyBorder="1"/>
    <xf numFmtId="0" fontId="0" fillId="0" borderId="3" xfId="0" applyBorder="1"/>
    <xf numFmtId="0" fontId="0" fillId="0" borderId="5" xfId="0" applyBorder="1"/>
    <xf numFmtId="0" fontId="0" fillId="0" borderId="4" xfId="0" applyBorder="1"/>
    <xf numFmtId="2" fontId="0" fillId="0" borderId="4" xfId="0" applyNumberFormat="1" applyBorder="1"/>
    <xf numFmtId="0" fontId="0" fillId="0" borderId="6" xfId="0" applyBorder="1"/>
    <xf numFmtId="0" fontId="0" fillId="0" borderId="7" xfId="0" applyBorder="1"/>
    <xf numFmtId="2" fontId="0" fillId="0" borderId="7" xfId="0" applyNumberFormat="1" applyBorder="1"/>
    <xf numFmtId="0" fontId="0" fillId="0" borderId="8" xfId="0" applyBorder="1"/>
    <xf numFmtId="0" fontId="0" fillId="0" borderId="0" xfId="0" applyAlignment="1">
      <alignment horizontal="center"/>
    </xf>
    <xf numFmtId="2" fontId="0" fillId="0" borderId="11" xfId="0" applyNumberFormat="1" applyBorder="1"/>
    <xf numFmtId="164" fontId="0" fillId="0" borderId="11" xfId="0" applyNumberFormat="1" applyBorder="1"/>
    <xf numFmtId="1" fontId="0" fillId="0" borderId="11" xfId="0" applyNumberFormat="1" applyBorder="1"/>
    <xf numFmtId="2" fontId="0" fillId="0" borderId="10" xfId="0" applyNumberFormat="1" applyBorder="1"/>
    <xf numFmtId="0" fontId="0" fillId="0" borderId="9" xfId="0" pivotButton="1" applyBorder="1"/>
    <xf numFmtId="0" fontId="0" fillId="0" borderId="9" xfId="0" applyBorder="1"/>
    <xf numFmtId="0" fontId="0" fillId="0" borderId="9" xfId="0" applyBorder="1" applyAlignment="1">
      <alignment horizontal="left"/>
    </xf>
    <xf numFmtId="0" fontId="0" fillId="0" borderId="9" xfId="0" applyBorder="1" applyAlignment="1">
      <alignment horizontal="left" indent="1"/>
    </xf>
    <xf numFmtId="2" fontId="0" fillId="0" borderId="9" xfId="0" applyNumberFormat="1" applyBorder="1"/>
    <xf numFmtId="0" fontId="0" fillId="0" borderId="13" xfId="0" pivotButton="1" applyBorder="1"/>
    <xf numFmtId="0" fontId="0" fillId="0" borderId="13" xfId="0" applyBorder="1"/>
    <xf numFmtId="0" fontId="1" fillId="0" borderId="0" xfId="0" applyFont="1"/>
    <xf numFmtId="0" fontId="9" fillId="2" borderId="0" xfId="0" applyFont="1" applyFill="1" applyAlignment="1">
      <alignment horizontal="center" vertical="center"/>
    </xf>
    <xf numFmtId="0" fontId="0" fillId="2" borderId="0" xfId="0" applyFill="1" applyAlignment="1">
      <alignment horizontal="center" vertical="center"/>
    </xf>
    <xf numFmtId="0" fontId="9" fillId="3" borderId="0" xfId="0" applyFont="1" applyFill="1" applyAlignment="1">
      <alignment horizontal="center" vertical="center"/>
    </xf>
    <xf numFmtId="2" fontId="0" fillId="0" borderId="5" xfId="0" applyNumberFormat="1" applyBorder="1"/>
    <xf numFmtId="2" fontId="0" fillId="0" borderId="8" xfId="0" applyNumberFormat="1" applyBorder="1"/>
    <xf numFmtId="2" fontId="0" fillId="0" borderId="6" xfId="0" applyNumberFormat="1" applyBorder="1"/>
    <xf numFmtId="0" fontId="0" fillId="0" borderId="14" xfId="0" applyBorder="1" applyAlignment="1">
      <alignment horizontal="left"/>
    </xf>
    <xf numFmtId="0" fontId="0" fillId="0" borderId="13" xfId="0" applyBorder="1" applyAlignment="1">
      <alignment horizontal="left"/>
    </xf>
    <xf numFmtId="0" fontId="0" fillId="0" borderId="12" xfId="0" applyBorder="1"/>
    <xf numFmtId="0" fontId="0" fillId="0" borderId="11" xfId="0" applyBorder="1"/>
    <xf numFmtId="0" fontId="0" fillId="0" borderId="10" xfId="0" applyBorder="1"/>
    <xf numFmtId="164" fontId="0" fillId="0" borderId="5" xfId="0" applyNumberFormat="1" applyBorder="1"/>
    <xf numFmtId="164" fontId="0" fillId="0" borderId="8" xfId="0" applyNumberFormat="1" applyBorder="1"/>
    <xf numFmtId="2" fontId="0" fillId="0" borderId="1" xfId="0" applyNumberFormat="1" applyBorder="1"/>
    <xf numFmtId="2" fontId="0" fillId="0" borderId="2" xfId="0" applyNumberFormat="1" applyBorder="1"/>
    <xf numFmtId="164" fontId="0" fillId="0" borderId="3" xfId="0" applyNumberFormat="1" applyBorder="1"/>
    <xf numFmtId="0" fontId="0" fillId="0" borderId="15" xfId="0" applyBorder="1" applyAlignment="1">
      <alignment horizontal="left"/>
    </xf>
    <xf numFmtId="2" fontId="0" fillId="0" borderId="3" xfId="0" applyNumberFormat="1" applyBorder="1"/>
    <xf numFmtId="1" fontId="0" fillId="0" borderId="8" xfId="0" applyNumberFormat="1" applyBorder="1"/>
    <xf numFmtId="2" fontId="0" fillId="0" borderId="12" xfId="0" applyNumberFormat="1" applyBorder="1"/>
    <xf numFmtId="1" fontId="0" fillId="0" borderId="10" xfId="0" applyNumberFormat="1" applyBorder="1"/>
    <xf numFmtId="165" fontId="0" fillId="0" borderId="9" xfId="0" applyNumberFormat="1" applyBorder="1"/>
    <xf numFmtId="166" fontId="0" fillId="0" borderId="9" xfId="0" applyNumberFormat="1" applyBorder="1"/>
    <xf numFmtId="164" fontId="0" fillId="0" borderId="9" xfId="0" applyNumberFormat="1" applyBorder="1"/>
    <xf numFmtId="1" fontId="0" fillId="0" borderId="9" xfId="0" applyNumberFormat="1" applyBorder="1"/>
    <xf numFmtId="1" fontId="0" fillId="0" borderId="5" xfId="0" applyNumberFormat="1" applyBorder="1"/>
    <xf numFmtId="1" fontId="0" fillId="0" borderId="3" xfId="0" applyNumberFormat="1" applyBorder="1"/>
    <xf numFmtId="0" fontId="0" fillId="0" borderId="0" xfId="0" applyAlignment="1">
      <alignment horizontal="left" vertical="center" indent="1"/>
    </xf>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0" fontId="1" fillId="0" borderId="0" xfId="0" applyFont="1" applyAlignment="1">
      <alignment horizont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 fillId="0" borderId="0" xfId="0" applyFont="1" applyAlignment="1">
      <alignment horizontal="center" vertical="center"/>
    </xf>
    <xf numFmtId="0" fontId="1" fillId="0" borderId="2" xfId="0" applyFont="1" applyBorder="1" applyAlignment="1">
      <alignment horizontal="center"/>
    </xf>
    <xf numFmtId="0" fontId="0" fillId="0" borderId="2" xfId="0" applyBorder="1" applyAlignment="1">
      <alignment horizontal="center"/>
    </xf>
    <xf numFmtId="0" fontId="1" fillId="0" borderId="4" xfId="0" applyFont="1" applyBorder="1" applyAlignment="1">
      <alignment horizontal="center" vertical="center"/>
    </xf>
    <xf numFmtId="0" fontId="0" fillId="0" borderId="0" xfId="0"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1" fillId="0" borderId="12" xfId="0" applyFont="1"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1" fillId="0" borderId="11" xfId="0" applyFont="1" applyBorder="1" applyAlignment="1">
      <alignment horizontal="center"/>
    </xf>
    <xf numFmtId="0" fontId="1" fillId="0" borderId="10" xfId="0" applyFont="1" applyBorder="1" applyAlignment="1">
      <alignment horizont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xf>
    <xf numFmtId="10" fontId="0" fillId="0" borderId="0" xfId="0" applyNumberFormat="1"/>
    <xf numFmtId="165" fontId="0" fillId="0" borderId="0" xfId="0" applyNumberFormat="1"/>
    <xf numFmtId="0" fontId="1" fillId="0" borderId="9" xfId="0" applyFont="1" applyBorder="1" applyAlignment="1">
      <alignment horizontal="left"/>
    </xf>
    <xf numFmtId="0" fontId="1" fillId="0" borderId="9" xfId="0" applyFont="1" applyBorder="1" applyAlignment="1"/>
    <xf numFmtId="165" fontId="0" fillId="0" borderId="9" xfId="0" applyNumberFormat="1" applyBorder="1" applyAlignment="1">
      <alignment horizontal="left" vertical="top"/>
    </xf>
    <xf numFmtId="165" fontId="0" fillId="0" borderId="9" xfId="0" applyNumberFormat="1" applyFont="1" applyBorder="1" applyAlignment="1">
      <alignment horizontal="left" vertical="top"/>
    </xf>
    <xf numFmtId="8" fontId="0" fillId="0" borderId="0" xfId="0" applyNumberFormat="1"/>
  </cellXfs>
  <cellStyles count="1">
    <cellStyle name="Normal" xfId="0" builtinId="0"/>
  </cellStyles>
  <dxfs count="127">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border>
    </dxf>
    <dxf>
      <border>
        <right style="thin">
          <color indexed="64"/>
        </right>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0,&quot;K&quot;"/>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8.xml"/><Relationship Id="rId21" Type="http://schemas.openxmlformats.org/officeDocument/2006/relationships/pivotCacheDefinition" Target="pivotCache/pivotCacheDefinition13.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84" Type="http://schemas.openxmlformats.org/officeDocument/2006/relationships/customXml" Target="../customXml/item46.xml"/><Relationship Id="rId89" Type="http://schemas.openxmlformats.org/officeDocument/2006/relationships/customXml" Target="../customXml/item51.xml"/><Relationship Id="rId16" Type="http://schemas.openxmlformats.org/officeDocument/2006/relationships/pivotCacheDefinition" Target="pivotCache/pivotCacheDefinition8.xml"/><Relationship Id="rId11" Type="http://schemas.openxmlformats.org/officeDocument/2006/relationships/pivotCacheDefinition" Target="pivotCache/pivotCacheDefinition3.xml"/><Relationship Id="rId32" Type="http://schemas.openxmlformats.org/officeDocument/2006/relationships/pivotCacheDefinition" Target="pivotCache/pivotCacheDefinition24.xml"/><Relationship Id="rId37" Type="http://schemas.openxmlformats.org/officeDocument/2006/relationships/powerPivotData" Target="model/item.data"/><Relationship Id="rId53" Type="http://schemas.openxmlformats.org/officeDocument/2006/relationships/customXml" Target="../customXml/item15.xml"/><Relationship Id="rId58" Type="http://schemas.openxmlformats.org/officeDocument/2006/relationships/customXml" Target="../customXml/item20.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worksheet" Target="worksheets/sheet5.xml"/><Relationship Id="rId90" Type="http://schemas.openxmlformats.org/officeDocument/2006/relationships/customXml" Target="../customXml/item52.xml"/><Relationship Id="rId14" Type="http://schemas.openxmlformats.org/officeDocument/2006/relationships/pivotCacheDefinition" Target="pivotCache/pivotCacheDefinition6.xml"/><Relationship Id="rId22" Type="http://schemas.openxmlformats.org/officeDocument/2006/relationships/pivotCacheDefinition" Target="pivotCache/pivotCacheDefinition14.xml"/><Relationship Id="rId27" Type="http://schemas.openxmlformats.org/officeDocument/2006/relationships/pivotCacheDefinition" Target="pivotCache/pivotCacheDefinition19.xml"/><Relationship Id="rId30" Type="http://schemas.openxmlformats.org/officeDocument/2006/relationships/pivotCacheDefinition" Target="pivotCache/pivotCacheDefinition22.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pivotCacheDefinition" Target="pivotCache/pivotCacheDefinition17.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2.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pivotCacheDefinition" Target="pivotCache/pivotCacheDefinition15.xml"/><Relationship Id="rId28" Type="http://schemas.openxmlformats.org/officeDocument/2006/relationships/pivotCacheDefinition" Target="pivotCache/pivotCacheDefinition20.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2.xml"/><Relationship Id="rId31" Type="http://schemas.openxmlformats.org/officeDocument/2006/relationships/pivotCacheDefinition" Target="pivotCache/pivotCacheDefinition23.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1.xml"/><Relationship Id="rId34" Type="http://schemas.openxmlformats.org/officeDocument/2006/relationships/connections" Target="connections.xml"/><Relationship Id="rId50" Type="http://schemas.openxmlformats.org/officeDocument/2006/relationships/customXml" Target="../customXml/item12.xml"/><Relationship Id="rId55" Type="http://schemas.openxmlformats.org/officeDocument/2006/relationships/customXml" Target="../customXml/item17.xml"/><Relationship Id="rId76" Type="http://schemas.openxmlformats.org/officeDocument/2006/relationships/customXml" Target="../customXml/item38.xml"/><Relationship Id="rId7" Type="http://schemas.openxmlformats.org/officeDocument/2006/relationships/worksheet" Target="worksheets/sheet7.xml"/><Relationship Id="rId71" Type="http://schemas.openxmlformats.org/officeDocument/2006/relationships/customXml" Target="../customXml/item33.xml"/><Relationship Id="rId2" Type="http://schemas.openxmlformats.org/officeDocument/2006/relationships/worksheet" Target="worksheets/sheet2.xml"/><Relationship Id="rId29" Type="http://schemas.openxmlformats.org/officeDocument/2006/relationships/pivotCacheDefinition" Target="pivotCache/pivotCacheDefinition21.xml"/><Relationship Id="rId24" Type="http://schemas.openxmlformats.org/officeDocument/2006/relationships/pivotCacheDefinition" Target="pivotCache/pivotCacheDefinition16.xml"/><Relationship Id="rId40" Type="http://schemas.openxmlformats.org/officeDocument/2006/relationships/customXml" Target="../customXml/item2.xml"/><Relationship Id="rId45" Type="http://schemas.openxmlformats.org/officeDocument/2006/relationships/customXml" Target="../customXml/item7.xml"/><Relationship Id="rId66" Type="http://schemas.openxmlformats.org/officeDocument/2006/relationships/customXml" Target="../customXml/item28.xml"/><Relationship Id="rId87" Type="http://schemas.openxmlformats.org/officeDocument/2006/relationships/customXml" Target="../customXml/item49.xml"/><Relationship Id="rId61" Type="http://schemas.openxmlformats.org/officeDocument/2006/relationships/customXml" Target="../customXml/item23.xml"/><Relationship Id="rId82" Type="http://schemas.openxmlformats.org/officeDocument/2006/relationships/customXml" Target="../customXml/item44.xml"/><Relationship Id="rId19" Type="http://schemas.openxmlformats.org/officeDocument/2006/relationships/pivotCacheDefinition" Target="pivotCache/pivotCacheDefinition1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3696009.0500000222</c:v>
              </c:pt>
              <c:pt idx="1">
                <c:v>6988821.7000000374</c:v>
              </c:pt>
              <c:pt idx="2">
                <c:v>5760758.1400000313</c:v>
              </c:pt>
              <c:pt idx="3">
                <c:v>4965535.1600000346</c:v>
              </c:pt>
              <c:pt idx="4">
                <c:v>8480964.9100000858</c:v>
              </c:pt>
              <c:pt idx="5">
                <c:v>3127501.1500000367</c:v>
              </c:pt>
              <c:pt idx="6">
                <c:v>5630054.2800000403</c:v>
              </c:pt>
              <c:pt idx="7">
                <c:v>9462535.6200001258</c:v>
              </c:pt>
              <c:pt idx="8">
                <c:v>8214378.4100000765</c:v>
              </c:pt>
              <c:pt idx="9">
                <c:v>4942210.0700000376</c:v>
              </c:pt>
              <c:pt idx="10">
                <c:v>8871189.6600000504</c:v>
              </c:pt>
              <c:pt idx="11">
                <c:v>7408612.0500000454</c:v>
              </c:pt>
            </c:numLit>
          </c:val>
          <c:smooth val="0"/>
          <c:extLst>
            <c:ext xmlns:c16="http://schemas.microsoft.com/office/drawing/2014/chart" uri="{C3380CC4-5D6E-409C-BE32-E72D297353CC}">
              <c16:uniqueId val="{00000001-F6F0-419A-BD6A-8C3B6668C6E2}"/>
            </c:ext>
          </c:extLst>
        </c:ser>
        <c:dLbls>
          <c:showLegendKey val="0"/>
          <c:showVal val="0"/>
          <c:showCatName val="0"/>
          <c:showSerName val="0"/>
          <c:showPercent val="0"/>
          <c:showBubbleSize val="0"/>
        </c:dLbls>
        <c:smooth val="0"/>
        <c:axId val="1146647743"/>
        <c:axId val="1146648223"/>
      </c:lineChart>
      <c:catAx>
        <c:axId val="1146647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8223"/>
        <c:crosses val="autoZero"/>
        <c:auto val="1"/>
        <c:lblAlgn val="ctr"/>
        <c:lblOffset val="100"/>
        <c:noMultiLvlLbl val="0"/>
      </c:catAx>
      <c:valAx>
        <c:axId val="1146648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Profit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80231.440000011586</c:v>
              </c:pt>
              <c:pt idx="1">
                <c:v>162586.65000003763</c:v>
              </c:pt>
              <c:pt idx="2">
                <c:v>134430.70000002719</c:v>
              </c:pt>
              <c:pt idx="3">
                <c:v>126791.99000001512</c:v>
              </c:pt>
              <c:pt idx="4">
                <c:v>192682.54000004847</c:v>
              </c:pt>
              <c:pt idx="5">
                <c:v>-366971.94999996666</c:v>
              </c:pt>
              <c:pt idx="6">
                <c:v>-27750.699999997392</c:v>
              </c:pt>
              <c:pt idx="7">
                <c:v>60455.500000072643</c:v>
              </c:pt>
              <c:pt idx="8">
                <c:v>44508.940000036731</c:v>
              </c:pt>
              <c:pt idx="9">
                <c:v>115214.94000002276</c:v>
              </c:pt>
              <c:pt idx="10">
                <c:v>255249.38999999315</c:v>
              </c:pt>
              <c:pt idx="11">
                <c:v>222065.13000000268</c:v>
              </c:pt>
            </c:numLit>
          </c:val>
          <c:smooth val="0"/>
          <c:extLst>
            <c:ext xmlns:c16="http://schemas.microsoft.com/office/drawing/2014/chart" uri="{C3380CC4-5D6E-409C-BE32-E72D297353CC}">
              <c16:uniqueId val="{00000000-C3BD-49E0-8BA0-2E98D2E8820D}"/>
            </c:ext>
          </c:extLst>
        </c:ser>
        <c:dLbls>
          <c:showLegendKey val="0"/>
          <c:showVal val="0"/>
          <c:showCatName val="0"/>
          <c:showSerName val="0"/>
          <c:showPercent val="0"/>
          <c:showBubbleSize val="0"/>
        </c:dLbls>
        <c:smooth val="0"/>
        <c:axId val="1261862319"/>
        <c:axId val="1261860399"/>
      </c:lineChart>
      <c:catAx>
        <c:axId val="126186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0399"/>
        <c:crosses val="autoZero"/>
        <c:auto val="1"/>
        <c:lblAlgn val="ctr"/>
        <c:lblOffset val="100"/>
        <c:noMultiLvlLbl val="0"/>
      </c:catAx>
      <c:valAx>
        <c:axId val="126186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Lit>
          </c:val>
          <c:smooth val="0"/>
          <c:extLst>
            <c:ext xmlns:c16="http://schemas.microsoft.com/office/drawing/2014/chart" uri="{C3380CC4-5D6E-409C-BE32-E72D297353CC}">
              <c16:uniqueId val="{00000000-5B2B-4084-AA04-2AF3BDEC6B85}"/>
            </c:ext>
          </c:extLst>
        </c:ser>
        <c:ser>
          <c:idx val="1"/>
          <c:order val="1"/>
          <c:tx>
            <c:v>Series2</c:v>
          </c:tx>
          <c:spPr>
            <a:ln w="28575" cap="rnd">
              <a:solidFill>
                <a:schemeClr val="accent2"/>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17033.10000000021</c:v>
              </c:pt>
              <c:pt idx="1">
                <c:v>70612.200000000652</c:v>
              </c:pt>
              <c:pt idx="2">
                <c:v>57849.089999997756</c:v>
              </c:pt>
              <c:pt idx="3">
                <c:v>27702.789999999572</c:v>
              </c:pt>
              <c:pt idx="4">
                <c:v>89691.230000001844</c:v>
              </c:pt>
              <c:pt idx="5">
                <c:v>70357.200000000186</c:v>
              </c:pt>
              <c:pt idx="6">
                <c:v>22799.889999998966</c:v>
              </c:pt>
              <c:pt idx="7">
                <c:v>70313.559999997495</c:v>
              </c:pt>
              <c:pt idx="8">
                <c:v>58512.970000000671</c:v>
              </c:pt>
              <c:pt idx="9">
                <c:v>28364.849999999627</c:v>
              </c:pt>
              <c:pt idx="10">
                <c:v>87881.909999999683</c:v>
              </c:pt>
              <c:pt idx="11">
                <c:v>-469756.41999999643</c:v>
              </c:pt>
              <c:pt idx="12">
                <c:v>73557.489999992307</c:v>
              </c:pt>
              <c:pt idx="13">
                <c:v>147087.86000004178</c:v>
              </c:pt>
              <c:pt idx="14">
                <c:v>158759.8699999922</c:v>
              </c:pt>
              <c:pt idx="15">
                <c:v>79659.009999995586</c:v>
              </c:pt>
              <c:pt idx="16">
                <c:v>135875.74000000255</c:v>
              </c:pt>
              <c:pt idx="17">
                <c:v>114696.6999999939</c:v>
              </c:pt>
              <c:pt idx="18">
                <c:v>51206.489999997197</c:v>
              </c:pt>
              <c:pt idx="19">
                <c:v>77988.859999988228</c:v>
              </c:pt>
              <c:pt idx="20">
                <c:v>66744.799999994459</c:v>
              </c:pt>
              <c:pt idx="21">
                <c:v>86095.94999999227</c:v>
              </c:pt>
              <c:pt idx="22">
                <c:v>117090.75000000047</c:v>
              </c:pt>
              <c:pt idx="23">
                <c:v>102784.46999999927</c:v>
              </c:pt>
              <c:pt idx="24">
                <c:v>-118341.2900000033</c:v>
              </c:pt>
              <c:pt idx="25">
                <c:v>-157244.55999999773</c:v>
              </c:pt>
              <c:pt idx="26">
                <c:v>-172100.01999999955</c:v>
              </c:pt>
              <c:pt idx="27">
                <c:v>7853.1399999889545</c:v>
              </c:pt>
              <c:pt idx="28">
                <c:v>29682.420000011101</c:v>
              </c:pt>
              <c:pt idx="29">
                <c:v>37011.230000005569</c:v>
              </c:pt>
              <c:pt idx="30">
                <c:v>6225.0599999977276</c:v>
              </c:pt>
              <c:pt idx="31">
                <c:v>14284.229999987874</c:v>
              </c:pt>
              <c:pt idx="32">
                <c:v>9172.929999994114</c:v>
              </c:pt>
              <c:pt idx="33">
                <c:v>12331.18999998644</c:v>
              </c:pt>
              <c:pt idx="34">
                <c:v>-12290.120000004768</c:v>
              </c:pt>
            </c:numLit>
          </c:val>
          <c:smooth val="0"/>
          <c:extLst>
            <c:ext xmlns:c16="http://schemas.microsoft.com/office/drawing/2014/chart" uri="{C3380CC4-5D6E-409C-BE32-E72D297353CC}">
              <c16:uniqueId val="{00000003-5B2B-4084-AA04-2AF3BDEC6B85}"/>
            </c:ext>
          </c:extLst>
        </c:ser>
        <c:dLbls>
          <c:showLegendKey val="0"/>
          <c:showVal val="0"/>
          <c:showCatName val="0"/>
          <c:showSerName val="0"/>
          <c:showPercent val="0"/>
          <c:showBubbleSize val="0"/>
        </c:dLbls>
        <c:smooth val="0"/>
        <c:axId val="1875876271"/>
        <c:axId val="1873334655"/>
      </c:lineChart>
      <c:catAx>
        <c:axId val="187587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334655"/>
        <c:crosses val="autoZero"/>
        <c:auto val="1"/>
        <c:lblAlgn val="ctr"/>
        <c:lblOffset val="100"/>
        <c:noMultiLvlLbl val="0"/>
      </c:catAx>
      <c:valAx>
        <c:axId val="1873334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876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64069033.160002455</c:v>
              </c:pt>
              <c:pt idx="1">
                <c:v>11226374.900000127</c:v>
              </c:pt>
              <c:pt idx="2">
                <c:v>1714056.0499999358</c:v>
              </c:pt>
              <c:pt idx="3">
                <c:v>539106.09000000847</c:v>
              </c:pt>
            </c:numLit>
          </c:val>
          <c:extLst>
            <c:ext xmlns:c16="http://schemas.microsoft.com/office/drawing/2014/chart" uri="{C3380CC4-5D6E-409C-BE32-E72D297353CC}">
              <c16:uniqueId val="{00000000-1D5A-4EBA-A01A-975906F81F65}"/>
            </c:ext>
          </c:extLst>
        </c:ser>
        <c:ser>
          <c:idx val="1"/>
          <c:order val="1"/>
          <c:tx>
            <c:v>Series2</c:v>
          </c:tx>
          <c:spPr>
            <a:solidFill>
              <a:schemeClr val="accent2"/>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-435678.89999806881</c:v>
              </c:pt>
              <c:pt idx="1">
                <c:v>1001235.4300002232</c:v>
              </c:pt>
              <c:pt idx="2">
                <c:v>245857.27999995719</c:v>
              </c:pt>
              <c:pt idx="3">
                <c:v>188080.76000001165</c:v>
              </c:pt>
            </c:numLit>
          </c:val>
          <c:extLst>
            <c:ext xmlns:c16="http://schemas.microsoft.com/office/drawing/2014/chart" uri="{C3380CC4-5D6E-409C-BE32-E72D297353CC}">
              <c16:uniqueId val="{00000001-1D5A-4EBA-A01A-975906F81F65}"/>
            </c:ext>
          </c:extLst>
        </c:ser>
        <c:dLbls>
          <c:showLegendKey val="0"/>
          <c:showVal val="0"/>
          <c:showCatName val="0"/>
          <c:showSerName val="0"/>
          <c:showPercent val="0"/>
          <c:showBubbleSize val="0"/>
        </c:dLbls>
        <c:gapWidth val="219"/>
        <c:overlap val="-27"/>
        <c:axId val="1858953279"/>
        <c:axId val="1858937439"/>
      </c:barChart>
      <c:catAx>
        <c:axId val="185895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37439"/>
        <c:crosses val="autoZero"/>
        <c:auto val="1"/>
        <c:lblAlgn val="ctr"/>
        <c:lblOffset val="100"/>
        <c:noMultiLvlLbl val="0"/>
      </c:catAx>
      <c:valAx>
        <c:axId val="185893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59168385139823E-2"/>
          <c:y val="0.16336315290431627"/>
          <c:w val="0.83796065778626028"/>
          <c:h val="0.6800568907944099"/>
        </c:manualLayout>
      </c:layout>
      <c:barChart>
        <c:barDir val="bar"/>
        <c:grouping val="clustered"/>
        <c:varyColors val="0"/>
        <c:ser>
          <c:idx val="0"/>
          <c:order val="0"/>
          <c:tx>
            <c:v>Series1</c:v>
          </c:tx>
          <c:spPr>
            <a:solidFill>
              <a:schemeClr val="accent1"/>
            </a:solidFill>
            <a:ln>
              <a:noFill/>
            </a:ln>
            <a:effectLst/>
          </c:spPr>
          <c:invertIfNegative val="0"/>
          <c:cat>
            <c:strLit>
              <c:ptCount val="3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strLit>
          </c:cat>
          <c:val>
            <c:numLit>
              <c:formatCode>General</c:formatCode>
              <c:ptCount val="33"/>
              <c:pt idx="0">
                <c:v>28681899.479998462</c:v>
              </c:pt>
              <c:pt idx="1">
                <c:v>25880152.860001124</c:v>
              </c:pt>
              <c:pt idx="2">
                <c:v>9506980.8199998867</c:v>
              </c:pt>
              <c:pt idx="3">
                <c:v>4493533.4200000204</c:v>
              </c:pt>
              <c:pt idx="4">
                <c:v>3746817.1299999678</c:v>
              </c:pt>
              <c:pt idx="5">
                <c:v>1463309.2600000079</c:v>
              </c:pt>
              <c:pt idx="6">
                <c:v>679676.88999999478</c:v>
              </c:pt>
              <c:pt idx="7">
                <c:v>549933.9100000012</c:v>
              </c:pt>
              <c:pt idx="8">
                <c:v>325297.09000000131</c:v>
              </c:pt>
              <c:pt idx="9">
                <c:v>250209.759999998</c:v>
              </c:pt>
              <c:pt idx="10">
                <c:v>207372.84999999989</c:v>
              </c:pt>
              <c:pt idx="11">
                <c:v>207249.38000000032</c:v>
              </c:pt>
              <c:pt idx="12">
                <c:v>203041.16000000015</c:v>
              </c:pt>
              <c:pt idx="13">
                <c:v>183123.06000000046</c:v>
              </c:pt>
              <c:pt idx="14">
                <c:v>182007.6</c:v>
              </c:pt>
              <c:pt idx="15">
                <c:v>167171.78999999986</c:v>
              </c:pt>
              <c:pt idx="16">
                <c:v>161990.56000000064</c:v>
              </c:pt>
              <c:pt idx="17">
                <c:v>133777.98000000036</c:v>
              </c:pt>
              <c:pt idx="18">
                <c:v>77966.800000000017</c:v>
              </c:pt>
              <c:pt idx="19">
                <c:v>61629.349999999904</c:v>
              </c:pt>
              <c:pt idx="20">
                <c:v>61134.400000000052</c:v>
              </c:pt>
              <c:pt idx="21">
                <c:v>60183.149999999929</c:v>
              </c:pt>
              <c:pt idx="22">
                <c:v>59218.45</c:v>
              </c:pt>
              <c:pt idx="23">
                <c:v>50424.970000000118</c:v>
              </c:pt>
              <c:pt idx="24">
                <c:v>44444.929999999928</c:v>
              </c:pt>
              <c:pt idx="25">
                <c:v>30658.420000000093</c:v>
              </c:pt>
              <c:pt idx="26">
                <c:v>23331.45000000007</c:v>
              </c:pt>
              <c:pt idx="27">
                <c:v>16249</c:v>
              </c:pt>
              <c:pt idx="28">
                <c:v>13524.299999999994</c:v>
              </c:pt>
              <c:pt idx="29">
                <c:v>10179.940000000002</c:v>
              </c:pt>
              <c:pt idx="30">
                <c:v>8363</c:v>
              </c:pt>
              <c:pt idx="31">
                <c:v>6885.9299999999948</c:v>
              </c:pt>
              <c:pt idx="32">
                <c:v>831.11000000000195</c:v>
              </c:pt>
            </c:numLit>
          </c:val>
          <c:extLst>
            <c:ext xmlns:c16="http://schemas.microsoft.com/office/drawing/2014/chart" uri="{C3380CC4-5D6E-409C-BE32-E72D297353CC}">
              <c16:uniqueId val="{00000000-6269-44A0-98A1-F0BD68330643}"/>
            </c:ext>
          </c:extLst>
        </c:ser>
        <c:dLbls>
          <c:showLegendKey val="0"/>
          <c:showVal val="0"/>
          <c:showCatName val="0"/>
          <c:showSerName val="0"/>
          <c:showPercent val="0"/>
          <c:showBubbleSize val="0"/>
        </c:dLbls>
        <c:gapWidth val="182"/>
        <c:axId val="1054880527"/>
        <c:axId val="1054881967"/>
      </c:barChart>
      <c:catAx>
        <c:axId val="1054880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1967"/>
        <c:crosses val="autoZero"/>
        <c:auto val="1"/>
        <c:lblAlgn val="ctr"/>
        <c:lblOffset val="100"/>
        <c:noMultiLvlLbl val="0"/>
      </c:catAx>
      <c:valAx>
        <c:axId val="105488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PT_Product_Analysis!$J$5</c:f>
              <c:strCache>
                <c:ptCount val="1"/>
                <c:pt idx="0">
                  <c:v>Total</c:v>
                </c:pt>
              </c:strCache>
            </c:strRef>
          </c:tx>
          <c:spPr>
            <a:solidFill>
              <a:schemeClr val="accent1"/>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0-6469-40CB-9C0B-D93FD6969153}"/>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65663"/>
        <c:crosses val="autoZero"/>
        <c:auto val="1"/>
        <c:lblAlgn val="ctr"/>
        <c:lblOffset val="100"/>
        <c:noMultiLvlLbl val="0"/>
      </c:catAx>
      <c:valAx>
        <c:axId val="1745965663"/>
        <c:scaling>
          <c:orientation val="minMax"/>
        </c:scaling>
        <c:delete val="0"/>
        <c:axPos val="b"/>
        <c:majorGridlines>
          <c:spPr>
            <a:ln w="9525" cap="flat" cmpd="sng" algn="ctr">
              <a:solidFill>
                <a:schemeClr val="tx1">
                  <a:lumMod val="15000"/>
                  <a:lumOff val="85000"/>
                </a:schemeClr>
              </a:solidFill>
              <a:round/>
            </a:ln>
            <a:effectLst/>
          </c:spPr>
        </c:majorGridlines>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7</xdr:col>
      <xdr:colOff>457200</xdr:colOff>
      <xdr:row>2</xdr:row>
      <xdr:rowOff>25400</xdr:rowOff>
    </xdr:from>
    <xdr:to>
      <xdr:col>13</xdr:col>
      <xdr:colOff>266700</xdr:colOff>
      <xdr:row>12</xdr:row>
      <xdr:rowOff>101600</xdr:rowOff>
    </xdr:to>
    <xdr:graphicFrame macro="">
      <xdr:nvGraphicFramePr>
        <xdr:cNvPr id="2" name="Chart 1">
          <a:extLst>
            <a:ext uri="{FF2B5EF4-FFF2-40B4-BE49-F238E27FC236}">
              <a16:creationId xmlns:a16="http://schemas.microsoft.com/office/drawing/2014/main" id="{FDC4C220-3F04-4A8A-B23A-A7EDF6628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590550</xdr:colOff>
      <xdr:row>1</xdr:row>
      <xdr:rowOff>139700</xdr:rowOff>
    </xdr:from>
    <xdr:to>
      <xdr:col>7</xdr:col>
      <xdr:colOff>97367</xdr:colOff>
      <xdr:row>12</xdr:row>
      <xdr:rowOff>12700</xdr:rowOff>
    </xdr:to>
    <xdr:graphicFrame macro="">
      <xdr:nvGraphicFramePr>
        <xdr:cNvPr id="3" name="Chart 2">
          <a:extLst>
            <a:ext uri="{FF2B5EF4-FFF2-40B4-BE49-F238E27FC236}">
              <a16:creationId xmlns:a16="http://schemas.microsoft.com/office/drawing/2014/main" id="{58D39756-261C-4E1A-B466-882106D15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13</xdr:row>
      <xdr:rowOff>38100</xdr:rowOff>
    </xdr:from>
    <xdr:to>
      <xdr:col>9</xdr:col>
      <xdr:colOff>400050</xdr:colOff>
      <xdr:row>27</xdr:row>
      <xdr:rowOff>31750</xdr:rowOff>
    </xdr:to>
    <xdr:graphicFrame macro="">
      <xdr:nvGraphicFramePr>
        <xdr:cNvPr id="4" name="Chart 3">
          <a:extLst>
            <a:ext uri="{FF2B5EF4-FFF2-40B4-BE49-F238E27FC236}">
              <a16:creationId xmlns:a16="http://schemas.microsoft.com/office/drawing/2014/main" id="{5437C044-B32C-4CFE-8E6B-7E7AE2E27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14</xdr:row>
      <xdr:rowOff>0</xdr:rowOff>
    </xdr:from>
    <xdr:to>
      <xdr:col>15</xdr:col>
      <xdr:colOff>76200</xdr:colOff>
      <xdr:row>24</xdr:row>
      <xdr:rowOff>101600</xdr:rowOff>
    </xdr:to>
    <xdr:graphicFrame macro="">
      <xdr:nvGraphicFramePr>
        <xdr:cNvPr id="5" name="Chart 4">
          <a:extLst>
            <a:ext uri="{FF2B5EF4-FFF2-40B4-BE49-F238E27FC236}">
              <a16:creationId xmlns:a16="http://schemas.microsoft.com/office/drawing/2014/main" id="{F9F990DD-0DD8-4DAC-B726-8791D827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139700</xdr:colOff>
      <xdr:row>7</xdr:row>
      <xdr:rowOff>69850</xdr:rowOff>
    </xdr:from>
    <xdr:to>
      <xdr:col>21</xdr:col>
      <xdr:colOff>524933</xdr:colOff>
      <xdr:row>20</xdr:row>
      <xdr:rowOff>101600</xdr:rowOff>
    </xdr:to>
    <xdr:graphicFrame macro="">
      <xdr:nvGraphicFramePr>
        <xdr:cNvPr id="7" name="Chart 6">
          <a:extLst>
            <a:ext uri="{FF2B5EF4-FFF2-40B4-BE49-F238E27FC236}">
              <a16:creationId xmlns:a16="http://schemas.microsoft.com/office/drawing/2014/main" id="{277BEBB4-FC16-4EB3-A3C6-A00EFAD84C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0</xdr:colOff>
      <xdr:row>28</xdr:row>
      <xdr:rowOff>0</xdr:rowOff>
    </xdr:from>
    <xdr:to>
      <xdr:col>8</xdr:col>
      <xdr:colOff>317500</xdr:colOff>
      <xdr:row>40</xdr:row>
      <xdr:rowOff>19050</xdr:rowOff>
    </xdr:to>
    <xdr:graphicFrame macro="">
      <xdr:nvGraphicFramePr>
        <xdr:cNvPr id="6" name="Chart 5">
          <a:extLst>
            <a:ext uri="{FF2B5EF4-FFF2-40B4-BE49-F238E27FC236}">
              <a16:creationId xmlns:a16="http://schemas.microsoft.com/office/drawing/2014/main" id="{47AE91C1-591F-45A2-AE68-C876BB4C9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101852" backgroundQuery="1" createdVersion="8" refreshedVersion="8" minRefreshableVersion="3" recordCount="0" supportSubquery="1" supportAdvancedDrill="1" xr:uid="{2345FB00-D24F-4079-B34A-B005A4A15479}">
  <cacheSource type="external" connectionId="9"/>
  <cacheFields count="3">
    <cacheField name="[Measures].[Total Sales]" caption="Total Sales" numFmtId="0" hierarchy="48" level="32767"/>
    <cacheField name="[Measures].[Total Profit]" caption="Total Profit" numFmtId="0" hierarchy="50"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2"/>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2870368" backgroundQuery="1" createdVersion="8" refreshedVersion="8" minRefreshableVersion="3" recordCount="0" supportSubquery="1" supportAdvancedDrill="1" xr:uid="{DA1C3C65-E14F-4532-93D2-5D682B021722}">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5879631" backgroundQuery="1" createdVersion="8" refreshedVersion="8" minRefreshableVersion="3" recordCount="0" supportSubquery="1" supportAdvancedDrill="1" xr:uid="{1CD62AA6-BDF0-488A-8389-04181F3AAD0F}">
  <cacheSource type="external" connectionId="9"/>
  <cacheFields count="4">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Profit]" caption="Total Profit" numFmtId="0" hierarchy="50" level="32767"/>
    <cacheField name="[Measures].[Total Quantity]" caption="Total Quantity" numFmtId="0" hierarchy="5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38310187" backgroundQuery="1" createdVersion="8" refreshedVersion="8" minRefreshableVersion="3" recordCount="0" supportSubquery="1" supportAdvancedDrill="1" xr:uid="{740E7761-F4C1-4737-841E-A075ACE2EAFA}">
  <cacheSource type="external" connectionId="9"/>
  <cacheFields count="3">
    <cacheField name="[Measures].[Total Sales]" caption="Total Sales" numFmtId="0" hierarchy="48" level="32767"/>
    <cacheField name="[Measures].[Total Profit]" caption="Total Profit" numFmtId="0" hierarchy="50" level="32767"/>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0162035" backgroundQuery="1" createdVersion="8" refreshedVersion="8" minRefreshableVersion="3" recordCount="0" supportSubquery="1" supportAdvancedDrill="1" xr:uid="{16ECB9F6-32FB-41FB-97A7-09C46E13DA92}">
  <cacheSource type="external" connectionId="9"/>
  <cacheFields count="4">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48"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2013889" backgroundQuery="1" createdVersion="8" refreshedVersion="8" minRefreshableVersion="3" recordCount="0" supportSubquery="1" supportAdvancedDrill="1" xr:uid="{D76FB759-CBEB-473F-B04C-E98D3A0D90D9}">
  <cacheSource type="external" connectionId="9"/>
  <cacheFields count="3">
    <cacheField name="[Measures].[Total Profit]" caption="Total Profit" numFmtId="0" hierarchy="50" level="32767"/>
    <cacheField name="[Measures].[Total Sales]" caption="Total Sales" numFmtId="0" hierarchy="48" level="32767"/>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4791668" backgroundQuery="1" createdVersion="8" refreshedVersion="8" minRefreshableVersion="3" recordCount="0" supportSubquery="1" supportAdvancedDrill="1" xr:uid="{7C751CF4-F817-4379-89D7-2214C4C6673F}">
  <cacheSource type="external" connectionId="9"/>
  <cacheFields count="3">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Profit]" caption="Total Profit" numFmtId="0" hierarchy="50" level="32767"/>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6875" backgroundQuery="1" createdVersion="8" refreshedVersion="8" minRefreshableVersion="3" recordCount="0" supportSubquery="1" supportAdvancedDrill="1" xr:uid="{3C214A9A-B1FC-42DD-94AF-D46AC0734E7F}">
  <cacheSource type="external" connectionId="9"/>
  <cacheFields count="2">
    <cacheField name="[Measures].[Top Region]" caption="Top Region" numFmtId="0" hierarchy="66" level="32767"/>
    <cacheField name="[Measures].[Top Country]" caption="Top Country" numFmtId="0" hierarchy="67"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oneField="1">
      <fieldsUsage count="1">
        <fieldUsage x="0"/>
      </fieldsUsage>
    </cacheHierarchy>
    <cacheHierarchy uniqueName="[Measures].[Top Country]" caption="Top Country" measure="1" displayFolder="" measureGroup="dim_Region" count="0" oneField="1">
      <fieldsUsage count="1">
        <fieldUsage x="1"/>
      </fieldsUsage>
    </cacheHierarchy>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49305556" backgroundQuery="1" createdVersion="8" refreshedVersion="8" minRefreshableVersion="3" recordCount="0" supportSubquery="1" supportAdvancedDrill="1" xr:uid="{A9844892-895E-4D92-85F7-1A7FBEAF2D54}">
  <cacheSource type="external" connectionId="9"/>
  <cacheFields count="4">
    <cacheField name="[Measures].[Top Reseller]" caption="Top Reseller" numFmtId="0" hierarchy="62" level="32767"/>
    <cacheField name="[Measures].[Top Business Type]" caption="Top Business Type" numFmtId="0" hierarchy="63" level="32767"/>
    <cacheField name="[Measures].[Total Resellers]" caption="Total Resellers" numFmtId="0" hierarchy="64" level="32767"/>
    <cacheField name="[Measures].[Average Sales per Reseller]" caption="Average Sales per Reseller" numFmtId="0" hierarchy="65"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oneField="1">
      <fieldsUsage count="1">
        <fieldUsage x="0"/>
      </fieldsUsage>
    </cacheHierarchy>
    <cacheHierarchy uniqueName="[Measures].[Top Business Type]" caption="Top Business Type" measure="1" displayFolder="" measureGroup="dim_Reseller" count="0" oneField="1">
      <fieldsUsage count="1">
        <fieldUsage x="1"/>
      </fieldsUsage>
    </cacheHierarchy>
    <cacheHierarchy uniqueName="[Measures].[Total Resellers]" caption="Total Resellers" measure="1" displayFolder="" measureGroup="dim_Reseller" count="0" oneField="1">
      <fieldsUsage count="1">
        <fieldUsage x="2"/>
      </fieldsUsage>
    </cacheHierarchy>
    <cacheHierarchy uniqueName="[Measures].[Average Sales per Reseller]" caption="Average Sales per Reseller" measure="1" displayFolder="" measureGroup="dim_Reseller" count="0" oneField="1">
      <fieldsUsage count="1">
        <fieldUsage x="3"/>
      </fieldsUsage>
    </cacheHierarchy>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1620373" backgroundQuery="1" createdVersion="8" refreshedVersion="8" minRefreshableVersion="3" recordCount="0" supportSubquery="1" supportAdvancedDrill="1" xr:uid="{2C92A40D-7FBE-43D8-9E46-89E0E99E997B}">
  <cacheSource type="external" connectionId="9"/>
  <cacheFields count="4">
    <cacheField name="[Measures].[Top Product by Sales]" caption="Top Product by Sales" numFmtId="0" hierarchy="58" level="32767"/>
    <cacheField name="[Measures].[Top Product by Profit]" caption="Top Product by Profit" numFmtId="0" hierarchy="59" level="32767"/>
    <cacheField name="[Measures].[Top Category]" caption="Top Category" numFmtId="0" hierarchy="60" level="32767"/>
    <cacheField name="[Measures].[Top Subcategory]" caption="Top Subcategory" numFmtId="0" hierarchy="6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oneField="1">
      <fieldsUsage count="1">
        <fieldUsage x="0"/>
      </fieldsUsage>
    </cacheHierarchy>
    <cacheHierarchy uniqueName="[Measures].[Top Product by Profit]" caption="Top Product by Profit" measure="1" displayFolder="" measureGroup="dim_Product" count="0" oneField="1">
      <fieldsUsage count="1">
        <fieldUsage x="1"/>
      </fieldsUsage>
    </cacheHierarchy>
    <cacheHierarchy uniqueName="[Measures].[Top Category]" caption="Top Category" measure="1" displayFolder="" measureGroup="dim_Product" count="0" oneField="1">
      <fieldsUsage count="1">
        <fieldUsage x="2"/>
      </fieldsUsage>
    </cacheHierarchy>
    <cacheHierarchy uniqueName="[Measures].[Top Subcategory]" caption="Top Subcategory" measure="1" displayFolder="" measureGroup="dim_Product" count="0" oneField="1">
      <fieldsUsage count="1">
        <fieldUsage x="3"/>
      </fieldsUsage>
    </cacheHierarchy>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4166667" backgroundQuery="1" createdVersion="8" refreshedVersion="8" minRefreshableVersion="3" recordCount="0" supportSubquery="1" supportAdvancedDrill="1" xr:uid="{7FB17B37-1A93-49CA-B01B-770772E341E7}">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6481484" backgroundQuery="1" createdVersion="8" refreshedVersion="8" minRefreshableVersion="3" recordCount="0" supportSubquery="1" supportAdvancedDrill="1" xr:uid="{0B38B7ED-8972-434F-B23C-85CBF773BB09}">
  <cacheSource type="external" connectionId="9"/>
  <cacheFields count="4">
    <cacheField name="[Measures].[Salesperson[Employee]]]" caption="Salesperson[Employee]" numFmtId="0" hierarchy="68" level="32767"/>
    <cacheField name="[Measures].[Target Variance]" caption="Target Variance" numFmtId="0" hierarchy="56" level="32767"/>
    <cacheField name="[Measures].[Target Achievement %]" caption="Target Achievement %" numFmtId="0" hierarchy="57" level="32767"/>
    <cacheField name="[Measures].[Salesperson Target]" caption="Salesperson Target" numFmtId="0" hierarchy="6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oneField="1">
      <fieldsUsage count="1">
        <fieldUsage x="1"/>
      </fieldsUsage>
    </cacheHierarchy>
    <cacheHierarchy uniqueName="[Measures].[Target Achievement %]" caption="Target Achievement %" measure="1" displayFolder="" measureGroup="fact_Targets" count="0" oneField="1">
      <fieldsUsage count="1">
        <fieldUsage x="2"/>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oneField="1">
      <fieldsUsage count="1">
        <fieldUsage x="0"/>
      </fieldsUsage>
    </cacheHierarchy>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58680554" backgroundQuery="1" createdVersion="8" refreshedVersion="8" minRefreshableVersion="3" recordCount="0" supportSubquery="1" supportAdvancedDrill="1" xr:uid="{803E632D-8F50-4FB6-B9E3-85EBCD984D46}">
  <cacheSource type="external" connectionId="9"/>
  <cacheFields count="5">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Sales]" caption="Total Sales" numFmtId="0" hierarchy="48" level="32767"/>
    <cacheField name="[Measures].[Total Cost]" caption="Total Cost" numFmtId="0" hierarchy="49"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oneField="1">
      <fieldsUsage count="1">
        <fieldUsage x="4"/>
      </fieldsUsage>
    </cacheHierarchy>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oneField="1">
      <fieldsUsage count="1">
        <fieldUsage x="1"/>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273148" backgroundQuery="1" createdVersion="8" refreshedVersion="8" minRefreshableVersion="3" recordCount="0" supportSubquery="1" supportAdvancedDrill="1" xr:uid="{A44325F5-3532-4F2B-B7C6-693EA72794AB}">
  <cacheSource type="external" connectionId="9"/>
  <cacheFields count="3">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5277774" backgroundQuery="1" createdVersion="8" refreshedVersion="8" minRefreshableVersion="3" recordCount="0" supportSubquery="1" supportAdvancedDrill="1" xr:uid="{CDE29F93-FD31-4D88-9528-79136FBD3928}">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67939814" backgroundQuery="1" createdVersion="8" refreshedVersion="8" minRefreshableVersion="3" recordCount="0" supportSubquery="1" supportAdvancedDrill="1" xr:uid="{EB9BAD4F-2D71-4604-9934-7D32D9F569BB}">
  <cacheSource type="external" connectionId="9"/>
  <cacheFields count="5">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Measures].[Total Target]" caption="Total Target" numFmtId="0" hierarchy="55" level="32767"/>
    <cacheField name="[Measures].[Total Sales]" caption="Total Sales" numFmtId="0" hierarchy="48" level="32767"/>
    <cacheField name="[Measures].[Target Variance]" caption="Target Variance" numFmtId="0" hierarchy="56" level="32767"/>
    <cacheField name="[Measures].[Target Achievements%]" caption="Target Achievements%" numFmtId="0" hierarchy="7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oneField="1">
      <fieldsUsage count="1">
        <fieldUsage x="4"/>
      </fieldsUsage>
    </cacheHierarchy>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141204" backgroundQuery="1" createdVersion="8" refreshedVersion="8" minRefreshableVersion="3" recordCount="0" supportSubquery="1" supportAdvancedDrill="1" xr:uid="{E3C340B0-3ABB-4B5C-A703-235D207179A8}">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Total Sales]" caption="Total Sales" numFmtId="0" hierarchy="48" level="32767"/>
    <cacheField name="[Measures].[Total Profit]" caption="Total Profit" numFmtId="0" hierarchy="50" level="32767"/>
    <cacheField name="[Measures].[Salesperson Target]" caption="Salesperson Target" numFmtId="0" hierarchy="69"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oneField="1">
      <fieldsUsage count="1">
        <fieldUsage x="3"/>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3495372" backgroundQuery="1" createdVersion="8" refreshedVersion="8" minRefreshableVersion="3" recordCount="0" supportSubquery="1" supportAdvancedDrill="1" xr:uid="{F0DE3E01-538E-4728-92AA-E30E83DD87E4}">
  <cacheSource type="external" connectionId="9"/>
  <cacheFields count="7">
    <cacheField name="[Measures].[Total Sales]" caption="Total Sales" numFmtId="0" hierarchy="48" level="32767"/>
    <cacheField name="[Measures].[Total Cost]" caption="Total Cost" numFmtId="0" hierarchy="49" level="32767"/>
    <cacheField name="[Measures].[Total Profit]" caption="Total Profit" numFmtId="0" hierarchy="50" level="32767"/>
    <cacheField name="[Measures].[Profit Margin %]" caption="Profit Margin %" numFmtId="0" hierarchy="51" level="32767"/>
    <cacheField name="[Measures].[Total Quantity]" caption="Total Quantity" numFmtId="0" hierarchy="52" level="32767"/>
    <cacheField name="[Measures].[Total Orders]" caption="Total Orders" numFmtId="0" hierarchy="53" level="32767"/>
    <cacheField name="[Measures].[Average Order Value]" caption="Average Order Value" numFmtId="0" hierarchy="54"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8318865738" backgroundQuery="1" createdVersion="8" refreshedVersion="8" minRefreshableVersion="3" recordCount="0" supportSubquery="1" supportAdvancedDrill="1" xr:uid="{099AD932-75AF-49AC-8335-4BBA459F025F}">
  <cacheSource type="external" connectionId="9"/>
  <cacheFields count="6">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48"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 name="[Measures].[YoY Growth %]" caption="YoY Growth %" numFmtId="0" hierarchy="72"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oneField="1">
      <fieldsUsage count="1">
        <fieldUsage x="5"/>
      </fieldsUsage>
    </cacheHierarchy>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790976504628" backgroundQuery="1" createdVersion="8" refreshedVersion="8" minRefreshableVersion="3" recordCount="0" supportSubquery="1" supportAdvancedDrill="1" xr:uid="{9792BB1B-AA68-47B4-B762-30398266DD00}">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04887152779" backgroundQuery="1" createdVersion="8" refreshedVersion="8" minRefreshableVersion="3" recordCount="0" supportSubquery="1" supportAdvancedDrill="1" xr:uid="{269D6E5D-BFA2-453C-8B4D-107D587B4F3A}">
  <cacheSource type="external" connectionId="9"/>
  <cacheFields count="3">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48" level="32767"/>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8.895868402775" backgroundQuery="1" createdVersion="8" refreshedVersion="8" minRefreshableVersion="3" recordCount="0" supportSubquery="1" supportAdvancedDrill="1" xr:uid="{F01C3CE1-B669-40AA-A614-5E10B1F2E9C2}">
  <cacheSource type="external" connectionId="9"/>
  <cacheFields count="6">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48" level="32767"/>
    <cacheField name="[Measures].[Total Cost]" caption="Total Cost" numFmtId="0" hierarchy="49" level="32767"/>
    <cacheField name="[Measures].[Total Quantity]" caption="Total Quantity" numFmtId="0" hierarchy="52" level="32767"/>
    <cacheField name="[Measures].[Total Profit]" caption="Total Profit" numFmtId="0" hierarchy="50" level="32767"/>
    <cacheField name="[Measures].[Profit Margin %]" caption="Profit Margin %" numFmtId="0" hierarchy="51"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5065509262" backgroundQuery="1" createdVersion="8" refreshedVersion="8" minRefreshableVersion="3" recordCount="0" supportSubquery="1" supportAdvancedDrill="1" xr:uid="{B3101E38-9300-48D7-A851-77FE5DAFF68E}">
  <cacheSource type="external" connectionId="9"/>
  <cacheFields count="2">
    <cacheField name="[dim_Product].[Product].[Product]" caption="Product" numFmtId="0" hierarchy="9" level="1">
      <sharedItems count="10">
        <s v="Hitch Rack - 4-Bike"/>
        <s v="HL Mountain Frame - Black, 38"/>
        <s v="HL Mountain Frame - Black, 42"/>
        <s v="HL Mountain Frame - Silver, 38"/>
        <s v="Mountain-200 Black, 38"/>
        <s v="Mountain-200 Black, 42"/>
        <s v="Mountain-200 Black, 46"/>
        <s v="Mountain-200 Silver, 38"/>
        <s v="Mountain-200 Silver, 42"/>
        <s v="Mountain-200 Silver, 46"/>
      </sharedItems>
      <extLst>
        <ext xmlns:x15="http://schemas.microsoft.com/office/spreadsheetml/2010/11/main" uri="{4F2E5C28-24EA-4eb8-9CBF-B6C8F9C3D259}">
          <x15:cachedUniqueNames>
            <x15:cachedUniqueName index="0" name="[dim_Product].[Product].&amp;[Hitch Rack - 4-Bike]"/>
            <x15:cachedUniqueName index="1" name="[dim_Product].[Product].&amp;[HL Mountain Frame - Black, 38]"/>
            <x15:cachedUniqueName index="2" name="[dim_Product].[Product].&amp;[HL Mountain Frame - Black, 42]"/>
            <x15:cachedUniqueName index="3" name="[dim_Product].[Product].&amp;[HL Mountain Frame - Silver, 38]"/>
            <x15:cachedUniqueName index="4" name="[dim_Product].[Product].&amp;[Mountain-200 Black, 38]"/>
            <x15:cachedUniqueName index="5" name="[dim_Product].[Product].&amp;[Mountain-200 Black, 42]"/>
            <x15:cachedUniqueName index="6" name="[dim_Product].[Product].&amp;[Mountain-200 Black, 46]"/>
            <x15:cachedUniqueName index="7" name="[dim_Product].[Product].&amp;[Mountain-200 Silver, 38]"/>
            <x15:cachedUniqueName index="8" name="[dim_Product].[Product].&amp;[Mountain-200 Silver, 42]"/>
            <x15:cachedUniqueName index="9" name="[dim_Product].[Product].&amp;[Mountain-200 Silver, 46]"/>
          </x15:cachedUniqueNames>
        </ext>
      </extLst>
    </cacheField>
    <cacheField name="[Measures].[Total Profit]" caption="Total Profit" numFmtId="0" hierarchy="50"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29.747563425924" backgroundQuery="1" createdVersion="8" refreshedVersion="8" minRefreshableVersion="3" recordCount="0" supportSubquery="1" supportAdvancedDrill="1" xr:uid="{690E4F77-F52E-409F-8DC9-8B3FD2EEA533}">
  <cacheSource type="external" connectionId="9"/>
  <cacheFields count="2">
    <cacheField name="[dim_Product].[Product].[Product]" caption="Product" numFmtId="0" hierarchy="9" level="1">
      <sharedItems count="10">
        <s v="Mountain-200 Black, 38"/>
        <s v="Mountain-200 Black, 42"/>
        <s v="Mountain-200 Black, 46"/>
        <s v="Mountain-200 Silver, 38"/>
        <s v="Mountain-200 Silver, 42"/>
        <s v="Mountain-200 Silver, 46"/>
        <s v="Road-250 Black, 44"/>
        <s v="Road-250 Black, 48"/>
        <s v="Road-350-W Yellow, 48"/>
        <s v="Touring-1000 Blue, 60"/>
      </sharedItems>
      <extLst>
        <ext xmlns:x15="http://schemas.microsoft.com/office/spreadsheetml/2010/11/main" uri="{4F2E5C28-24EA-4eb8-9CBF-B6C8F9C3D259}">
          <x15:cachedUniqueNames>
            <x15:cachedUniqueName index="0" name="[dim_Product].[Product].&amp;[Mountain-200 Black, 38]"/>
            <x15:cachedUniqueName index="1" name="[dim_Product].[Product].&amp;[Mountain-200 Black, 42]"/>
            <x15:cachedUniqueName index="2" name="[dim_Product].[Product].&amp;[Mountain-200 Black, 46]"/>
            <x15:cachedUniqueName index="3" name="[dim_Product].[Product].&amp;[Mountain-200 Silver, 38]"/>
            <x15:cachedUniqueName index="4" name="[dim_Product].[Product].&amp;[Mountain-200 Silver, 42]"/>
            <x15:cachedUniqueName index="5" name="[dim_Product].[Product].&amp;[Mountain-200 Silver, 46]"/>
            <x15:cachedUniqueName index="6" name="[dim_Product].[Product].&amp;[Road-250 Black, 44]"/>
            <x15:cachedUniqueName index="7" name="[dim_Product].[Product].&amp;[Road-250 Black, 48]"/>
            <x15:cachedUniqueName index="8" name="[dim_Product].[Product].&amp;[Road-350-W Yellow, 48]"/>
            <x15:cachedUniqueName index="9" name="[dim_Product].[Product].&amp;[Touring-1000 Blue, 60]"/>
          </x15:cachedUniqueNames>
        </ext>
      </extLst>
    </cacheField>
    <cacheField name="[Measures].[Total Sales]" caption="Total Sales" numFmtId="0" hierarchy="48" level="32767"/>
  </cacheFields>
  <cacheHierarchies count="83">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Table2].[Column1]" caption="Column1" attribute="1" defaultMemberUniqueName="[Table2].[Column1].[All]" allUniqueName="[Table2].[Column1].[All]" dimensionUniqueName="[Table2]" displayFolder="" count="0" memberValueDatatype="130" unbalanced="0"/>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Salesperson Target]" caption="Salesperson Target" measure="1" displayFolder="" measureGroup="fact_Targets"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8F15FA-5900-4ACA-9F3F-271E6F9CA651}" name="PivotTable2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9:AC20"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32">
      <pivotArea type="all" dataOnly="0" outline="0" fieldPosition="0"/>
    </format>
    <format dxfId="31">
      <pivotArea outline="0" collapsedLevelsAreSubtotals="1" fieldPosition="0"/>
    </format>
    <format dxfId="30">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1C09697-E8FB-4E23-A3CB-95DD63C7016F}" name="PivotTable2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ountry">
  <location ref="U3:W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6">
    <i>
      <x/>
    </i>
    <i>
      <x v="1"/>
    </i>
    <i>
      <x v="2"/>
    </i>
    <i>
      <x v="3"/>
    </i>
    <i>
      <x v="4"/>
    </i>
    <i>
      <x v="5"/>
    </i>
  </rowItems>
  <colFields count="1">
    <field x="-2"/>
  </colFields>
  <colItems count="2">
    <i>
      <x/>
    </i>
    <i i="1">
      <x v="1"/>
    </i>
  </colItems>
  <dataFields count="2">
    <dataField fld="0" subtotal="count" baseField="0" baseItem="0"/>
    <dataField fld="1" subtotal="count" baseField="0" baseItem="0"/>
  </dataFields>
  <formats count="5">
    <format dxfId="37">
      <pivotArea type="all" dataOnly="0" outline="0" fieldPosition="0"/>
    </format>
    <format dxfId="36">
      <pivotArea outline="0" collapsedLevelsAreSubtotals="1" fieldPosition="0"/>
    </format>
    <format dxfId="35">
      <pivotArea field="2" type="button" dataOnly="0" labelOnly="1" outline="0" axis="axisRow" fieldPosition="0"/>
    </format>
    <format dxfId="34">
      <pivotArea dataOnly="0" labelOnly="1" fieldPosition="0">
        <references count="1">
          <reference field="2" count="0"/>
        </references>
      </pivotArea>
    </format>
    <format dxfId="33">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E7E88-E736-470E-A8CC-54B4689ECC38}" name="PivotTable1" cacheId="12" applyNumberFormats="0" applyBorderFormats="0" applyFontFormats="0" applyPatternFormats="0" applyAlignmentFormats="0" applyWidthHeightFormats="1" dataCaption="Values" tag="93d974f8-2c23-472a-98a8-7e44d1b27698" updatedVersion="8" minRefreshableVersion="3" useAutoFormatting="1" rowGrandTotals="0" itemPrintTitles="1" createdVersion="8" indent="0" outline="1" outlineData="1" multipleFieldFilters="0" rowHeaderCaption="Year">
  <location ref="B3:F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3" subtotal="count" baseField="0" baseItem="0"/>
    <dataField fld="4" subtotal="count" baseField="0" baseItem="0"/>
    <dataField fld="0" subtotal="count" baseField="0" baseItem="0"/>
    <dataField fld="1" subtotal="count" baseField="0" baseItem="0"/>
    <dataField fld="2" subtotal="count" baseField="0" baseItem="0"/>
  </dataFields>
  <formats count="3">
    <format dxfId="40">
      <pivotArea type="all" dataOnly="0" outline="0" fieldPosition="0"/>
    </format>
    <format dxfId="39">
      <pivotArea outline="0" collapsedLevelsAreSubtotals="1" fieldPosition="0"/>
    </format>
    <format dxfId="38">
      <pivotArea dataOnly="0" labelOnly="1" outline="0" fieldPosition="0">
        <references count="1">
          <reference field="4294967294" count="5">
            <x v="0"/>
            <x v="1"/>
            <x v="2"/>
            <x v="3"/>
            <x v="4"/>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73ACBC-C7A8-4136-A58C-B65D166AFD67}" name="PivotTable26" cacheId="3"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ubcategory">
  <location ref="B21:D54"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0" subtotal="count" baseField="0" baseItem="0"/>
    <dataField fld="1" subtotal="count" baseField="0" baseItem="0"/>
  </dataFields>
  <formats count="5">
    <format dxfId="45">
      <pivotArea type="all" dataOnly="0" outline="0" fieldPosition="0"/>
    </format>
    <format dxfId="44">
      <pivotArea outline="0" collapsedLevelsAreSubtotals="1" fieldPosition="0"/>
    </format>
    <format dxfId="43">
      <pivotArea field="2" type="button" dataOnly="0" labelOnly="1" outline="0" axis="axisRow" fieldPosition="0"/>
    </format>
    <format dxfId="42">
      <pivotArea dataOnly="0" labelOnly="1" fieldPosition="0">
        <references count="1">
          <reference field="2" count="0"/>
        </references>
      </pivotArea>
    </format>
    <format dxfId="41">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E4EF14-EC35-4E91-A0A8-F7678AD275AE}" name="PivotTable2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Region ">
  <location ref="Q3:S13"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dataField fld="2" subtotal="count" baseField="0" baseItem="0"/>
  </dataFields>
  <formats count="5">
    <format dxfId="50">
      <pivotArea type="all" dataOnly="0" outline="0" fieldPosition="0"/>
    </format>
    <format dxfId="49">
      <pivotArea outline="0" collapsedLevelsAreSubtotals="1" fieldPosition="0"/>
    </format>
    <format dxfId="48">
      <pivotArea field="0" type="button" dataOnly="0" labelOnly="1" outline="0" axis="axisRow" fieldPosition="0"/>
    </format>
    <format dxfId="47">
      <pivotArea dataOnly="0" labelOnly="1" fieldPosition="0">
        <references count="1">
          <reference field="0" count="0"/>
        </references>
      </pivotArea>
    </format>
    <format dxfId="46">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643A7E-1F07-4E54-9ED2-9B912DE0EDD9}" name="PivotTable2"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1:AF1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1" numFmtId="165"/>
    <dataField fld="1" subtotal="count" baseField="0" baseItem="1" numFmtId="165"/>
    <dataField fld="2" subtotal="count" baseField="0" baseItem="2" numFmtId="166"/>
    <dataField fld="3" subtotal="count" baseField="0" baseItem="0"/>
    <dataField fld="4" subtotal="count" baseField="0" baseItem="0"/>
    <dataField fld="5" subtotal="count" baseField="0" baseItem="0"/>
    <dataField fld="6" subtotal="count" baseField="0" baseItem="0"/>
  </dataFields>
  <formats count="7">
    <format dxfId="57">
      <pivotArea type="all" dataOnly="0" outline="0" fieldPosition="0"/>
    </format>
    <format dxfId="56">
      <pivotArea outline="0" fieldPosition="0">
        <references count="1">
          <reference field="4294967294" count="1">
            <x v="0"/>
          </reference>
        </references>
      </pivotArea>
    </format>
    <format dxfId="55">
      <pivotArea outline="0" fieldPosition="0">
        <references count="1">
          <reference field="4294967294" count="1">
            <x v="1"/>
          </reference>
        </references>
      </pivotArea>
    </format>
    <format dxfId="54">
      <pivotArea outline="0" fieldPosition="0">
        <references count="1">
          <reference field="4294967294" count="1">
            <x v="2"/>
          </reference>
        </references>
      </pivotArea>
    </format>
    <format dxfId="53">
      <pivotArea type="all" dataOnly="0" outline="0" fieldPosition="0"/>
    </format>
    <format dxfId="52">
      <pivotArea outline="0" collapsedLevelsAreSubtotals="1" fieldPosition="0"/>
    </format>
    <format dxfId="51">
      <pivotArea dataOnly="0" labelOnly="1" outline="0" fieldPosition="0">
        <references count="1">
          <reference field="4294967294" count="7">
            <x v="0"/>
            <x v="1"/>
            <x v="2"/>
            <x v="3"/>
            <x v="4"/>
            <x v="5"/>
            <x v="6"/>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418A64-6FBD-4FDC-9B04-DADFFB6FD8A4}" name="PivotTable30"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seller ">
  <location ref="Q17:S648" firstHeaderRow="0" firstDataRow="1" firstDataCol="1"/>
  <pivotFields count="3">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2">
    <i>
      <x/>
    </i>
    <i i="1">
      <x v="1"/>
    </i>
  </colItems>
  <dataFields count="2">
    <dataField fld="1" subtotal="count" baseField="0" baseItem="0"/>
    <dataField fld="2" subtotal="count" baseField="0" baseItem="0"/>
  </dataFields>
  <formats count="18">
    <format dxfId="75">
      <pivotArea type="all" dataOnly="0" outline="0" fieldPosition="0"/>
    </format>
    <format dxfId="74">
      <pivotArea outline="0" collapsedLevelsAreSubtotals="1" fieldPosition="0"/>
    </format>
    <format dxfId="73">
      <pivotArea field="0" type="button" dataOnly="0" labelOnly="1" outline="0" axis="axisRow" fieldPosition="0"/>
    </format>
    <format dxfId="72">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71">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70">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69">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68">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67">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66">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65">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64">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63">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62">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61">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60">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70AAA35-6D5F-483B-BDB2-81B3172C128A}" name="PivotTable23" cacheId="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Years">
  <location ref="B7:D1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4">
    <i>
      <x/>
    </i>
    <i>
      <x v="1"/>
    </i>
    <i>
      <x v="2"/>
    </i>
    <i>
      <x v="3"/>
    </i>
  </rowItems>
  <colFields count="1">
    <field x="-2"/>
  </colFields>
  <colItems count="2">
    <i>
      <x/>
    </i>
    <i i="1">
      <x v="1"/>
    </i>
  </colItems>
  <dataFields count="2">
    <dataField fld="2" subtotal="count" baseField="0" baseItem="0"/>
    <dataField fld="1" subtotal="count" baseField="0" baseItem="0"/>
  </dataFields>
  <formats count="5">
    <format dxfId="80">
      <pivotArea type="all" dataOnly="0" outline="0" fieldPosition="0"/>
    </format>
    <format dxfId="79">
      <pivotArea outline="0" collapsedLevelsAreSubtotals="1" fieldPosition="0"/>
    </format>
    <format dxfId="78">
      <pivotArea field="0" type="button" dataOnly="0" labelOnly="1" outline="0" axis="axisRow" fieldPosition="0"/>
    </format>
    <format dxfId="77">
      <pivotArea dataOnly="0" labelOnly="1" fieldPosition="0">
        <references count="1">
          <reference field="0" count="0"/>
        </references>
      </pivotArea>
    </format>
    <format dxfId="76">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AAD2ED-B41B-4471-B65C-10A210F33854}" name="PivotTable31" cacheId="1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Business Type">
  <location ref="U17:W20"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3">
    <i>
      <x/>
    </i>
    <i>
      <x v="1"/>
    </i>
    <i>
      <x v="2"/>
    </i>
  </rowItems>
  <colFields count="1">
    <field x="-2"/>
  </colFields>
  <colItems count="2">
    <i>
      <x/>
    </i>
    <i i="1">
      <x v="1"/>
    </i>
  </colItems>
  <dataFields count="2">
    <dataField fld="1" subtotal="count" baseField="0" baseItem="0"/>
    <dataField fld="2" subtotal="count" baseField="0" baseItem="0"/>
  </dataFields>
  <formats count="5">
    <format dxfId="85">
      <pivotArea type="all" dataOnly="0" outline="0" fieldPosition="0"/>
    </format>
    <format dxfId="84">
      <pivotArea outline="0" collapsedLevelsAreSubtotals="1" fieldPosition="0"/>
    </format>
    <format dxfId="83">
      <pivotArea field="0" type="button" dataOnly="0" labelOnly="1" outline="0" axis="axisRow" fieldPosition="0"/>
    </format>
    <format dxfId="82">
      <pivotArea dataOnly="0" labelOnly="1" fieldPosition="0">
        <references count="1">
          <reference field="0" count="0"/>
        </references>
      </pivotArea>
    </format>
    <format dxfId="81">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0C215EA-6CD8-4BEE-A480-79DA619D6E63}" name="PivotTable1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3:AC1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88">
      <pivotArea type="all" dataOnly="0" outline="0" fieldPosition="0"/>
    </format>
    <format dxfId="87">
      <pivotArea outline="0" collapsedLevelsAreSubtotals="1" fieldPosition="0"/>
    </format>
    <format dxfId="86">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61A3933-4F07-4BC8-8416-6A2792ECCF87}" name="PivotTable3"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5:AF6"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90">
      <pivotArea type="all" dataOnly="0" outline="0" fieldPosition="0"/>
    </format>
    <format dxfId="89">
      <pivotArea outline="0" collapsedLevelsAreSubtotals="1" fieldPosition="0"/>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6F1D0B-410C-4EBB-B4AD-9EDD0910BB5B}" name="PivotTable25" cacheId="4"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Category ">
  <location ref="B14:E1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95">
      <pivotArea type="all" dataOnly="0" outline="0" fieldPosition="0"/>
    </format>
    <format dxfId="94">
      <pivotArea outline="0" collapsedLevelsAreSubtotals="1" fieldPosition="0"/>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F437A28-0545-4D48-8200-96705DB32FD7}" name="PivotTable32" cacheId="16"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Salesperson ">
  <location ref="U23:Y41" firstHeaderRow="0" firstDataRow="1" firstDataCol="1"/>
  <pivotFields count="5">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00">
      <pivotArea type="all" dataOnly="0" outline="0" fieldPosition="0"/>
    </format>
    <format dxfId="99">
      <pivotArea outline="0" collapsedLevelsAreSubtotals="1" fieldPosition="0"/>
    </format>
    <format dxfId="98">
      <pivotArea field="0" type="button" dataOnly="0" labelOnly="1" outline="0" axis="axisRow" fieldPosition="0"/>
    </format>
    <format dxfId="97">
      <pivotArea dataOnly="0" labelOnly="1" fieldPosition="0">
        <references count="1">
          <reference field="0" count="0"/>
        </references>
      </pivotArea>
    </format>
    <format dxfId="96">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72D2D3C-B90F-45EA-9A44-F89410BFC6C7}" name="PivotTable2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H3:J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0" subtotal="count" baseField="0" baseItem="0"/>
  </dataFields>
  <formats count="5">
    <format dxfId="105">
      <pivotArea type="all" dataOnly="0" outline="0" fieldPosition="0"/>
    </format>
    <format dxfId="104">
      <pivotArea outline="0" collapsedLevelsAreSubtotals="1" fieldPosition="0"/>
    </format>
    <format dxfId="103">
      <pivotArea field="2" type="button" dataOnly="0" labelOnly="1" outline="0" axis="axisRow" fieldPosition="0"/>
    </format>
    <format dxfId="102">
      <pivotArea dataOnly="0" labelOnly="1" fieldPosition="0">
        <references count="1">
          <reference field="2" count="0"/>
        </references>
      </pivotArea>
    </format>
    <format dxfId="101">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9739A2C-E303-4513-88E7-211560D7753A}" name="PivotTable19"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5:AC16"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108">
      <pivotArea type="all" dataOnly="0" outline="0" fieldPosition="0"/>
    </format>
    <format dxfId="107">
      <pivotArea outline="0" collapsedLevelsAreSubtotals="1" fieldPosition="0"/>
    </format>
    <format dxfId="106">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20C545-4ED1-4FEC-BA85-F6FB0EF26CD5}" name="PivotTable33" cacheId="1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Months">
  <location ref="AA23:AE36" firstHeaderRow="0" firstDataRow="1" firstDataCol="1"/>
  <pivotFields count="5">
    <pivotField axis="axisRow" allDrilled="1" subtotalTop="0" showAll="0" sortType="ascending" defaultSubtotal="0" defaultAttributeDrillState="1">
      <items count="13">
        <item x="4"/>
        <item x="3"/>
        <item x="7"/>
        <item x="0"/>
        <item x="8"/>
        <item x="6"/>
        <item x="5"/>
        <item x="1"/>
        <item x="11"/>
        <item x="10"/>
        <item x="9"/>
        <item x="2"/>
        <item x="12"/>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x v="12"/>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13">
      <pivotArea type="all" dataOnly="0" outline="0" fieldPosition="0"/>
    </format>
    <format dxfId="112">
      <pivotArea outline="0" collapsedLevelsAreSubtotals="1" fieldPosition="0"/>
    </format>
    <format dxfId="111">
      <pivotArea field="0" type="button" dataOnly="0" labelOnly="1" outline="0" axis="axisRow" fieldPosition="0"/>
    </format>
    <format dxfId="110">
      <pivotArea dataOnly="0" labelOnly="1" fieldPosition="0">
        <references count="1">
          <reference field="0" count="0"/>
        </references>
      </pivotArea>
    </format>
    <format dxfId="109">
      <pivotArea dataOnly="0" labelOnly="1" outline="0" fieldPosition="0">
        <references count="1">
          <reference field="4294967294" count="4">
            <x v="0"/>
            <x v="1"/>
            <x v="2"/>
            <x v="3"/>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arge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4353E3-38AF-407C-9E9A-A3B59A6243E0}" name="PivotTable20"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17:AA18"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3">
    <format dxfId="116">
      <pivotArea type="all" dataOnly="0" outline="0" fieldPosition="0"/>
    </format>
    <format dxfId="115">
      <pivotArea outline="0" collapsedLevelsAreSubtotals="1" fieldPosition="0"/>
    </format>
    <format dxfId="114">
      <pivotArea dataOnly="0" labelOnly="1" outline="0" fieldPosition="0">
        <references count="1">
          <reference field="4294967294" count="2">
            <x v="0"/>
            <x v="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D208FD9-C3DA-407C-9A9C-EC6153A67BF0}" name="PivotTable27"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roduct">
  <location ref="L2:O253" firstHeaderRow="0" firstDataRow="1" firstDataCol="1"/>
  <pivotFields count="4">
    <pivotField axis="axisRow" allDrilled="1" subtotalTop="0" showAll="0" dataSourceSort="1"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pivotField>
    <pivotField dataField="1" subtotalTop="0" showAll="0" defaultSubtotal="0"/>
    <pivotField dataField="1" subtotalTop="0" showAll="0" defaultSubtotal="0"/>
    <pivotField dataField="1" subtotalTop="0" showAll="0" defaultSubtotal="0"/>
  </pivotFields>
  <rowFields count="1">
    <field x="0"/>
  </rowFields>
  <rowItems count="2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0">
    <format dxfId="126">
      <pivotArea type="all" dataOnly="0" outline="0" fieldPosition="0"/>
    </format>
    <format dxfId="125">
      <pivotArea outline="0" collapsedLevelsAreSubtotals="1" fieldPosition="0"/>
    </format>
    <format dxfId="124">
      <pivotArea field="0" type="button" dataOnly="0" labelOnly="1" outline="0" axis="axisRow" fieldPosition="0"/>
    </format>
    <format dxfId="123">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122">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121">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120">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119">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118">
      <pivotArea dataOnly="0" labelOnly="1" grandRow="1" outline="0" fieldPosition="0"/>
    </format>
    <format dxfId="117">
      <pivotArea dataOnly="0" labelOnly="1" outline="0" fieldPosition="0">
        <references count="1">
          <reference field="4294967294" count="3">
            <x v="0"/>
            <x v="1"/>
            <x v="2"/>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0BD109-0851-4942-93F7-9D84BA88B361}" name="PivotTable7" cacheId="20"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rowHeaderCaption="Month">
  <location ref="B30:D42" firstHeaderRow="0"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12">
    <i>
      <x v="6"/>
    </i>
    <i>
      <x v="5"/>
    </i>
    <i>
      <x v="11"/>
    </i>
    <i>
      <x v="1"/>
    </i>
    <i>
      <x v="4"/>
    </i>
    <i>
      <x v="10"/>
    </i>
    <i>
      <x/>
    </i>
    <i>
      <x v="7"/>
    </i>
    <i>
      <x v="3"/>
    </i>
    <i>
      <x v="8"/>
    </i>
    <i>
      <x v="2"/>
    </i>
    <i>
      <x v="9"/>
    </i>
  </rowItems>
  <colFields count="1">
    <field x="-2"/>
  </colFields>
  <colItems count="2">
    <i>
      <x/>
    </i>
    <i i="1">
      <x v="1"/>
    </i>
  </colItems>
  <dataFields count="2">
    <dataField fld="1" subtotal="count" baseField="0" baseItem="0"/>
    <dataField fld="2" subtotal="count" baseField="0" baseItem="0"/>
  </dataFields>
  <formats count="10">
    <format dxfId="9">
      <pivotArea type="all" dataOnly="0" outline="0" fieldPosition="0"/>
    </format>
    <format dxfId="8">
      <pivotArea outline="0" collapsedLevelsAreSubtotals="1" fieldPosition="0"/>
    </format>
    <format dxfId="7">
      <pivotArea field="0" type="button" dataOnly="0" labelOnly="1" outline="0" axis="axisRow" fieldPosition="0"/>
    </format>
    <format dxfId="6">
      <pivotArea dataOnly="0" labelOnly="1" fieldPosition="0">
        <references count="1">
          <reference field="0" count="0"/>
        </references>
      </pivotArea>
    </format>
    <format dxfId="5">
      <pivotArea dataOnly="0" labelOnly="1" outline="0" fieldPosition="0">
        <references count="1">
          <reference field="4294967294" count="1">
            <x v="0"/>
          </reference>
        </references>
      </pivotArea>
    </format>
    <format dxfId="4">
      <pivotArea type="all" dataOnly="0" outline="0" fieldPosition="0"/>
    </format>
    <format dxfId="3">
      <pivotArea outline="0" collapsedLevelsAreSubtotals="1" fieldPosition="0"/>
    </format>
    <format dxfId="2">
      <pivotArea field="0" type="button" dataOnly="0" labelOnly="1" outline="0" axis="axisRow" fieldPosition="0"/>
    </format>
    <format dxfId="1">
      <pivotArea dataOnly="0" labelOnly="1" fieldPosition="0">
        <references count="1">
          <reference field="0" count="0"/>
        </references>
      </pivotArea>
    </format>
    <format dxfId="0">
      <pivotArea dataOnly="0" labelOnly="1" outline="0" fieldPosition="0">
        <references count="1">
          <reference field="4294967294" count="1">
            <x v="0"/>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7F4755-7CEA-4240-B5C3-F3769F1A5148}" name="PivotTable5" cacheId="19" dataOnRows="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rowHeaderCaption="Years" colHeaderCaption="Months">
  <location ref="B4:N17" firstHeaderRow="1" firstDataRow="2"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2"/>
  </rowFields>
  <rowItems count="12">
    <i>
      <x/>
    </i>
    <i r="1">
      <x/>
    </i>
    <i r="1" i="1">
      <x v="1"/>
    </i>
    <i>
      <x v="1"/>
    </i>
    <i r="1">
      <x/>
    </i>
    <i r="1" i="1">
      <x v="1"/>
    </i>
    <i>
      <x v="2"/>
    </i>
    <i r="1">
      <x/>
    </i>
    <i r="1" i="1">
      <x v="1"/>
    </i>
    <i>
      <x v="3"/>
    </i>
    <i r="1">
      <x/>
    </i>
    <i r="1" i="1">
      <x v="1"/>
    </i>
  </rowItems>
  <colFields count="1">
    <field x="1"/>
  </colFields>
  <colItems count="12">
    <i>
      <x/>
    </i>
    <i>
      <x v="1"/>
    </i>
    <i>
      <x v="2"/>
    </i>
    <i>
      <x v="3"/>
    </i>
    <i>
      <x v="4"/>
    </i>
    <i>
      <x v="5"/>
    </i>
    <i>
      <x v="6"/>
    </i>
    <i>
      <x v="7"/>
    </i>
    <i>
      <x v="8"/>
    </i>
    <i>
      <x v="9"/>
    </i>
    <i>
      <x v="10"/>
    </i>
    <i>
      <x v="11"/>
    </i>
  </colItems>
  <dataFields count="2">
    <dataField fld="2" subtotal="count" baseField="0" baseItem="0"/>
    <dataField fld="3" subtotal="count" baseField="0" baseItem="0"/>
  </dataFields>
  <formats count="20">
    <format dxfId="29">
      <pivotArea outline="0" collapsedLevelsAreSubtotals="1" fieldPosition="0"/>
    </format>
    <format dxfId="28">
      <pivotArea field="0" type="button" dataOnly="0" labelOnly="1" outline="0" axis="axisRow" fieldPosition="0"/>
    </format>
    <format dxfId="27">
      <pivotArea dataOnly="0" labelOnly="1" fieldPosition="0">
        <references count="1">
          <reference field="0" count="0"/>
        </references>
      </pivotArea>
    </format>
    <format dxfId="26">
      <pivotArea dataOnly="0" labelOnly="1" outline="0" fieldPosition="0">
        <references count="2">
          <reference field="4294967294" count="2">
            <x v="0"/>
            <x v="1"/>
          </reference>
          <reference field="0" count="1" selected="0">
            <x v="0"/>
          </reference>
        </references>
      </pivotArea>
    </format>
    <format dxfId="25">
      <pivotArea dataOnly="0" labelOnly="1" outline="0" fieldPosition="0">
        <references count="2">
          <reference field="4294967294" count="2">
            <x v="0"/>
            <x v="1"/>
          </reference>
          <reference field="0" count="1" selected="0">
            <x v="1"/>
          </reference>
        </references>
      </pivotArea>
    </format>
    <format dxfId="24">
      <pivotArea dataOnly="0" labelOnly="1" outline="0" fieldPosition="0">
        <references count="2">
          <reference field="4294967294" count="2">
            <x v="0"/>
            <x v="1"/>
          </reference>
          <reference field="0" count="1" selected="0">
            <x v="2"/>
          </reference>
        </references>
      </pivotArea>
    </format>
    <format dxfId="23">
      <pivotArea dataOnly="0" labelOnly="1" outline="0" fieldPosition="0">
        <references count="2">
          <reference field="4294967294" count="2">
            <x v="0"/>
            <x v="1"/>
          </reference>
          <reference field="0" count="1" selected="0">
            <x v="3"/>
          </reference>
        </references>
      </pivotArea>
    </format>
    <format dxfId="22">
      <pivotArea dataOnly="0" labelOnly="1" fieldPosition="0">
        <references count="1">
          <reference field="1" count="0"/>
        </references>
      </pivotArea>
    </format>
    <format dxfId="21">
      <pivotArea dataOnly="0" labelOnly="1" grandCol="1" outline="0" fieldPosition="0"/>
    </format>
    <format dxfId="20">
      <pivotArea outline="0" collapsedLevelsAreSubtotals="1" fieldPosition="0"/>
    </format>
    <format dxfId="19">
      <pivotArea field="0" type="button" dataOnly="0" labelOnly="1" outline="0" axis="axisRow" fieldPosition="0"/>
    </format>
    <format dxfId="18">
      <pivotArea dataOnly="0" labelOnly="1" fieldPosition="0">
        <references count="1">
          <reference field="0" count="0"/>
        </references>
      </pivotArea>
    </format>
    <format dxfId="17">
      <pivotArea dataOnly="0" labelOnly="1" outline="0" fieldPosition="0">
        <references count="2">
          <reference field="4294967294" count="2">
            <x v="0"/>
            <x v="1"/>
          </reference>
          <reference field="0" count="1" selected="0">
            <x v="0"/>
          </reference>
        </references>
      </pivotArea>
    </format>
    <format dxfId="16">
      <pivotArea dataOnly="0" labelOnly="1" outline="0" fieldPosition="0">
        <references count="2">
          <reference field="4294967294" count="2">
            <x v="0"/>
            <x v="1"/>
          </reference>
          <reference field="0" count="1" selected="0">
            <x v="1"/>
          </reference>
        </references>
      </pivotArea>
    </format>
    <format dxfId="15">
      <pivotArea dataOnly="0" labelOnly="1" outline="0" fieldPosition="0">
        <references count="2">
          <reference field="4294967294" count="2">
            <x v="0"/>
            <x v="1"/>
          </reference>
          <reference field="0" count="1" selected="0">
            <x v="2"/>
          </reference>
        </references>
      </pivotArea>
    </format>
    <format dxfId="14">
      <pivotArea dataOnly="0" labelOnly="1" outline="0" fieldPosition="0">
        <references count="2">
          <reference field="4294967294" count="2">
            <x v="0"/>
            <x v="1"/>
          </reference>
          <reference field="0" count="1" selected="0">
            <x v="3"/>
          </reference>
        </references>
      </pivotArea>
    </format>
    <format dxfId="13">
      <pivotArea dataOnly="0" labelOnly="1" fieldPosition="0">
        <references count="1">
          <reference field="1" count="0"/>
        </references>
      </pivotArea>
    </format>
    <format dxfId="12">
      <pivotArea dataOnly="0" labelOnly="1" grandCol="1" outline="0" fieldPosition="0"/>
    </format>
    <format dxfId="11">
      <pivotArea outline="0" collapsedLevelsAreSubtotals="1" fieldPosition="0">
        <references count="1">
          <reference field="1" count="1" selected="0">
            <x v="11"/>
          </reference>
        </references>
      </pivotArea>
    </format>
    <format dxfId="10">
      <pivotArea dataOnly="0" labelOnly="1" fieldPosition="0">
        <references count="1">
          <reference field="1" count="1">
            <x v="11"/>
          </reference>
        </references>
      </pivotArea>
    </format>
  </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136D85-F0A5-46E1-A83B-6C72F8A063A2}" name="PivotTable6" cacheId="18" applyNumberFormats="0" applyBorderFormats="0" applyFontFormats="0" applyPatternFormats="0" applyAlignmentFormats="0" applyWidthHeightFormats="1" dataCaption="Values" tag="3a0a78b4-6e46-4ab9-b052-c0d0d4b18dfb" updatedVersion="8" minRefreshableVersion="3" useAutoFormatting="1" rowGrandTotals="0" itemPrintTitles="1" createdVersion="8" indent="0" outline="1" outlineData="1" multipleFieldFilters="0" rowHeaderCaption="Year">
  <location ref="B22:G26" firstHeaderRow="0" firstDataRow="1" firstDataCol="1"/>
  <pivotFields count="6">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3"/>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453F4FA-04F5-4ECC-9BD4-15AD9A4F975E}" name="PivotTable1" cacheId="115" applyNumberFormats="0" applyBorderFormats="0" applyFontFormats="0" applyPatternFormats="0" applyAlignmentFormats="0" applyWidthHeightFormats="1" dataCaption="Values" tag="672b07f5-157b-4d17-9e6a-235c66aeef0b" updatedVersion="8" minRefreshableVersion="3" useAutoFormatting="1" rowGrandTotals="0" itemPrintTitles="1" createdVersion="8" indent="0" outline="1" outlineData="1" multipleFieldFilters="0" rowHeaderCaption="Products">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4"/>
    </i>
    <i>
      <x v="5"/>
    </i>
    <i>
      <x v="7"/>
    </i>
    <i>
      <x v="8"/>
    </i>
    <i>
      <x v="9"/>
    </i>
    <i>
      <x v="6"/>
    </i>
    <i>
      <x v="3"/>
    </i>
    <i>
      <x v="2"/>
    </i>
    <i>
      <x/>
    </i>
    <i>
      <x v="1"/>
    </i>
  </rowItems>
  <colItems count="1">
    <i/>
  </colItems>
  <dataFields count="1">
    <dataField fld="1"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5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3E44DB-A0A7-45AD-939A-2995C0090030}" name="PivotTable4" cacheId="124"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3" rowHeaderCaption="Products">
  <location ref="I5:J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1"/>
    </i>
    <i>
      <x v="3"/>
    </i>
    <i>
      <x v="4"/>
    </i>
    <i>
      <x v="5"/>
    </i>
    <i>
      <x v="2"/>
    </i>
    <i>
      <x v="6"/>
    </i>
    <i>
      <x v="7"/>
    </i>
    <i>
      <x v="8"/>
    </i>
    <i>
      <x v="9"/>
    </i>
  </rowItems>
  <colItems count="1">
    <i/>
  </colItems>
  <dataFields count="1">
    <dataField fld="1" subtotal="count" baseField="0" baseItem="0" numFmtId="165"/>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48">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7342132-4FED-417A-A88F-D76A3D6855B1}" name="PivotTable3" cacheId="21" applyNumberFormats="0" applyBorderFormats="0" applyFontFormats="0" applyPatternFormats="0" applyAlignmentFormats="0" applyWidthHeightFormats="1" dataCaption="Values" tag="aee79a1a-b658-4306-b33f-b2a2a26a0793" updatedVersion="8" minRefreshableVersion="3" useAutoFormatting="1" rowGrandTotals="0" itemPrintTitles="1" createdVersion="8" indent="0" outline="1" outlineData="1" multipleFieldFilters="0" rowHeaderCaption="Product">
  <location ref="B5:G255" firstHeaderRow="0" firstDataRow="1" firstDataCol="1"/>
  <pivotFields count="6">
    <pivotField axis="axisRow" allDrilled="1" subtotalTop="0" showAll="0" sortType="descending"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50">
    <i>
      <x v="142"/>
    </i>
    <i>
      <x v="143"/>
    </i>
    <i>
      <x v="145"/>
    </i>
    <i>
      <x v="146"/>
    </i>
    <i>
      <x v="147"/>
    </i>
    <i>
      <x v="144"/>
    </i>
    <i>
      <x v="176"/>
    </i>
    <i>
      <x v="177"/>
    </i>
    <i>
      <x v="187"/>
    </i>
    <i>
      <x v="224"/>
    </i>
    <i>
      <x v="178"/>
    </i>
    <i>
      <x v="134"/>
    </i>
    <i>
      <x v="136"/>
    </i>
    <i>
      <x v="184"/>
    </i>
    <i>
      <x v="135"/>
    </i>
    <i>
      <x v="138"/>
    </i>
    <i>
      <x v="180"/>
    </i>
    <i>
      <x v="228"/>
    </i>
    <i>
      <x v="140"/>
    </i>
    <i>
      <x v="139"/>
    </i>
    <i>
      <x v="137"/>
    </i>
    <i>
      <x v="221"/>
    </i>
    <i>
      <x v="200"/>
    </i>
    <i>
      <x v="208"/>
    </i>
    <i>
      <x v="225"/>
    </i>
    <i>
      <x v="181"/>
    </i>
    <i>
      <x v="197"/>
    </i>
    <i>
      <x v="141"/>
    </i>
    <i>
      <x v="204"/>
    </i>
    <i>
      <x v="193"/>
    </i>
    <i>
      <x v="24"/>
    </i>
    <i>
      <x v="21"/>
    </i>
    <i>
      <x v="183"/>
    </i>
    <i>
      <x v="179"/>
    </i>
    <i>
      <x v="209"/>
    </i>
    <i>
      <x v="205"/>
    </i>
    <i>
      <x v="201"/>
    </i>
    <i>
      <x v="174"/>
    </i>
    <i>
      <x v="194"/>
    </i>
    <i>
      <x v="182"/>
    </i>
    <i>
      <x v="185"/>
    </i>
    <i>
      <x v="222"/>
    </i>
    <i>
      <x v="190"/>
    </i>
    <i>
      <x v="231"/>
    </i>
    <i>
      <x v="195"/>
    </i>
    <i>
      <x v="175"/>
    </i>
    <i>
      <x v="226"/>
    </i>
    <i>
      <x v="191"/>
    </i>
    <i>
      <x v="149"/>
    </i>
    <i>
      <x v="232"/>
    </i>
    <i>
      <x v="150"/>
    </i>
    <i>
      <x v="151"/>
    </i>
    <i>
      <x v="206"/>
    </i>
    <i>
      <x v="20"/>
    </i>
    <i>
      <x v="26"/>
    </i>
    <i>
      <x v="126"/>
    </i>
    <i>
      <x v="202"/>
    </i>
    <i>
      <x v="198"/>
    </i>
    <i>
      <x v="148"/>
    </i>
    <i>
      <x v="196"/>
    </i>
    <i>
      <x v="35"/>
    </i>
    <i>
      <x v="37"/>
    </i>
    <i>
      <x v="33"/>
    </i>
    <i>
      <x v="211"/>
    </i>
    <i>
      <x v="171"/>
    </i>
    <i>
      <x v="173"/>
    </i>
    <i>
      <x v="172"/>
    </i>
    <i>
      <x v="223"/>
    </i>
    <i>
      <x v="192"/>
    </i>
    <i>
      <x v="186"/>
    </i>
    <i>
      <x v="188"/>
    </i>
    <i>
      <x v="124"/>
    </i>
    <i>
      <x v="242"/>
    </i>
    <i>
      <x v="238"/>
    </i>
    <i>
      <x v="74"/>
    </i>
    <i>
      <x v="234"/>
    </i>
    <i>
      <x v="127"/>
    </i>
    <i>
      <x v="49"/>
    </i>
    <i>
      <x v="229"/>
    </i>
    <i>
      <x v="45"/>
    </i>
    <i>
      <x v="212"/>
    </i>
    <i>
      <x v="199"/>
    </i>
    <i>
      <x v="203"/>
    </i>
    <i>
      <x v="25"/>
    </i>
    <i>
      <x v="227"/>
    </i>
    <i>
      <x v="207"/>
    </i>
    <i>
      <x v="235"/>
    </i>
    <i>
      <x v="239"/>
    </i>
    <i>
      <x v="153"/>
    </i>
    <i>
      <x v="50"/>
    </i>
    <i>
      <x v="112"/>
    </i>
    <i>
      <x v="80"/>
    </i>
    <i>
      <x v="77"/>
    </i>
    <i>
      <x v="46"/>
    </i>
    <i>
      <x v="15"/>
    </i>
    <i>
      <x v="114"/>
    </i>
    <i>
      <x v="75"/>
    </i>
    <i>
      <x v="97"/>
    </i>
    <i>
      <x v="31"/>
    </i>
    <i>
      <x v="213"/>
    </i>
    <i>
      <x v="236"/>
    </i>
    <i>
      <x v="240"/>
    </i>
    <i>
      <x v="27"/>
    </i>
    <i>
      <x v="230"/>
    </i>
    <i>
      <x v="81"/>
    </i>
    <i>
      <x v="189"/>
    </i>
    <i>
      <x v="6"/>
    </i>
    <i>
      <x v="17"/>
    </i>
    <i>
      <x v="165"/>
    </i>
    <i>
      <x v="78"/>
    </i>
    <i>
      <x v="111"/>
    </i>
    <i>
      <x v="115"/>
    </i>
    <i>
      <x v="120"/>
    </i>
    <i>
      <x v="161"/>
    </i>
    <i>
      <x v="152"/>
    </i>
    <i>
      <x v="159"/>
    </i>
    <i>
      <x v="162"/>
    </i>
    <i>
      <x v="164"/>
    </i>
    <i>
      <x v="38"/>
    </i>
    <i>
      <x v="246"/>
    </i>
    <i>
      <x v="109"/>
    </i>
    <i>
      <x v="23"/>
    </i>
    <i>
      <x v="155"/>
    </i>
    <i>
      <x v="154"/>
    </i>
    <i>
      <x v="244"/>
    </i>
    <i>
      <x v="157"/>
    </i>
    <i>
      <x v="163"/>
    </i>
    <i>
      <x v="216"/>
    </i>
    <i>
      <x v="247"/>
    </i>
    <i>
      <x v="64"/>
    </i>
    <i>
      <x v="249"/>
    </i>
    <i>
      <x v="98"/>
    </i>
    <i>
      <x v="34"/>
    </i>
    <i>
      <x v="36"/>
    </i>
    <i>
      <x v="122"/>
    </i>
    <i>
      <x v="233"/>
    </i>
    <i>
      <x v="218"/>
    </i>
    <i>
      <x v="210"/>
    </i>
    <i>
      <x v="158"/>
    </i>
    <i>
      <x v="60"/>
    </i>
    <i>
      <x v="101"/>
    </i>
    <i>
      <x v="241"/>
    </i>
    <i>
      <x v="217"/>
    </i>
    <i>
      <x v="128"/>
    </i>
    <i>
      <x v="219"/>
    </i>
    <i>
      <x v="237"/>
    </i>
    <i>
      <x v="99"/>
    </i>
    <i>
      <x v="9"/>
    </i>
    <i>
      <x v="5"/>
    </i>
    <i>
      <x v="214"/>
    </i>
    <i>
      <x v="156"/>
    </i>
    <i>
      <x v="125"/>
    </i>
    <i>
      <x v="160"/>
    </i>
    <i>
      <x v="44"/>
    </i>
    <i>
      <x v="63"/>
    </i>
    <i>
      <x v="67"/>
    </i>
    <i>
      <x v="94"/>
    </i>
    <i>
      <x v="43"/>
    </i>
    <i>
      <x v="18"/>
    </i>
    <i>
      <x v="53"/>
    </i>
    <i>
      <x v="84"/>
    </i>
    <i>
      <x v="59"/>
    </i>
    <i>
      <x v="87"/>
    </i>
    <i>
      <x v="91"/>
    </i>
    <i>
      <x v="65"/>
    </i>
    <i>
      <x v="61"/>
    </i>
    <i>
      <x v="47"/>
    </i>
    <i>
      <x v="118"/>
    </i>
    <i>
      <x v="48"/>
    </i>
    <i>
      <x v="10"/>
    </i>
    <i>
      <x v="102"/>
    </i>
    <i>
      <x v="7"/>
    </i>
    <i>
      <x v="215"/>
    </i>
    <i>
      <x v="104"/>
    </i>
    <i>
      <x v="73"/>
    </i>
    <i>
      <x v="92"/>
    </i>
    <i>
      <x v="39"/>
    </i>
    <i>
      <x v="13"/>
    </i>
    <i>
      <x v="108"/>
    </i>
    <i>
      <x v="28"/>
    </i>
    <i>
      <x v="116"/>
    </i>
    <i>
      <x v="8"/>
    </i>
    <i>
      <x v="88"/>
    </i>
    <i>
      <x v="55"/>
    </i>
    <i>
      <x v="100"/>
    </i>
    <i>
      <x v="16"/>
    </i>
    <i>
      <x v="30"/>
    </i>
    <i>
      <x v="117"/>
    </i>
    <i>
      <x v="29"/>
    </i>
    <i>
      <x v="123"/>
    </i>
    <i>
      <x/>
    </i>
    <i>
      <x v="40"/>
    </i>
    <i>
      <x v="245"/>
    </i>
    <i>
      <x v="76"/>
    </i>
    <i>
      <x v="14"/>
    </i>
    <i>
      <x v="129"/>
    </i>
    <i>
      <x v="68"/>
    </i>
    <i>
      <x v="170"/>
    </i>
    <i>
      <x v="69"/>
    </i>
    <i>
      <x v="105"/>
    </i>
    <i>
      <x v="79"/>
    </i>
    <i>
      <x v="41"/>
    </i>
    <i>
      <x v="83"/>
    </i>
    <i>
      <x v="19"/>
    </i>
    <i>
      <x v="71"/>
    </i>
    <i>
      <x v="248"/>
    </i>
    <i>
      <x v="56"/>
    </i>
    <i>
      <x v="2"/>
    </i>
    <i>
      <x v="103"/>
    </i>
    <i>
      <x v="32"/>
    </i>
    <i>
      <x v="169"/>
    </i>
    <i>
      <x v="110"/>
    </i>
    <i>
      <x v="22"/>
    </i>
    <i>
      <x v="106"/>
    </i>
    <i>
      <x v="52"/>
    </i>
    <i>
      <x v="12"/>
    </i>
    <i>
      <x v="119"/>
    </i>
    <i>
      <x v="11"/>
    </i>
    <i>
      <x v="121"/>
    </i>
    <i>
      <x v="130"/>
    </i>
    <i>
      <x v="107"/>
    </i>
    <i>
      <x v="167"/>
    </i>
    <i>
      <x v="54"/>
    </i>
    <i>
      <x v="51"/>
    </i>
    <i>
      <x v="1"/>
    </i>
    <i>
      <x v="70"/>
    </i>
    <i>
      <x v="3"/>
    </i>
    <i>
      <x v="93"/>
    </i>
    <i>
      <x v="66"/>
    </i>
    <i>
      <x v="243"/>
    </i>
    <i>
      <x v="220"/>
    </i>
    <i>
      <x v="168"/>
    </i>
    <i>
      <x v="133"/>
    </i>
    <i>
      <x v="82"/>
    </i>
    <i>
      <x v="86"/>
    </i>
    <i>
      <x v="72"/>
    </i>
    <i>
      <x v="42"/>
    </i>
    <i>
      <x v="90"/>
    </i>
    <i>
      <x v="62"/>
    </i>
    <i>
      <x v="57"/>
    </i>
    <i>
      <x v="131"/>
    </i>
    <i>
      <x v="95"/>
    </i>
    <i>
      <x v="113"/>
    </i>
    <i>
      <x v="96"/>
    </i>
    <i>
      <x v="58"/>
    </i>
    <i>
      <x v="166"/>
    </i>
    <i>
      <x v="89"/>
    </i>
    <i>
      <x v="132"/>
    </i>
    <i>
      <x v="4"/>
    </i>
    <i>
      <x v="85"/>
    </i>
  </rowItems>
  <colFields count="1">
    <field x="-2"/>
  </colFields>
  <colItems count="5">
    <i>
      <x/>
    </i>
    <i i="1">
      <x v="1"/>
    </i>
    <i i="2">
      <x v="2"/>
    </i>
    <i i="3">
      <x v="3"/>
    </i>
    <i i="4">
      <x v="4"/>
    </i>
  </colItems>
  <dataFields count="5">
    <dataField fld="1" subtotal="count" baseField="0" baseItem="0"/>
    <dataField fld="2" subtotal="count" baseField="0" baseItem="0"/>
    <dataField fld="4" subtotal="count" baseField="0" baseItem="0"/>
    <dataField fld="5" subtotal="count" baseField="0" baseItem="0"/>
    <dataField fld="3" subtotal="count" baseField="0" baseItem="0"/>
  </dataFields>
  <pivotHierarchies count="8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4.xml"/><Relationship Id="rId2" Type="http://schemas.openxmlformats.org/officeDocument/2006/relationships/pivotTable" Target="../pivotTables/pivotTable23.xml"/><Relationship Id="rId1" Type="http://schemas.openxmlformats.org/officeDocument/2006/relationships/pivotTable" Target="../pivotTables/pivotTable2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740BB-2370-45BB-9B60-61DCB22EF173}">
  <dimension ref="A1"/>
  <sheetViews>
    <sheetView workbookViewId="0">
      <selection activeCell="G9" sqref="G9"/>
    </sheetView>
  </sheetViews>
  <sheetFormatPr defaultRowHeight="14.5" x14ac:dyDescent="0.35"/>
  <cols>
    <col min="7" max="7" width="10.26953125"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E366D-03F7-4BB5-84E8-60C69E92834D}">
  <dimension ref="A1"/>
  <sheetViews>
    <sheetView workbookViewId="0"/>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333B2-B750-4F7C-999F-85970541E750}">
  <dimension ref="A1"/>
  <sheetViews>
    <sheetView workbookViewId="0"/>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EF9A8-2EBD-481B-AC54-5CB06318C42A}">
  <dimension ref="A1:E426"/>
  <sheetViews>
    <sheetView showGridLines="0" topLeftCell="A421" workbookViewId="0">
      <selection activeCell="A430" sqref="A430"/>
    </sheetView>
  </sheetViews>
  <sheetFormatPr defaultRowHeight="14.5" x14ac:dyDescent="0.35"/>
  <cols>
    <col min="1" max="1" width="13" bestFit="1" customWidth="1"/>
    <col min="2" max="2" width="21.453125" customWidth="1"/>
    <col min="3" max="3" width="12.6328125" customWidth="1"/>
    <col min="4" max="4" width="16.81640625" customWidth="1"/>
    <col min="6" max="6" width="10.1796875" customWidth="1"/>
    <col min="7" max="8" width="11.36328125" bestFit="1" customWidth="1"/>
    <col min="9" max="9" width="10.26953125" bestFit="1" customWidth="1"/>
    <col min="10" max="10" width="13.90625" bestFit="1" customWidth="1"/>
    <col min="11" max="11" width="13" bestFit="1" customWidth="1"/>
    <col min="12" max="12" width="11.26953125" bestFit="1" customWidth="1"/>
    <col min="13" max="13" width="18.26953125" bestFit="1" customWidth="1"/>
  </cols>
  <sheetData>
    <row r="1" spans="1:1" ht="31" x14ac:dyDescent="0.35">
      <c r="A1" s="3" t="s">
        <v>21</v>
      </c>
    </row>
    <row r="3" spans="1:1" x14ac:dyDescent="0.35">
      <c r="A3" s="2" t="s">
        <v>22</v>
      </c>
    </row>
    <row r="4" spans="1:1" x14ac:dyDescent="0.35">
      <c r="A4" t="s">
        <v>23</v>
      </c>
    </row>
    <row r="5" spans="1:1" x14ac:dyDescent="0.35">
      <c r="A5" s="2" t="s">
        <v>15</v>
      </c>
    </row>
    <row r="7" spans="1:1" x14ac:dyDescent="0.35">
      <c r="A7" s="2" t="s">
        <v>16</v>
      </c>
    </row>
    <row r="9" spans="1:1" x14ac:dyDescent="0.35">
      <c r="A9" s="2" t="s">
        <v>17</v>
      </c>
    </row>
    <row r="11" spans="1:1" x14ac:dyDescent="0.35">
      <c r="A11" s="2" t="s">
        <v>18</v>
      </c>
    </row>
    <row r="13" spans="1:1" x14ac:dyDescent="0.35">
      <c r="A13" s="2" t="s">
        <v>19</v>
      </c>
    </row>
    <row r="15" spans="1:1" x14ac:dyDescent="0.35">
      <c r="A15" s="2" t="s">
        <v>20</v>
      </c>
    </row>
    <row r="22" spans="1:1" ht="17.5" x14ac:dyDescent="0.35">
      <c r="A22" s="4" t="s">
        <v>24</v>
      </c>
    </row>
    <row r="24" spans="1:1" x14ac:dyDescent="0.35">
      <c r="A24" t="s">
        <v>25</v>
      </c>
    </row>
    <row r="27" spans="1:1" ht="17.5" x14ac:dyDescent="0.35">
      <c r="A27" s="4" t="s">
        <v>26</v>
      </c>
    </row>
    <row r="29" spans="1:1" x14ac:dyDescent="0.35">
      <c r="A29" t="s">
        <v>27</v>
      </c>
    </row>
    <row r="33" spans="1:1" ht="23.5" x14ac:dyDescent="0.35">
      <c r="A33" s="5" t="s">
        <v>28</v>
      </c>
    </row>
    <row r="35" spans="1:1" x14ac:dyDescent="0.35">
      <c r="A35" s="2" t="s">
        <v>29</v>
      </c>
    </row>
    <row r="36" spans="1:1" x14ac:dyDescent="0.35">
      <c r="A36" s="2" t="s">
        <v>30</v>
      </c>
    </row>
    <row r="38" spans="1:1" x14ac:dyDescent="0.35">
      <c r="A38" s="2" t="s">
        <v>31</v>
      </c>
    </row>
    <row r="39" spans="1:1" x14ac:dyDescent="0.35">
      <c r="A39" s="2" t="s">
        <v>32</v>
      </c>
    </row>
    <row r="41" spans="1:1" x14ac:dyDescent="0.35">
      <c r="A41" s="2" t="s">
        <v>33</v>
      </c>
    </row>
    <row r="42" spans="1:1" x14ac:dyDescent="0.35">
      <c r="A42" s="2" t="s">
        <v>34</v>
      </c>
    </row>
    <row r="46" spans="1:1" ht="23.5" x14ac:dyDescent="0.35">
      <c r="A46" s="5" t="s">
        <v>35</v>
      </c>
    </row>
    <row r="48" spans="1:1" x14ac:dyDescent="0.35">
      <c r="A48" s="2" t="s">
        <v>36</v>
      </c>
    </row>
    <row r="49" spans="1:1" x14ac:dyDescent="0.35">
      <c r="A49" s="2" t="s">
        <v>37</v>
      </c>
    </row>
    <row r="51" spans="1:1" x14ac:dyDescent="0.35">
      <c r="A51" s="2" t="s">
        <v>38</v>
      </c>
    </row>
    <row r="52" spans="1:1" x14ac:dyDescent="0.35">
      <c r="A52" s="2" t="s">
        <v>39</v>
      </c>
    </row>
    <row r="56" spans="1:1" ht="23.5" x14ac:dyDescent="0.35">
      <c r="A56" s="5" t="s">
        <v>40</v>
      </c>
    </row>
    <row r="58" spans="1:1" x14ac:dyDescent="0.35">
      <c r="A58" s="2" t="s">
        <v>41</v>
      </c>
    </row>
    <row r="59" spans="1:1" x14ac:dyDescent="0.35">
      <c r="A59" s="2" t="s">
        <v>42</v>
      </c>
    </row>
    <row r="61" spans="1:1" x14ac:dyDescent="0.35">
      <c r="A61" t="s">
        <v>43</v>
      </c>
    </row>
    <row r="63" spans="1:1" x14ac:dyDescent="0.35">
      <c r="A63" s="2" t="s">
        <v>44</v>
      </c>
    </row>
    <row r="64" spans="1:1" x14ac:dyDescent="0.35">
      <c r="A64" s="2" t="s">
        <v>45</v>
      </c>
    </row>
    <row r="66" spans="1:1" x14ac:dyDescent="0.35">
      <c r="A66" t="s">
        <v>46</v>
      </c>
    </row>
    <row r="70" spans="1:1" ht="23.5" x14ac:dyDescent="0.35">
      <c r="A70" s="5" t="s">
        <v>47</v>
      </c>
    </row>
    <row r="72" spans="1:1" x14ac:dyDescent="0.35">
      <c r="A72" s="2" t="s">
        <v>48</v>
      </c>
    </row>
    <row r="73" spans="1:1" x14ac:dyDescent="0.35">
      <c r="A73" s="2" t="s">
        <v>49</v>
      </c>
    </row>
    <row r="75" spans="1:1" x14ac:dyDescent="0.35">
      <c r="A75" t="s">
        <v>50</v>
      </c>
    </row>
    <row r="79" spans="1:1" ht="23.5" x14ac:dyDescent="0.35">
      <c r="A79" s="5" t="s">
        <v>51</v>
      </c>
    </row>
    <row r="81" spans="1:5" x14ac:dyDescent="0.35">
      <c r="A81" s="2" t="s">
        <v>52</v>
      </c>
    </row>
    <row r="83" spans="1:5" ht="23.5" x14ac:dyDescent="0.35">
      <c r="A83" s="5" t="s">
        <v>53</v>
      </c>
    </row>
    <row r="85" spans="1:5" x14ac:dyDescent="0.35">
      <c r="A85" s="2" t="s">
        <v>54</v>
      </c>
    </row>
    <row r="87" spans="1:5" ht="31" x14ac:dyDescent="0.35">
      <c r="A87" s="3" t="s">
        <v>1067</v>
      </c>
    </row>
    <row r="89" spans="1:5" x14ac:dyDescent="0.35">
      <c r="A89" s="76" t="s">
        <v>1066</v>
      </c>
      <c r="B89" s="76"/>
      <c r="C89" s="76"/>
      <c r="D89" s="76"/>
      <c r="E89" s="76"/>
    </row>
    <row r="90" spans="1:5" x14ac:dyDescent="0.35">
      <c r="A90" s="6" t="s">
        <v>1054</v>
      </c>
      <c r="B90" s="6" t="s">
        <v>1055</v>
      </c>
      <c r="C90" s="6" t="s">
        <v>1056</v>
      </c>
    </row>
    <row r="91" spans="1:5" x14ac:dyDescent="0.35">
      <c r="A91" s="7" t="s">
        <v>0</v>
      </c>
      <c r="B91" s="10">
        <v>77548570.199999124</v>
      </c>
      <c r="C91" s="7" t="s">
        <v>1057</v>
      </c>
    </row>
    <row r="92" spans="1:5" x14ac:dyDescent="0.35">
      <c r="A92" s="7" t="s">
        <v>94</v>
      </c>
      <c r="B92" s="10">
        <v>76549075.630000249</v>
      </c>
      <c r="C92" s="7" t="s">
        <v>1058</v>
      </c>
    </row>
    <row r="93" spans="1:5" x14ac:dyDescent="0.35">
      <c r="A93" s="7" t="s">
        <v>2</v>
      </c>
      <c r="B93" s="10">
        <v>999494.56999887526</v>
      </c>
      <c r="C93" s="7" t="s">
        <v>1059</v>
      </c>
    </row>
    <row r="94" spans="1:5" x14ac:dyDescent="0.35">
      <c r="A94" s="7" t="s">
        <v>1060</v>
      </c>
      <c r="B94" s="11">
        <v>1.2888626668695002E-2</v>
      </c>
      <c r="C94" s="7" t="s">
        <v>1061</v>
      </c>
    </row>
    <row r="95" spans="1:5" x14ac:dyDescent="0.35">
      <c r="A95" s="7" t="s">
        <v>96</v>
      </c>
      <c r="B95" s="12">
        <v>3616</v>
      </c>
      <c r="C95" s="7" t="s">
        <v>1062</v>
      </c>
    </row>
    <row r="96" spans="1:5" x14ac:dyDescent="0.35">
      <c r="A96" s="7" t="s">
        <v>1063</v>
      </c>
      <c r="B96" s="12">
        <v>204114</v>
      </c>
      <c r="C96" s="7" t="s">
        <v>1064</v>
      </c>
    </row>
    <row r="97" spans="1:3" x14ac:dyDescent="0.35">
      <c r="A97" s="7" t="s">
        <v>97</v>
      </c>
      <c r="B97" s="9">
        <v>21445.954148229845</v>
      </c>
      <c r="C97" s="7" t="s">
        <v>1065</v>
      </c>
    </row>
    <row r="99" spans="1:3" ht="23.5" x14ac:dyDescent="0.35">
      <c r="A99" s="5" t="s">
        <v>26</v>
      </c>
    </row>
    <row r="101" spans="1:3" x14ac:dyDescent="0.35">
      <c r="A101" t="s">
        <v>1068</v>
      </c>
    </row>
    <row r="103" spans="1:3" ht="23.5" x14ac:dyDescent="0.35">
      <c r="A103" s="5" t="s">
        <v>1069</v>
      </c>
    </row>
    <row r="105" spans="1:3" x14ac:dyDescent="0.35">
      <c r="A105" t="s">
        <v>1070</v>
      </c>
    </row>
    <row r="107" spans="1:3" ht="23.5" x14ac:dyDescent="0.35">
      <c r="A107" s="5" t="s">
        <v>1071</v>
      </c>
    </row>
    <row r="109" spans="1:3" x14ac:dyDescent="0.35">
      <c r="A109" t="s">
        <v>1072</v>
      </c>
    </row>
    <row r="111" spans="1:3" ht="23.5" x14ac:dyDescent="0.35">
      <c r="A111" s="5" t="s">
        <v>53</v>
      </c>
    </row>
    <row r="113" spans="1:1" x14ac:dyDescent="0.35">
      <c r="A113" t="s">
        <v>1073</v>
      </c>
    </row>
    <row r="118" spans="1:1" ht="31" x14ac:dyDescent="0.35">
      <c r="A118" s="3" t="s">
        <v>21</v>
      </c>
    </row>
    <row r="120" spans="1:1" x14ac:dyDescent="0.35">
      <c r="A120" s="2" t="s">
        <v>1086</v>
      </c>
    </row>
    <row r="122" spans="1:1" x14ac:dyDescent="0.35">
      <c r="A122" t="s">
        <v>1087</v>
      </c>
    </row>
    <row r="123" spans="1:1" x14ac:dyDescent="0.35">
      <c r="A123" t="s">
        <v>1088</v>
      </c>
    </row>
    <row r="124" spans="1:1" x14ac:dyDescent="0.35">
      <c r="A124" t="s">
        <v>1089</v>
      </c>
    </row>
    <row r="126" spans="1:1" x14ac:dyDescent="0.35">
      <c r="A126" s="2" t="s">
        <v>1090</v>
      </c>
    </row>
    <row r="128" spans="1:1" x14ac:dyDescent="0.35">
      <c r="A128" s="2" t="s">
        <v>29</v>
      </c>
    </row>
    <row r="129" spans="1:2" x14ac:dyDescent="0.35">
      <c r="A129" t="s">
        <v>1091</v>
      </c>
    </row>
    <row r="131" spans="1:2" x14ac:dyDescent="0.35">
      <c r="A131" s="2" t="s">
        <v>1092</v>
      </c>
    </row>
    <row r="132" spans="1:2" x14ac:dyDescent="0.35">
      <c r="A132" t="s">
        <v>1093</v>
      </c>
    </row>
    <row r="134" spans="1:2" x14ac:dyDescent="0.35">
      <c r="A134" s="2" t="s">
        <v>1094</v>
      </c>
    </row>
    <row r="135" spans="1:2" x14ac:dyDescent="0.35">
      <c r="A135" t="s">
        <v>1095</v>
      </c>
    </row>
    <row r="137" spans="1:2" x14ac:dyDescent="0.35">
      <c r="A137" s="2" t="s">
        <v>1096</v>
      </c>
      <c r="B137" s="2"/>
    </row>
    <row r="138" spans="1:2" x14ac:dyDescent="0.35">
      <c r="A138" t="s">
        <v>1097</v>
      </c>
    </row>
    <row r="140" spans="1:2" x14ac:dyDescent="0.35">
      <c r="A140" s="2" t="s">
        <v>1098</v>
      </c>
    </row>
    <row r="142" spans="1:2" x14ac:dyDescent="0.35">
      <c r="A142" s="2" t="s">
        <v>1099</v>
      </c>
    </row>
    <row r="143" spans="1:2" x14ac:dyDescent="0.35">
      <c r="A143" t="s">
        <v>1100</v>
      </c>
    </row>
    <row r="145" spans="1:1" x14ac:dyDescent="0.35">
      <c r="A145" s="2" t="s">
        <v>38</v>
      </c>
    </row>
    <row r="146" spans="1:1" x14ac:dyDescent="0.35">
      <c r="A146" t="s">
        <v>1101</v>
      </c>
    </row>
    <row r="148" spans="1:1" x14ac:dyDescent="0.35">
      <c r="A148" s="2" t="s">
        <v>1102</v>
      </c>
    </row>
    <row r="149" spans="1:1" x14ac:dyDescent="0.35">
      <c r="A149" t="s">
        <v>1103</v>
      </c>
    </row>
    <row r="151" spans="1:1" x14ac:dyDescent="0.35">
      <c r="A151" s="2" t="s">
        <v>1104</v>
      </c>
    </row>
    <row r="152" spans="1:1" x14ac:dyDescent="0.35">
      <c r="A152" t="s">
        <v>1105</v>
      </c>
    </row>
    <row r="154" spans="1:1" x14ac:dyDescent="0.35">
      <c r="A154" s="2" t="s">
        <v>1106</v>
      </c>
    </row>
    <row r="156" spans="1:1" x14ac:dyDescent="0.35">
      <c r="A156" s="2" t="s">
        <v>1107</v>
      </c>
    </row>
    <row r="157" spans="1:1" x14ac:dyDescent="0.35">
      <c r="A157" t="s">
        <v>1108</v>
      </c>
    </row>
    <row r="159" spans="1:1" x14ac:dyDescent="0.35">
      <c r="A159" s="2" t="s">
        <v>1109</v>
      </c>
    </row>
    <row r="160" spans="1:1" x14ac:dyDescent="0.35">
      <c r="A160" t="s">
        <v>1110</v>
      </c>
    </row>
    <row r="162" spans="1:1" x14ac:dyDescent="0.35">
      <c r="A162" s="2" t="s">
        <v>1111</v>
      </c>
    </row>
    <row r="163" spans="1:1" x14ac:dyDescent="0.35">
      <c r="A163" t="s">
        <v>1112</v>
      </c>
    </row>
    <row r="165" spans="1:1" x14ac:dyDescent="0.35">
      <c r="A165" s="2" t="s">
        <v>1113</v>
      </c>
    </row>
    <row r="166" spans="1:1" x14ac:dyDescent="0.35">
      <c r="A166" s="70"/>
    </row>
    <row r="167" spans="1:1" x14ac:dyDescent="0.35">
      <c r="A167" s="70" t="s">
        <v>1114</v>
      </c>
    </row>
    <row r="168" spans="1:1" x14ac:dyDescent="0.35">
      <c r="A168" s="70"/>
    </row>
    <row r="169" spans="1:1" x14ac:dyDescent="0.35">
      <c r="A169" s="70" t="s">
        <v>1115</v>
      </c>
    </row>
    <row r="170" spans="1:1" x14ac:dyDescent="0.35">
      <c r="A170" s="70"/>
    </row>
    <row r="171" spans="1:1" x14ac:dyDescent="0.35">
      <c r="A171" s="70" t="s">
        <v>1116</v>
      </c>
    </row>
    <row r="173" spans="1:1" x14ac:dyDescent="0.35">
      <c r="A173" s="2" t="s">
        <v>1117</v>
      </c>
    </row>
    <row r="174" spans="1:1" x14ac:dyDescent="0.35">
      <c r="A174" s="70"/>
    </row>
    <row r="175" spans="1:1" x14ac:dyDescent="0.35">
      <c r="A175" s="70" t="s">
        <v>1118</v>
      </c>
    </row>
    <row r="176" spans="1:1" x14ac:dyDescent="0.35">
      <c r="A176" s="70"/>
    </row>
    <row r="177" spans="1:1" x14ac:dyDescent="0.35">
      <c r="A177" s="70" t="s">
        <v>1119</v>
      </c>
    </row>
    <row r="178" spans="1:1" x14ac:dyDescent="0.35">
      <c r="A178" s="70"/>
    </row>
    <row r="179" spans="1:1" x14ac:dyDescent="0.35">
      <c r="A179" s="70" t="s">
        <v>1120</v>
      </c>
    </row>
    <row r="183" spans="1:1" ht="31" x14ac:dyDescent="0.35">
      <c r="A183" s="3"/>
    </row>
    <row r="184" spans="1:1" ht="31" x14ac:dyDescent="0.35">
      <c r="A184" s="3" t="s">
        <v>1130</v>
      </c>
    </row>
    <row r="186" spans="1:1" x14ac:dyDescent="0.35">
      <c r="A186" s="2" t="s">
        <v>1086</v>
      </c>
    </row>
    <row r="188" spans="1:1" x14ac:dyDescent="0.35">
      <c r="A188" t="s">
        <v>1131</v>
      </c>
    </row>
    <row r="189" spans="1:1" x14ac:dyDescent="0.35">
      <c r="A189" t="s">
        <v>1132</v>
      </c>
    </row>
    <row r="190" spans="1:1" x14ac:dyDescent="0.35">
      <c r="A190" t="s">
        <v>1133</v>
      </c>
    </row>
    <row r="191" spans="1:1" x14ac:dyDescent="0.35">
      <c r="A191" t="s">
        <v>1134</v>
      </c>
    </row>
    <row r="193" spans="1:1" x14ac:dyDescent="0.35">
      <c r="A193" s="2" t="s">
        <v>1135</v>
      </c>
    </row>
    <row r="195" spans="1:1" x14ac:dyDescent="0.35">
      <c r="A195" t="s">
        <v>1136</v>
      </c>
    </row>
    <row r="196" spans="1:1" x14ac:dyDescent="0.35">
      <c r="A196" t="s">
        <v>92</v>
      </c>
    </row>
    <row r="198" spans="1:1" x14ac:dyDescent="0.35">
      <c r="A198" t="s">
        <v>1137</v>
      </c>
    </row>
    <row r="199" spans="1:1" x14ac:dyDescent="0.35">
      <c r="A199" s="103">
        <v>2944665.88</v>
      </c>
    </row>
    <row r="201" spans="1:1" x14ac:dyDescent="0.35">
      <c r="A201" s="2" t="s">
        <v>1138</v>
      </c>
    </row>
    <row r="203" spans="1:1" x14ac:dyDescent="0.35">
      <c r="A203" t="s">
        <v>1136</v>
      </c>
    </row>
    <row r="204" spans="1:1" x14ac:dyDescent="0.35">
      <c r="A204" t="s">
        <v>92</v>
      </c>
    </row>
    <row r="206" spans="1:1" x14ac:dyDescent="0.35">
      <c r="A206" t="s">
        <v>1139</v>
      </c>
    </row>
    <row r="207" spans="1:1" x14ac:dyDescent="0.35">
      <c r="A207" s="103">
        <v>272773.86</v>
      </c>
    </row>
    <row r="209" spans="1:1" x14ac:dyDescent="0.35">
      <c r="A209" s="2" t="s">
        <v>1140</v>
      </c>
    </row>
    <row r="211" spans="1:1" x14ac:dyDescent="0.35">
      <c r="A211" t="s">
        <v>1136</v>
      </c>
    </row>
    <row r="212" spans="1:1" x14ac:dyDescent="0.35">
      <c r="A212" t="s">
        <v>229</v>
      </c>
    </row>
    <row r="214" spans="1:1" x14ac:dyDescent="0.35">
      <c r="A214" t="s">
        <v>1141</v>
      </c>
    </row>
    <row r="215" spans="1:1" x14ac:dyDescent="0.35">
      <c r="A215" s="12">
        <v>5899</v>
      </c>
    </row>
    <row r="217" spans="1:1" x14ac:dyDescent="0.35">
      <c r="A217" s="2" t="s">
        <v>1142</v>
      </c>
    </row>
    <row r="219" spans="1:1" x14ac:dyDescent="0.35">
      <c r="A219" t="s">
        <v>1136</v>
      </c>
    </row>
    <row r="220" spans="1:1" x14ac:dyDescent="0.35">
      <c r="A220" t="s">
        <v>264</v>
      </c>
    </row>
    <row r="222" spans="1:1" x14ac:dyDescent="0.35">
      <c r="A222" t="s">
        <v>1143</v>
      </c>
    </row>
    <row r="223" spans="1:1" x14ac:dyDescent="0.35">
      <c r="A223" s="97">
        <v>0.40400000000000003</v>
      </c>
    </row>
    <row r="225" spans="1:1" x14ac:dyDescent="0.35">
      <c r="A225" s="2" t="s">
        <v>1144</v>
      </c>
    </row>
    <row r="227" spans="1:1" x14ac:dyDescent="0.35">
      <c r="A227" t="s">
        <v>1145</v>
      </c>
    </row>
    <row r="228" spans="1:1" x14ac:dyDescent="0.35">
      <c r="A228" t="s">
        <v>1146</v>
      </c>
    </row>
    <row r="230" spans="1:1" x14ac:dyDescent="0.35">
      <c r="A230" t="s">
        <v>1147</v>
      </c>
    </row>
    <row r="231" spans="1:1" x14ac:dyDescent="0.35">
      <c r="A231" t="s">
        <v>1148</v>
      </c>
    </row>
    <row r="233" spans="1:1" x14ac:dyDescent="0.35">
      <c r="A233" t="s">
        <v>1149</v>
      </c>
    </row>
    <row r="234" spans="1:1" x14ac:dyDescent="0.35">
      <c r="A234" s="97">
        <v>0.2535</v>
      </c>
    </row>
    <row r="236" spans="1:1" x14ac:dyDescent="0.35">
      <c r="A236" s="2" t="s">
        <v>1150</v>
      </c>
    </row>
    <row r="238" spans="1:1" x14ac:dyDescent="0.35">
      <c r="A238" s="2" t="s">
        <v>1151</v>
      </c>
    </row>
    <row r="240" spans="1:1" x14ac:dyDescent="0.35">
      <c r="A240" t="s">
        <v>1152</v>
      </c>
    </row>
    <row r="242" spans="1:1" x14ac:dyDescent="0.35">
      <c r="A242" t="s">
        <v>1153</v>
      </c>
    </row>
    <row r="243" spans="1:1" x14ac:dyDescent="0.35">
      <c r="A243" s="70"/>
    </row>
    <row r="244" spans="1:1" x14ac:dyDescent="0.35">
      <c r="A244" s="70" t="s">
        <v>1154</v>
      </c>
    </row>
    <row r="245" spans="1:1" x14ac:dyDescent="0.35">
      <c r="A245" s="70"/>
    </row>
    <row r="246" spans="1:1" x14ac:dyDescent="0.35">
      <c r="A246" s="70" t="s">
        <v>1155</v>
      </c>
    </row>
    <row r="247" spans="1:1" x14ac:dyDescent="0.35">
      <c r="A247" s="70"/>
    </row>
    <row r="248" spans="1:1" x14ac:dyDescent="0.35">
      <c r="A248" s="70" t="s">
        <v>1156</v>
      </c>
    </row>
    <row r="249" spans="1:1" x14ac:dyDescent="0.35">
      <c r="A249" s="70"/>
    </row>
    <row r="250" spans="1:1" x14ac:dyDescent="0.35">
      <c r="A250" s="70" t="s">
        <v>1157</v>
      </c>
    </row>
    <row r="251" spans="1:1" x14ac:dyDescent="0.35">
      <c r="A251" s="70"/>
    </row>
    <row r="252" spans="1:1" x14ac:dyDescent="0.35">
      <c r="A252" s="70" t="s">
        <v>1158</v>
      </c>
    </row>
    <row r="253" spans="1:1" x14ac:dyDescent="0.35">
      <c r="A253" s="70"/>
    </row>
    <row r="254" spans="1:1" x14ac:dyDescent="0.35">
      <c r="A254" s="70" t="s">
        <v>1159</v>
      </c>
    </row>
    <row r="256" spans="1:1" x14ac:dyDescent="0.35">
      <c r="A256" t="s">
        <v>1160</v>
      </c>
    </row>
    <row r="258" spans="1:1" x14ac:dyDescent="0.35">
      <c r="A258" s="2" t="s">
        <v>1161</v>
      </c>
    </row>
    <row r="260" spans="1:1" x14ac:dyDescent="0.35">
      <c r="A260" t="s">
        <v>1162</v>
      </c>
    </row>
    <row r="262" spans="1:1" x14ac:dyDescent="0.35">
      <c r="A262" s="2" t="s">
        <v>1163</v>
      </c>
    </row>
    <row r="264" spans="1:1" x14ac:dyDescent="0.35">
      <c r="A264" t="s">
        <v>1164</v>
      </c>
    </row>
    <row r="266" spans="1:1" x14ac:dyDescent="0.35">
      <c r="A266" s="2" t="s">
        <v>1165</v>
      </c>
    </row>
    <row r="268" spans="1:1" x14ac:dyDescent="0.35">
      <c r="A268" t="s">
        <v>1166</v>
      </c>
    </row>
    <row r="270" spans="1:1" x14ac:dyDescent="0.35">
      <c r="A270" t="s">
        <v>1167</v>
      </c>
    </row>
    <row r="272" spans="1:1" x14ac:dyDescent="0.35">
      <c r="A272" t="s">
        <v>1168</v>
      </c>
    </row>
    <row r="273" spans="1:1" x14ac:dyDescent="0.35">
      <c r="A273" t="s">
        <v>1169</v>
      </c>
    </row>
    <row r="274" spans="1:1" x14ac:dyDescent="0.35">
      <c r="A274" t="s">
        <v>1170</v>
      </c>
    </row>
    <row r="275" spans="1:1" x14ac:dyDescent="0.35">
      <c r="A275" t="s">
        <v>1171</v>
      </c>
    </row>
    <row r="277" spans="1:1" x14ac:dyDescent="0.35">
      <c r="A277" t="s">
        <v>1172</v>
      </c>
    </row>
    <row r="278" spans="1:1" x14ac:dyDescent="0.35">
      <c r="A278" t="s">
        <v>1173</v>
      </c>
    </row>
    <row r="279" spans="1:1" x14ac:dyDescent="0.35">
      <c r="A279" t="s">
        <v>1174</v>
      </c>
    </row>
    <row r="280" spans="1:1" x14ac:dyDescent="0.35">
      <c r="A280" t="s">
        <v>1175</v>
      </c>
    </row>
    <row r="282" spans="1:1" x14ac:dyDescent="0.35">
      <c r="A282" t="s">
        <v>1176</v>
      </c>
    </row>
    <row r="283" spans="1:1" x14ac:dyDescent="0.35">
      <c r="A283" t="s">
        <v>1177</v>
      </c>
    </row>
    <row r="284" spans="1:1" x14ac:dyDescent="0.35">
      <c r="A284" t="s">
        <v>1178</v>
      </c>
    </row>
    <row r="285" spans="1:1" x14ac:dyDescent="0.35">
      <c r="A285" t="s">
        <v>1179</v>
      </c>
    </row>
    <row r="287" spans="1:1" x14ac:dyDescent="0.35">
      <c r="A287" t="s">
        <v>1180</v>
      </c>
    </row>
    <row r="288" spans="1:1" x14ac:dyDescent="0.35">
      <c r="A288" t="s">
        <v>1181</v>
      </c>
    </row>
    <row r="289" spans="1:1" x14ac:dyDescent="0.35">
      <c r="A289" t="s">
        <v>1182</v>
      </c>
    </row>
    <row r="290" spans="1:1" x14ac:dyDescent="0.35">
      <c r="A290" t="s">
        <v>1183</v>
      </c>
    </row>
    <row r="292" spans="1:1" x14ac:dyDescent="0.35">
      <c r="A292" t="s">
        <v>1184</v>
      </c>
    </row>
    <row r="293" spans="1:1" x14ac:dyDescent="0.35">
      <c r="A293" t="s">
        <v>1185</v>
      </c>
    </row>
    <row r="294" spans="1:1" x14ac:dyDescent="0.35">
      <c r="A294" t="s">
        <v>1186</v>
      </c>
    </row>
    <row r="295" spans="1:1" x14ac:dyDescent="0.35">
      <c r="A295" t="s">
        <v>1187</v>
      </c>
    </row>
    <row r="297" spans="1:1" x14ac:dyDescent="0.35">
      <c r="A297" t="s">
        <v>1188</v>
      </c>
    </row>
    <row r="298" spans="1:1" x14ac:dyDescent="0.35">
      <c r="A298" t="s">
        <v>1189</v>
      </c>
    </row>
    <row r="299" spans="1:1" x14ac:dyDescent="0.35">
      <c r="A299" t="s">
        <v>1190</v>
      </c>
    </row>
    <row r="300" spans="1:1" x14ac:dyDescent="0.35">
      <c r="A300" t="s">
        <v>1191</v>
      </c>
    </row>
    <row r="302" spans="1:1" x14ac:dyDescent="0.35">
      <c r="A302" s="2" t="s">
        <v>1161</v>
      </c>
    </row>
    <row r="304" spans="1:1" x14ac:dyDescent="0.35">
      <c r="A304" t="s">
        <v>1192</v>
      </c>
    </row>
    <row r="306" spans="1:1" x14ac:dyDescent="0.35">
      <c r="A306" t="s">
        <v>1193</v>
      </c>
    </row>
    <row r="308" spans="1:1" x14ac:dyDescent="0.35">
      <c r="A308" s="2" t="s">
        <v>1163</v>
      </c>
    </row>
    <row r="310" spans="1:1" x14ac:dyDescent="0.35">
      <c r="A310" t="s">
        <v>1194</v>
      </c>
    </row>
    <row r="312" spans="1:1" x14ac:dyDescent="0.35">
      <c r="A312" t="s">
        <v>1195</v>
      </c>
    </row>
    <row r="314" spans="1:1" x14ac:dyDescent="0.35">
      <c r="A314" s="2" t="s">
        <v>1196</v>
      </c>
    </row>
    <row r="316" spans="1:1" x14ac:dyDescent="0.35">
      <c r="A316" t="s">
        <v>1197</v>
      </c>
    </row>
    <row r="318" spans="1:1" x14ac:dyDescent="0.35">
      <c r="A318" t="s">
        <v>1167</v>
      </c>
    </row>
    <row r="320" spans="1:1" x14ac:dyDescent="0.35">
      <c r="A320" t="s">
        <v>1198</v>
      </c>
    </row>
    <row r="321" spans="1:1" x14ac:dyDescent="0.35">
      <c r="A321" t="s">
        <v>1199</v>
      </c>
    </row>
    <row r="322" spans="1:1" x14ac:dyDescent="0.35">
      <c r="A322" t="s">
        <v>1200</v>
      </c>
    </row>
    <row r="323" spans="1:1" x14ac:dyDescent="0.35">
      <c r="A323" t="s">
        <v>1201</v>
      </c>
    </row>
    <row r="325" spans="1:1" x14ac:dyDescent="0.35">
      <c r="A325" t="s">
        <v>1202</v>
      </c>
    </row>
    <row r="326" spans="1:1" x14ac:dyDescent="0.35">
      <c r="A326" t="s">
        <v>1203</v>
      </c>
    </row>
    <row r="327" spans="1:1" x14ac:dyDescent="0.35">
      <c r="A327" t="s">
        <v>1204</v>
      </c>
    </row>
    <row r="328" spans="1:1" x14ac:dyDescent="0.35">
      <c r="A328" t="s">
        <v>1205</v>
      </c>
    </row>
    <row r="330" spans="1:1" x14ac:dyDescent="0.35">
      <c r="A330" t="s">
        <v>1206</v>
      </c>
    </row>
    <row r="331" spans="1:1" x14ac:dyDescent="0.35">
      <c r="A331" t="s">
        <v>1207</v>
      </c>
    </row>
    <row r="332" spans="1:1" x14ac:dyDescent="0.35">
      <c r="A332" t="s">
        <v>1208</v>
      </c>
    </row>
    <row r="333" spans="1:1" x14ac:dyDescent="0.35">
      <c r="A333" t="s">
        <v>1209</v>
      </c>
    </row>
    <row r="335" spans="1:1" x14ac:dyDescent="0.35">
      <c r="A335" t="s">
        <v>1210</v>
      </c>
    </row>
    <row r="336" spans="1:1" x14ac:dyDescent="0.35">
      <c r="A336" t="s">
        <v>1211</v>
      </c>
    </row>
    <row r="337" spans="1:1" x14ac:dyDescent="0.35">
      <c r="A337" t="s">
        <v>1212</v>
      </c>
    </row>
    <row r="338" spans="1:1" x14ac:dyDescent="0.35">
      <c r="A338" t="s">
        <v>1213</v>
      </c>
    </row>
    <row r="340" spans="1:1" x14ac:dyDescent="0.35">
      <c r="A340" t="s">
        <v>1214</v>
      </c>
    </row>
    <row r="341" spans="1:1" x14ac:dyDescent="0.35">
      <c r="A341" t="s">
        <v>1215</v>
      </c>
    </row>
    <row r="342" spans="1:1" x14ac:dyDescent="0.35">
      <c r="A342" t="s">
        <v>1216</v>
      </c>
    </row>
    <row r="343" spans="1:1" x14ac:dyDescent="0.35">
      <c r="A343" t="s">
        <v>1217</v>
      </c>
    </row>
    <row r="345" spans="1:1" x14ac:dyDescent="0.35">
      <c r="A345" t="s">
        <v>1218</v>
      </c>
    </row>
    <row r="346" spans="1:1" x14ac:dyDescent="0.35">
      <c r="A346" t="s">
        <v>1219</v>
      </c>
    </row>
    <row r="347" spans="1:1" x14ac:dyDescent="0.35">
      <c r="A347" t="s">
        <v>1220</v>
      </c>
    </row>
    <row r="348" spans="1:1" x14ac:dyDescent="0.35">
      <c r="A348" t="s">
        <v>1221</v>
      </c>
    </row>
    <row r="350" spans="1:1" x14ac:dyDescent="0.35">
      <c r="A350" t="s">
        <v>1222</v>
      </c>
    </row>
    <row r="351" spans="1:1" x14ac:dyDescent="0.35">
      <c r="A351" t="s">
        <v>1223</v>
      </c>
    </row>
    <row r="352" spans="1:1" x14ac:dyDescent="0.35">
      <c r="A352" t="s">
        <v>1224</v>
      </c>
    </row>
    <row r="353" spans="1:1" x14ac:dyDescent="0.35">
      <c r="A353" t="s">
        <v>1225</v>
      </c>
    </row>
    <row r="355" spans="1:1" x14ac:dyDescent="0.35">
      <c r="A355" s="2" t="s">
        <v>1161</v>
      </c>
    </row>
    <row r="357" spans="1:1" x14ac:dyDescent="0.35">
      <c r="A357" t="s">
        <v>1226</v>
      </c>
    </row>
    <row r="359" spans="1:1" x14ac:dyDescent="0.35">
      <c r="A359" s="2" t="s">
        <v>1163</v>
      </c>
    </row>
    <row r="361" spans="1:1" x14ac:dyDescent="0.35">
      <c r="A361" t="s">
        <v>1227</v>
      </c>
    </row>
    <row r="363" spans="1:1" x14ac:dyDescent="0.35">
      <c r="A363" t="s">
        <v>1228</v>
      </c>
    </row>
    <row r="365" spans="1:1" x14ac:dyDescent="0.35">
      <c r="A365" s="2" t="s">
        <v>1229</v>
      </c>
    </row>
    <row r="367" spans="1:1" x14ac:dyDescent="0.35">
      <c r="A367" t="s">
        <v>1230</v>
      </c>
    </row>
    <row r="369" spans="1:1" x14ac:dyDescent="0.35">
      <c r="A369" t="s">
        <v>1231</v>
      </c>
    </row>
    <row r="371" spans="1:1" x14ac:dyDescent="0.35">
      <c r="A371" t="s">
        <v>222</v>
      </c>
    </row>
    <row r="373" spans="1:1" x14ac:dyDescent="0.35">
      <c r="A373" t="s">
        <v>1137</v>
      </c>
    </row>
    <row r="374" spans="1:1" x14ac:dyDescent="0.35">
      <c r="A374" s="103">
        <v>3000.75</v>
      </c>
    </row>
    <row r="376" spans="1:1" x14ac:dyDescent="0.35">
      <c r="A376" t="s">
        <v>1139</v>
      </c>
    </row>
    <row r="377" spans="1:1" x14ac:dyDescent="0.35">
      <c r="A377" s="103">
        <v>2.98</v>
      </c>
    </row>
    <row r="379" spans="1:1" x14ac:dyDescent="0.35">
      <c r="A379" t="s">
        <v>1143</v>
      </c>
    </row>
    <row r="380" spans="1:1" x14ac:dyDescent="0.35">
      <c r="A380" s="97">
        <v>1E-3</v>
      </c>
    </row>
    <row r="382" spans="1:1" x14ac:dyDescent="0.35">
      <c r="A382" s="2" t="s">
        <v>1161</v>
      </c>
    </row>
    <row r="384" spans="1:1" x14ac:dyDescent="0.35">
      <c r="A384" t="s">
        <v>1232</v>
      </c>
    </row>
    <row r="386" spans="1:1" x14ac:dyDescent="0.35">
      <c r="A386" s="2" t="s">
        <v>1163</v>
      </c>
    </row>
    <row r="388" spans="1:1" x14ac:dyDescent="0.35">
      <c r="A388" t="s">
        <v>1233</v>
      </c>
    </row>
    <row r="390" spans="1:1" x14ac:dyDescent="0.35">
      <c r="A390" s="2" t="s">
        <v>1234</v>
      </c>
    </row>
    <row r="392" spans="1:1" x14ac:dyDescent="0.35">
      <c r="A392" t="s">
        <v>1235</v>
      </c>
    </row>
    <row r="394" spans="1:1" x14ac:dyDescent="0.35">
      <c r="A394" t="s">
        <v>1236</v>
      </c>
    </row>
    <row r="396" spans="1:1" x14ac:dyDescent="0.35">
      <c r="A396" s="2" t="s">
        <v>1161</v>
      </c>
    </row>
    <row r="398" spans="1:1" x14ac:dyDescent="0.35">
      <c r="A398" t="s">
        <v>1237</v>
      </c>
    </row>
    <row r="400" spans="1:1" x14ac:dyDescent="0.35">
      <c r="A400" t="s">
        <v>1238</v>
      </c>
    </row>
    <row r="402" spans="1:1" x14ac:dyDescent="0.35">
      <c r="A402" s="2" t="s">
        <v>1113</v>
      </c>
    </row>
    <row r="403" spans="1:1" x14ac:dyDescent="0.35">
      <c r="A403" s="70"/>
    </row>
    <row r="404" spans="1:1" x14ac:dyDescent="0.35">
      <c r="A404" s="70" t="s">
        <v>1239</v>
      </c>
    </row>
    <row r="405" spans="1:1" x14ac:dyDescent="0.35">
      <c r="A405" s="70"/>
    </row>
    <row r="406" spans="1:1" x14ac:dyDescent="0.35">
      <c r="A406" s="70" t="s">
        <v>1240</v>
      </c>
    </row>
    <row r="407" spans="1:1" x14ac:dyDescent="0.35">
      <c r="A407" s="70"/>
    </row>
    <row r="408" spans="1:1" x14ac:dyDescent="0.35">
      <c r="A408" s="70" t="s">
        <v>1241</v>
      </c>
    </row>
    <row r="409" spans="1:1" x14ac:dyDescent="0.35">
      <c r="A409" s="70"/>
    </row>
    <row r="410" spans="1:1" x14ac:dyDescent="0.35">
      <c r="A410" s="70" t="s">
        <v>1242</v>
      </c>
    </row>
    <row r="411" spans="1:1" x14ac:dyDescent="0.35">
      <c r="A411" s="70"/>
    </row>
    <row r="412" spans="1:1" x14ac:dyDescent="0.35">
      <c r="A412" s="70" t="s">
        <v>1243</v>
      </c>
    </row>
    <row r="414" spans="1:1" x14ac:dyDescent="0.35">
      <c r="A414" s="2" t="s">
        <v>1117</v>
      </c>
    </row>
    <row r="415" spans="1:1" x14ac:dyDescent="0.35">
      <c r="A415" s="70"/>
    </row>
    <row r="416" spans="1:1" x14ac:dyDescent="0.35">
      <c r="A416" s="70" t="s">
        <v>1244</v>
      </c>
    </row>
    <row r="417" spans="1:1" x14ac:dyDescent="0.35">
      <c r="A417" s="70"/>
    </row>
    <row r="418" spans="1:1" x14ac:dyDescent="0.35">
      <c r="A418" s="70" t="s">
        <v>1245</v>
      </c>
    </row>
    <row r="419" spans="1:1" x14ac:dyDescent="0.35">
      <c r="A419" s="70"/>
    </row>
    <row r="420" spans="1:1" x14ac:dyDescent="0.35">
      <c r="A420" s="70" t="s">
        <v>1246</v>
      </c>
    </row>
    <row r="421" spans="1:1" x14ac:dyDescent="0.35">
      <c r="A421" s="70"/>
    </row>
    <row r="422" spans="1:1" x14ac:dyDescent="0.35">
      <c r="A422" s="70" t="s">
        <v>1247</v>
      </c>
    </row>
    <row r="423" spans="1:1" x14ac:dyDescent="0.35">
      <c r="A423" s="70"/>
    </row>
    <row r="424" spans="1:1" x14ac:dyDescent="0.35">
      <c r="A424" s="70" t="s">
        <v>1248</v>
      </c>
    </row>
    <row r="425" spans="1:1" x14ac:dyDescent="0.35">
      <c r="A425" s="70"/>
    </row>
    <row r="426" spans="1:1" x14ac:dyDescent="0.35">
      <c r="A426" s="70" t="s">
        <v>1249</v>
      </c>
    </row>
  </sheetData>
  <mergeCells count="1">
    <mergeCell ref="A89:E8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4F71-FE70-446E-A09C-4CCC78A57349}">
  <dimension ref="A1:AM648"/>
  <sheetViews>
    <sheetView topLeftCell="B1" zoomScaleNormal="100" workbookViewId="0">
      <selection activeCell="AE17" sqref="AE17"/>
    </sheetView>
  </sheetViews>
  <sheetFormatPr defaultRowHeight="14.5" x14ac:dyDescent="0.35"/>
  <cols>
    <col min="1" max="3" width="11.36328125" bestFit="1" customWidth="1"/>
    <col min="4" max="4" width="10.26953125" bestFit="1" customWidth="1"/>
    <col min="5" max="5" width="13.90625" bestFit="1" customWidth="1"/>
    <col min="6" max="6" width="13" bestFit="1" customWidth="1"/>
    <col min="7" max="7" width="5" customWidth="1"/>
    <col min="8" max="8" width="9.90625" bestFit="1" customWidth="1"/>
    <col min="9" max="9" width="10.36328125" bestFit="1" customWidth="1"/>
    <col min="10" max="10" width="10.26953125" bestFit="1" customWidth="1"/>
    <col min="11" max="11" width="8.81640625" bestFit="1" customWidth="1"/>
    <col min="12" max="12" width="29.54296875" bestFit="1" customWidth="1"/>
    <col min="13" max="13" width="11.36328125" bestFit="1" customWidth="1"/>
    <col min="14" max="14" width="10.26953125" bestFit="1" customWidth="1"/>
    <col min="15" max="15" width="13" bestFit="1" customWidth="1"/>
    <col min="16" max="16" width="10.26953125" bestFit="1" customWidth="1"/>
    <col min="17" max="17" width="36.36328125" bestFit="1" customWidth="1"/>
    <col min="18" max="18" width="11.36328125" bestFit="1" customWidth="1"/>
    <col min="19" max="19" width="10.26953125" bestFit="1" customWidth="1"/>
    <col min="20" max="20" width="5.1796875" customWidth="1"/>
    <col min="21" max="21" width="21.26953125" bestFit="1" customWidth="1"/>
    <col min="22" max="22" width="11.36328125" bestFit="1" customWidth="1"/>
    <col min="23" max="23" width="10.26953125" bestFit="1" customWidth="1"/>
    <col min="24" max="24" width="16.7265625" bestFit="1" customWidth="1"/>
    <col min="25" max="26" width="17" customWidth="1"/>
    <col min="27" max="27" width="19.81640625" customWidth="1"/>
    <col min="28" max="28" width="12.36328125" customWidth="1"/>
    <col min="29" max="29" width="22.7265625" customWidth="1"/>
    <col min="30" max="30" width="14" bestFit="1" customWidth="1"/>
    <col min="31" max="31" width="20" bestFit="1" customWidth="1"/>
    <col min="32" max="32" width="20.453125" bestFit="1" customWidth="1"/>
    <col min="33" max="33" width="14" bestFit="1" customWidth="1"/>
    <col min="34" max="34" width="19.6328125" bestFit="1" customWidth="1"/>
    <col min="35" max="35" width="16.7265625" bestFit="1" customWidth="1"/>
    <col min="36" max="36" width="13" bestFit="1" customWidth="1"/>
    <col min="37" max="37" width="11.26953125" bestFit="1" customWidth="1"/>
    <col min="38" max="38" width="18.26953125" bestFit="1" customWidth="1"/>
    <col min="39" max="39" width="18.6328125" customWidth="1"/>
    <col min="40" max="41" width="11.36328125" bestFit="1" customWidth="1"/>
    <col min="42" max="42" width="10.26953125" bestFit="1" customWidth="1"/>
    <col min="43" max="43" width="13.90625" bestFit="1" customWidth="1"/>
    <col min="44" max="44" width="13" bestFit="1" customWidth="1"/>
    <col min="45" max="45" width="11.26953125" bestFit="1" customWidth="1"/>
    <col min="46" max="46" width="18.26953125" bestFit="1" customWidth="1"/>
    <col min="48" max="48" width="9.90625" bestFit="1" customWidth="1"/>
    <col min="49" max="49" width="14.26953125" customWidth="1"/>
    <col min="50" max="51" width="10.26953125" bestFit="1" customWidth="1"/>
    <col min="52" max="52" width="18.7265625" customWidth="1"/>
    <col min="53" max="53" width="20" customWidth="1"/>
    <col min="54" max="61" width="12" customWidth="1"/>
    <col min="62" max="63" width="10.36328125" bestFit="1" customWidth="1"/>
    <col min="64" max="64" width="9.36328125" bestFit="1" customWidth="1"/>
    <col min="65" max="74" width="10.36328125" bestFit="1" customWidth="1"/>
    <col min="75" max="75" width="11.36328125" bestFit="1" customWidth="1"/>
    <col min="76" max="77" width="10.36328125" bestFit="1" customWidth="1"/>
    <col min="78" max="78" width="9.453125" bestFit="1" customWidth="1"/>
    <col min="79" max="80" width="10.36328125" bestFit="1" customWidth="1"/>
    <col min="81" max="81" width="11.81640625" bestFit="1" customWidth="1"/>
    <col min="82" max="83" width="10.36328125" bestFit="1" customWidth="1"/>
    <col min="84" max="84" width="11.36328125" bestFit="1" customWidth="1"/>
    <col min="85" max="117" width="15.26953125" bestFit="1" customWidth="1"/>
    <col min="118" max="118" width="14.54296875" bestFit="1" customWidth="1"/>
    <col min="119" max="119" width="14.08984375" bestFit="1" customWidth="1"/>
  </cols>
  <sheetData>
    <row r="1" spans="1:39" ht="21" x14ac:dyDescent="0.35">
      <c r="B1" s="77" t="s">
        <v>1075</v>
      </c>
      <c r="C1" s="78"/>
      <c r="D1" s="78"/>
      <c r="E1" s="78"/>
      <c r="F1" s="78"/>
      <c r="G1" s="21"/>
      <c r="H1" s="21"/>
      <c r="I1" s="21"/>
      <c r="J1" s="21"/>
      <c r="K1" s="21"/>
      <c r="L1" s="80" t="s">
        <v>381</v>
      </c>
      <c r="M1" s="81"/>
      <c r="N1" s="81"/>
      <c r="O1" s="81"/>
      <c r="P1" s="21"/>
      <c r="Q1" s="21"/>
      <c r="R1" s="21"/>
      <c r="S1" s="21"/>
      <c r="T1" s="21"/>
      <c r="U1" s="21"/>
      <c r="V1" s="21"/>
      <c r="W1" s="21"/>
      <c r="X1" s="21"/>
      <c r="Y1" s="21"/>
      <c r="Z1" s="21"/>
      <c r="AA1" s="21"/>
      <c r="AB1" s="21"/>
      <c r="AC1" s="21"/>
      <c r="AD1" s="21"/>
      <c r="AE1" s="21"/>
      <c r="AF1" s="21"/>
      <c r="AG1" s="21"/>
      <c r="AH1" s="21"/>
      <c r="AI1" s="21"/>
      <c r="AJ1" s="21"/>
      <c r="AK1" s="21"/>
      <c r="AL1" s="21"/>
      <c r="AM1" s="22"/>
    </row>
    <row r="2" spans="1:39" ht="18.5" x14ac:dyDescent="0.35">
      <c r="B2" s="82" t="s">
        <v>121</v>
      </c>
      <c r="C2" s="79"/>
      <c r="D2" s="79"/>
      <c r="E2" s="79"/>
      <c r="F2" s="79"/>
      <c r="H2" s="79" t="s">
        <v>125</v>
      </c>
      <c r="I2" s="79"/>
      <c r="J2" s="79"/>
      <c r="L2" s="35" t="s">
        <v>392</v>
      </c>
      <c r="M2" s="51" t="s">
        <v>0</v>
      </c>
      <c r="N2" s="52" t="s">
        <v>2</v>
      </c>
      <c r="O2" s="53" t="s">
        <v>95</v>
      </c>
      <c r="Q2" s="76" t="s">
        <v>382</v>
      </c>
      <c r="R2" s="76"/>
      <c r="S2" s="76"/>
      <c r="U2" s="76" t="s">
        <v>395</v>
      </c>
      <c r="V2" s="76"/>
      <c r="W2" s="76"/>
      <c r="Z2" s="84" t="s">
        <v>1076</v>
      </c>
      <c r="AA2" s="85"/>
      <c r="AB2" s="85"/>
      <c r="AC2" s="85"/>
      <c r="AM2" s="23"/>
    </row>
    <row r="3" spans="1:39" x14ac:dyDescent="0.35">
      <c r="B3" s="51" t="s">
        <v>0</v>
      </c>
      <c r="C3" s="52" t="s">
        <v>94</v>
      </c>
      <c r="D3" s="52" t="s">
        <v>2</v>
      </c>
      <c r="E3" s="52" t="s">
        <v>1</v>
      </c>
      <c r="F3" s="53" t="s">
        <v>95</v>
      </c>
      <c r="H3" s="35" t="s">
        <v>127</v>
      </c>
      <c r="I3" s="51" t="s">
        <v>0</v>
      </c>
      <c r="J3" s="53" t="s">
        <v>2</v>
      </c>
      <c r="L3" s="59" t="s">
        <v>132</v>
      </c>
      <c r="M3" s="56">
        <v>30658.420000000093</v>
      </c>
      <c r="N3" s="57">
        <v>-5106.3599999998478</v>
      </c>
      <c r="O3" s="69">
        <v>5903</v>
      </c>
      <c r="Q3" s="35" t="s">
        <v>393</v>
      </c>
      <c r="R3" s="51" t="s">
        <v>0</v>
      </c>
      <c r="S3" s="53" t="s">
        <v>2</v>
      </c>
      <c r="U3" s="35" t="s">
        <v>394</v>
      </c>
      <c r="V3" s="51" t="s">
        <v>0</v>
      </c>
      <c r="W3" s="53" t="s">
        <v>2</v>
      </c>
      <c r="Z3" s="86" t="s">
        <v>1074</v>
      </c>
      <c r="AA3" s="87"/>
      <c r="AB3" s="87"/>
      <c r="AC3" s="87"/>
      <c r="AD3" s="87"/>
      <c r="AE3" s="87"/>
      <c r="AF3" s="88"/>
      <c r="AM3" s="23"/>
    </row>
    <row r="4" spans="1:39" x14ac:dyDescent="0.35">
      <c r="B4" s="62">
        <v>77548570.199999124</v>
      </c>
      <c r="C4" s="31">
        <v>76549075.630000249</v>
      </c>
      <c r="D4" s="31">
        <v>999494.56999887526</v>
      </c>
      <c r="E4" s="32">
        <v>1.2888626668695002E-2</v>
      </c>
      <c r="F4" s="63">
        <v>204114</v>
      </c>
      <c r="H4" s="59" t="s">
        <v>3</v>
      </c>
      <c r="I4" s="56">
        <v>4965535.1600000346</v>
      </c>
      <c r="J4" s="60">
        <v>126791.99000001512</v>
      </c>
      <c r="L4" s="49" t="s">
        <v>133</v>
      </c>
      <c r="M4" s="25">
        <v>10179.940000000002</v>
      </c>
      <c r="N4" s="16">
        <v>3718.9500000000025</v>
      </c>
      <c r="O4" s="68">
        <v>2173</v>
      </c>
      <c r="Q4" s="59" t="s">
        <v>383</v>
      </c>
      <c r="R4" s="56">
        <v>1391024.849999998</v>
      </c>
      <c r="S4" s="60">
        <v>-80276.770000001183</v>
      </c>
      <c r="U4" s="59" t="s">
        <v>383</v>
      </c>
      <c r="V4" s="56">
        <v>1391024.849999998</v>
      </c>
      <c r="W4" s="60">
        <v>-80276.770000001183</v>
      </c>
      <c r="Z4" s="24"/>
      <c r="AF4" s="23"/>
      <c r="AM4" s="23"/>
    </row>
    <row r="5" spans="1:39" x14ac:dyDescent="0.35">
      <c r="B5" s="24"/>
      <c r="H5" s="49" t="s">
        <v>4</v>
      </c>
      <c r="I5" s="25">
        <v>9462535.6200001258</v>
      </c>
      <c r="J5" s="46">
        <v>60455.500000072643</v>
      </c>
      <c r="L5" s="49" t="s">
        <v>134</v>
      </c>
      <c r="M5" s="25">
        <v>16249</v>
      </c>
      <c r="N5" s="16">
        <v>5049.28999999999</v>
      </c>
      <c r="O5" s="68">
        <v>1086</v>
      </c>
      <c r="Q5" s="49" t="s">
        <v>384</v>
      </c>
      <c r="R5" s="25">
        <v>13875632.959999997</v>
      </c>
      <c r="S5" s="46">
        <v>255576.40999997593</v>
      </c>
      <c r="U5" s="49" t="s">
        <v>384</v>
      </c>
      <c r="V5" s="25">
        <v>13875632.959999997</v>
      </c>
      <c r="W5" s="46">
        <v>255576.40999997593</v>
      </c>
      <c r="Z5" s="21" t="s">
        <v>0</v>
      </c>
      <c r="AA5" s="21" t="s">
        <v>94</v>
      </c>
      <c r="AB5" s="21" t="s">
        <v>2</v>
      </c>
      <c r="AC5" s="21" t="s">
        <v>1</v>
      </c>
      <c r="AD5" s="21" t="s">
        <v>95</v>
      </c>
      <c r="AE5" s="21" t="s">
        <v>96</v>
      </c>
      <c r="AF5" s="22" t="s">
        <v>97</v>
      </c>
      <c r="AM5" s="23"/>
    </row>
    <row r="6" spans="1:39" x14ac:dyDescent="0.35">
      <c r="B6" s="82" t="s">
        <v>122</v>
      </c>
      <c r="C6" s="79"/>
      <c r="D6" s="79"/>
      <c r="F6" s="1"/>
      <c r="H6" s="49" t="s">
        <v>5</v>
      </c>
      <c r="I6" s="25">
        <v>7408612.0500000454</v>
      </c>
      <c r="J6" s="46">
        <v>222065.13000000268</v>
      </c>
      <c r="L6" s="49" t="s">
        <v>135</v>
      </c>
      <c r="M6" s="25">
        <v>8363</v>
      </c>
      <c r="N6" s="16">
        <v>2162.1500000000024</v>
      </c>
      <c r="O6" s="68">
        <v>690</v>
      </c>
      <c r="Q6" s="49" t="s">
        <v>385</v>
      </c>
      <c r="R6" s="25">
        <v>7633386.8600000069</v>
      </c>
      <c r="S6" s="46">
        <v>165349.2399999965</v>
      </c>
      <c r="U6" s="49" t="s">
        <v>386</v>
      </c>
      <c r="V6" s="25">
        <v>4527839.6900000013</v>
      </c>
      <c r="W6" s="46">
        <v>5332.1599999889731</v>
      </c>
      <c r="Z6" s="31">
        <v>77548570.199999124</v>
      </c>
      <c r="AA6" s="31">
        <v>76549075.630000249</v>
      </c>
      <c r="AB6" s="31">
        <v>999494.56999887526</v>
      </c>
      <c r="AC6" s="32">
        <v>1.2888626668695002E-2</v>
      </c>
      <c r="AD6" s="33">
        <v>204114</v>
      </c>
      <c r="AE6" s="33">
        <v>3616</v>
      </c>
      <c r="AF6" s="34">
        <v>21445.954148229845</v>
      </c>
      <c r="AM6" s="23"/>
    </row>
    <row r="7" spans="1:39" x14ac:dyDescent="0.35">
      <c r="B7" s="35" t="s">
        <v>126</v>
      </c>
      <c r="C7" s="51" t="s">
        <v>0</v>
      </c>
      <c r="D7" s="53" t="s">
        <v>2</v>
      </c>
      <c r="H7" s="49" t="s">
        <v>6</v>
      </c>
      <c r="I7" s="25">
        <v>6988821.7000000374</v>
      </c>
      <c r="J7" s="46">
        <v>162586.65000003763</v>
      </c>
      <c r="L7" s="49" t="s">
        <v>136</v>
      </c>
      <c r="M7" s="25">
        <v>457.20000000000005</v>
      </c>
      <c r="N7" s="16">
        <v>172.20000000000005</v>
      </c>
      <c r="O7" s="68">
        <v>12</v>
      </c>
      <c r="Q7" s="49" t="s">
        <v>386</v>
      </c>
      <c r="R7" s="25">
        <v>4527839.6900000013</v>
      </c>
      <c r="S7" s="46">
        <v>5332.1599999889731</v>
      </c>
      <c r="U7" s="49" t="s">
        <v>387</v>
      </c>
      <c r="V7" s="25">
        <v>1877743.3899999964</v>
      </c>
      <c r="W7" s="46">
        <v>-80996.890000003856</v>
      </c>
      <c r="AM7" s="23"/>
    </row>
    <row r="8" spans="1:39" x14ac:dyDescent="0.35">
      <c r="B8" s="59">
        <v>2017</v>
      </c>
      <c r="C8" s="56">
        <v>8069755.5799999535</v>
      </c>
      <c r="D8" s="60">
        <v>333245.60999996495</v>
      </c>
      <c r="H8" s="49" t="s">
        <v>7</v>
      </c>
      <c r="I8" s="25">
        <v>3696009.0500000222</v>
      </c>
      <c r="J8" s="46">
        <v>80231.440000011586</v>
      </c>
      <c r="L8" s="49" t="s">
        <v>137</v>
      </c>
      <c r="M8" s="25">
        <v>71700.839999999967</v>
      </c>
      <c r="N8" s="16">
        <v>26316.029999999861</v>
      </c>
      <c r="O8" s="68">
        <v>1911</v>
      </c>
      <c r="Q8" s="49" t="s">
        <v>387</v>
      </c>
      <c r="R8" s="25">
        <v>1877743.3899999964</v>
      </c>
      <c r="S8" s="46">
        <v>-80996.890000003856</v>
      </c>
      <c r="U8" s="49" t="s">
        <v>391</v>
      </c>
      <c r="V8" s="25">
        <v>3883042.9599999962</v>
      </c>
      <c r="W8" s="46">
        <v>41429.479999998119</v>
      </c>
      <c r="AM8" s="23"/>
    </row>
    <row r="9" spans="1:39" x14ac:dyDescent="0.35">
      <c r="B9" s="49">
        <v>2018</v>
      </c>
      <c r="C9" s="25">
        <v>24328786.249999445</v>
      </c>
      <c r="D9" s="46">
        <v>507753.42999948934</v>
      </c>
      <c r="H9" s="49" t="s">
        <v>8</v>
      </c>
      <c r="I9" s="25">
        <v>5630054.2800000403</v>
      </c>
      <c r="J9" s="46">
        <v>-27750.699999997392</v>
      </c>
      <c r="L9" s="49" t="s">
        <v>138</v>
      </c>
      <c r="M9" s="25">
        <v>135091.34000000003</v>
      </c>
      <c r="N9" s="16">
        <v>47314.490000000209</v>
      </c>
      <c r="O9" s="68">
        <v>3696</v>
      </c>
      <c r="Q9" s="49" t="s">
        <v>388</v>
      </c>
      <c r="R9" s="25">
        <v>6715354.3900000164</v>
      </c>
      <c r="S9" s="46">
        <v>109598.51999999397</v>
      </c>
      <c r="T9" s="1"/>
      <c r="U9" s="50" t="s">
        <v>114</v>
      </c>
      <c r="V9" s="48">
        <v>51993286.350000054</v>
      </c>
      <c r="W9" s="47">
        <v>858430.18000033498</v>
      </c>
      <c r="X9" s="1"/>
      <c r="AM9" s="23"/>
    </row>
    <row r="10" spans="1:39" x14ac:dyDescent="0.35">
      <c r="A10" s="1"/>
      <c r="B10" s="49">
        <v>2019</v>
      </c>
      <c r="C10" s="25">
        <v>32500005.58000052</v>
      </c>
      <c r="D10" s="46">
        <v>128772.24000081792</v>
      </c>
      <c r="G10" s="13"/>
      <c r="H10" s="49" t="s">
        <v>9</v>
      </c>
      <c r="I10" s="25">
        <v>3127501.1500000367</v>
      </c>
      <c r="J10" s="46">
        <v>-366971.94999996666</v>
      </c>
      <c r="K10" s="1"/>
      <c r="L10" s="49" t="s">
        <v>139</v>
      </c>
      <c r="M10" s="25">
        <v>45933.449999999968</v>
      </c>
      <c r="N10" s="16">
        <v>11887.389999999948</v>
      </c>
      <c r="O10" s="68">
        <v>720</v>
      </c>
      <c r="Q10" s="49" t="s">
        <v>389</v>
      </c>
      <c r="R10" s="25">
        <v>12004822.449999968</v>
      </c>
      <c r="S10" s="46">
        <v>304235.83999997191</v>
      </c>
      <c r="Y10" s="8" t="s">
        <v>1053</v>
      </c>
      <c r="Z10" s="30"/>
      <c r="AA10" s="30"/>
      <c r="AB10" s="30"/>
      <c r="AC10" s="30"/>
      <c r="AD10" s="30"/>
      <c r="AE10" s="30"/>
      <c r="AF10" s="30"/>
      <c r="AM10" s="23"/>
    </row>
    <row r="11" spans="1:39" ht="18.5" x14ac:dyDescent="0.35">
      <c r="B11" s="50">
        <v>2020</v>
      </c>
      <c r="C11" s="48">
        <v>12650022.789999571</v>
      </c>
      <c r="D11" s="47">
        <v>29723.289999533445</v>
      </c>
      <c r="H11" s="49" t="s">
        <v>10</v>
      </c>
      <c r="I11" s="25">
        <v>5760758.1400000313</v>
      </c>
      <c r="J11" s="46">
        <v>134430.70000002719</v>
      </c>
      <c r="L11" s="49" t="s">
        <v>140</v>
      </c>
      <c r="M11" s="25">
        <v>39619.590000000062</v>
      </c>
      <c r="N11" s="16">
        <v>10250.480000000065</v>
      </c>
      <c r="O11" s="68">
        <v>723</v>
      </c>
      <c r="Q11" s="49" t="s">
        <v>390</v>
      </c>
      <c r="R11" s="25">
        <v>7638606.5500000054</v>
      </c>
      <c r="S11" s="46">
        <v>168495.82000000682</v>
      </c>
      <c r="Y11" s="19" t="s">
        <v>99</v>
      </c>
      <c r="Z11" s="36" t="s">
        <v>0</v>
      </c>
      <c r="AA11" s="36" t="s">
        <v>94</v>
      </c>
      <c r="AB11" s="36" t="s">
        <v>2</v>
      </c>
      <c r="AC11" s="36" t="s">
        <v>1</v>
      </c>
      <c r="AD11" s="36" t="s">
        <v>95</v>
      </c>
      <c r="AE11" s="36" t="s">
        <v>96</v>
      </c>
      <c r="AF11" s="36" t="s">
        <v>97</v>
      </c>
      <c r="AM11" s="23"/>
    </row>
    <row r="12" spans="1:39" x14ac:dyDescent="0.35">
      <c r="B12" s="24"/>
      <c r="H12" s="49" t="s">
        <v>11</v>
      </c>
      <c r="I12" s="25">
        <v>8480964.9100000858</v>
      </c>
      <c r="J12" s="46">
        <v>192682.54000004847</v>
      </c>
      <c r="L12" s="49" t="s">
        <v>141</v>
      </c>
      <c r="M12" s="25">
        <v>72035.929999999978</v>
      </c>
      <c r="N12" s="16">
        <v>19303.309999999889</v>
      </c>
      <c r="O12" s="68">
        <v>3365</v>
      </c>
      <c r="Q12" s="49" t="s">
        <v>112</v>
      </c>
      <c r="R12" s="25">
        <v>18001116.10000008</v>
      </c>
      <c r="S12" s="46">
        <v>110750.76000003144</v>
      </c>
      <c r="Z12" s="64">
        <v>77548570.199999124</v>
      </c>
      <c r="AA12" s="64">
        <v>76549075.630000249</v>
      </c>
      <c r="AB12" s="65">
        <v>999494.56999887526</v>
      </c>
      <c r="AC12" s="66">
        <v>1.2888626668695002E-2</v>
      </c>
      <c r="AD12" s="67">
        <v>204114</v>
      </c>
      <c r="AE12" s="67">
        <v>3616</v>
      </c>
      <c r="AF12" s="39">
        <v>21445.954148229845</v>
      </c>
      <c r="AM12" s="23"/>
    </row>
    <row r="13" spans="1:39" ht="18.5" x14ac:dyDescent="0.35">
      <c r="B13" s="82" t="s">
        <v>128</v>
      </c>
      <c r="C13" s="83"/>
      <c r="D13" s="83"/>
      <c r="E13" s="83"/>
      <c r="H13" s="49" t="s">
        <v>12</v>
      </c>
      <c r="I13" s="25">
        <v>8871189.6600000504</v>
      </c>
      <c r="J13" s="46">
        <v>255249.38999999315</v>
      </c>
      <c r="L13" s="49" t="s">
        <v>142</v>
      </c>
      <c r="M13" s="25">
        <v>48719.670000000027</v>
      </c>
      <c r="N13" s="16">
        <v>14290.899999999929</v>
      </c>
      <c r="O13" s="68">
        <v>2197</v>
      </c>
      <c r="Q13" s="50" t="s">
        <v>391</v>
      </c>
      <c r="R13" s="48">
        <v>3883042.9599999962</v>
      </c>
      <c r="S13" s="47">
        <v>41429.479999998119</v>
      </c>
      <c r="Y13" s="19" t="s">
        <v>98</v>
      </c>
      <c r="Z13" s="51" t="s">
        <v>100</v>
      </c>
      <c r="AA13" s="52" t="s">
        <v>93</v>
      </c>
      <c r="AB13" s="52" t="s">
        <v>101</v>
      </c>
      <c r="AC13" s="53" t="s">
        <v>102</v>
      </c>
      <c r="AM13" s="23"/>
    </row>
    <row r="14" spans="1:39" x14ac:dyDescent="0.35">
      <c r="B14" s="35" t="s">
        <v>130</v>
      </c>
      <c r="C14" s="51" t="s">
        <v>0</v>
      </c>
      <c r="D14" s="52" t="s">
        <v>2</v>
      </c>
      <c r="E14" s="53" t="s">
        <v>1</v>
      </c>
      <c r="H14" s="49" t="s">
        <v>13</v>
      </c>
      <c r="I14" s="25">
        <v>4942210.0700000376</v>
      </c>
      <c r="J14" s="46">
        <v>115214.94000002276</v>
      </c>
      <c r="K14" s="1"/>
      <c r="L14" s="49" t="s">
        <v>143</v>
      </c>
      <c r="M14" s="25">
        <v>11235.469999999994</v>
      </c>
      <c r="N14" s="16">
        <v>3510.1299999999701</v>
      </c>
      <c r="O14" s="68">
        <v>493</v>
      </c>
      <c r="Z14" s="51" t="s">
        <v>92</v>
      </c>
      <c r="AA14" s="52" t="s">
        <v>92</v>
      </c>
      <c r="AB14" s="52" t="s">
        <v>56</v>
      </c>
      <c r="AC14" s="53" t="s">
        <v>81</v>
      </c>
      <c r="AM14" s="23"/>
    </row>
    <row r="15" spans="1:39" ht="18.5" x14ac:dyDescent="0.35">
      <c r="B15" s="59" t="s">
        <v>55</v>
      </c>
      <c r="C15" s="56">
        <v>539106.09000000847</v>
      </c>
      <c r="D15" s="57">
        <v>188080.76000001165</v>
      </c>
      <c r="E15" s="58">
        <v>0.34887522787956021</v>
      </c>
      <c r="H15" s="50" t="s">
        <v>14</v>
      </c>
      <c r="I15" s="48">
        <v>8214378.4100000765</v>
      </c>
      <c r="J15" s="47">
        <v>44508.940000036731</v>
      </c>
      <c r="L15" s="49" t="s">
        <v>144</v>
      </c>
      <c r="M15" s="25">
        <v>11447.52000000001</v>
      </c>
      <c r="N15" s="16">
        <v>4037.1900000000078</v>
      </c>
      <c r="O15" s="68">
        <v>791</v>
      </c>
      <c r="Y15" s="19" t="s">
        <v>103</v>
      </c>
      <c r="Z15" s="51" t="s">
        <v>104</v>
      </c>
      <c r="AA15" s="52" t="s">
        <v>106</v>
      </c>
      <c r="AB15" s="52" t="s">
        <v>108</v>
      </c>
      <c r="AC15" s="53" t="s">
        <v>109</v>
      </c>
      <c r="AM15" s="23"/>
    </row>
    <row r="16" spans="1:39" x14ac:dyDescent="0.35">
      <c r="B16" s="49" t="s">
        <v>56</v>
      </c>
      <c r="C16" s="25">
        <v>64069033.160002455</v>
      </c>
      <c r="D16" s="16">
        <v>-435678.89999806881</v>
      </c>
      <c r="E16" s="54">
        <v>-6.8001478797101314E-3</v>
      </c>
      <c r="L16" s="49" t="s">
        <v>145</v>
      </c>
      <c r="M16" s="25">
        <v>40285.650000000081</v>
      </c>
      <c r="N16" s="16">
        <v>13960.630000000114</v>
      </c>
      <c r="O16" s="68">
        <v>2810</v>
      </c>
      <c r="Q16" s="76" t="s">
        <v>396</v>
      </c>
      <c r="R16" s="76"/>
      <c r="S16" s="76"/>
      <c r="U16" s="76" t="s">
        <v>1027</v>
      </c>
      <c r="V16" s="76"/>
      <c r="W16" s="76"/>
      <c r="X16" s="1"/>
      <c r="Z16" s="51" t="s">
        <v>105</v>
      </c>
      <c r="AA16" s="52" t="s">
        <v>107</v>
      </c>
      <c r="AB16" s="33">
        <v>701</v>
      </c>
      <c r="AC16" s="34">
        <v>110625.63509272343</v>
      </c>
      <c r="AD16" s="1"/>
      <c r="AE16" s="6"/>
      <c r="AM16" s="23"/>
    </row>
    <row r="17" spans="2:39" ht="18.5" x14ac:dyDescent="0.35">
      <c r="B17" s="49" t="s">
        <v>57</v>
      </c>
      <c r="C17" s="25">
        <v>1714056.0499999358</v>
      </c>
      <c r="D17" s="16">
        <v>245857.27999995719</v>
      </c>
      <c r="E17" s="54">
        <v>0.14343596290212704</v>
      </c>
      <c r="L17" s="49" t="s">
        <v>146</v>
      </c>
      <c r="M17" s="25">
        <v>23648.610000000073</v>
      </c>
      <c r="N17" s="16">
        <v>8375.3800000000647</v>
      </c>
      <c r="O17" s="68">
        <v>1636</v>
      </c>
      <c r="Q17" s="35" t="s">
        <v>1026</v>
      </c>
      <c r="R17" s="51" t="s">
        <v>0</v>
      </c>
      <c r="S17" s="53" t="s">
        <v>2</v>
      </c>
      <c r="U17" s="35" t="s">
        <v>1030</v>
      </c>
      <c r="V17" s="51" t="s">
        <v>0</v>
      </c>
      <c r="W17" s="53" t="s">
        <v>2</v>
      </c>
      <c r="Y17" s="19" t="s">
        <v>110</v>
      </c>
      <c r="Z17" s="51" t="s">
        <v>111</v>
      </c>
      <c r="AA17" s="53" t="s">
        <v>113</v>
      </c>
      <c r="AM17" s="23"/>
    </row>
    <row r="18" spans="2:39" ht="15.5" customHeight="1" x14ac:dyDescent="0.35">
      <c r="B18" s="50" t="s">
        <v>58</v>
      </c>
      <c r="C18" s="48">
        <v>11226374.900000127</v>
      </c>
      <c r="D18" s="28">
        <v>1001235.4300002232</v>
      </c>
      <c r="E18" s="55">
        <v>8.9185996273847212E-2</v>
      </c>
      <c r="K18" s="1"/>
      <c r="L18" s="49" t="s">
        <v>147</v>
      </c>
      <c r="M18" s="25">
        <v>182007.6</v>
      </c>
      <c r="N18" s="16">
        <v>65992.799999999843</v>
      </c>
      <c r="O18" s="68">
        <v>2585</v>
      </c>
      <c r="Q18" s="59" t="s">
        <v>397</v>
      </c>
      <c r="R18" s="56">
        <v>85177.039999999979</v>
      </c>
      <c r="S18" s="60">
        <v>-219.99000000003434</v>
      </c>
      <c r="U18" s="59" t="s">
        <v>1028</v>
      </c>
      <c r="V18" s="56">
        <v>6591601.4400000749</v>
      </c>
      <c r="W18" s="60">
        <v>69862.730000074953</v>
      </c>
      <c r="Z18" s="51" t="s">
        <v>112</v>
      </c>
      <c r="AA18" s="53" t="s">
        <v>114</v>
      </c>
      <c r="AM18" s="23"/>
    </row>
    <row r="19" spans="2:39" ht="18.5" x14ac:dyDescent="0.35">
      <c r="B19" s="24"/>
      <c r="L19" s="49" t="s">
        <v>148</v>
      </c>
      <c r="M19" s="25">
        <v>34112.520000000026</v>
      </c>
      <c r="N19" s="16">
        <v>8868.1800000000294</v>
      </c>
      <c r="O19" s="68">
        <v>468</v>
      </c>
      <c r="Q19" s="49" t="s">
        <v>398</v>
      </c>
      <c r="R19" s="25">
        <v>9055.2899999999991</v>
      </c>
      <c r="S19" s="46">
        <v>27.289999999997235</v>
      </c>
      <c r="U19" s="49" t="s">
        <v>1029</v>
      </c>
      <c r="V19" s="25">
        <v>33528402.310000718</v>
      </c>
      <c r="W19" s="46">
        <v>582859.35000102967</v>
      </c>
      <c r="Y19" s="19" t="s">
        <v>115</v>
      </c>
      <c r="Z19" s="51" t="s">
        <v>116</v>
      </c>
      <c r="AA19" s="52" t="s">
        <v>118</v>
      </c>
      <c r="AB19" s="52" t="s">
        <v>119</v>
      </c>
      <c r="AC19" s="53" t="s">
        <v>120</v>
      </c>
      <c r="AM19" s="23"/>
    </row>
    <row r="20" spans="2:39" ht="15.5" customHeight="1" x14ac:dyDescent="0.35">
      <c r="B20" s="82" t="s">
        <v>129</v>
      </c>
      <c r="C20" s="79"/>
      <c r="D20" s="79"/>
      <c r="E20" s="7"/>
      <c r="L20" s="49" t="s">
        <v>149</v>
      </c>
      <c r="M20" s="25">
        <v>134648.85000000009</v>
      </c>
      <c r="N20" s="16">
        <v>34850.900000000081</v>
      </c>
      <c r="O20" s="68">
        <v>555</v>
      </c>
      <c r="Q20" s="49" t="s">
        <v>399</v>
      </c>
      <c r="R20" s="25">
        <v>83457.14999999998</v>
      </c>
      <c r="S20" s="46">
        <v>-133.11000000005879</v>
      </c>
      <c r="U20" s="50" t="s">
        <v>107</v>
      </c>
      <c r="V20" s="48">
        <v>37428566.45000051</v>
      </c>
      <c r="W20" s="47">
        <v>346772.49000094831</v>
      </c>
      <c r="Z20" s="51" t="s">
        <v>117</v>
      </c>
      <c r="AA20" s="31">
        <v>-598661429.80000091</v>
      </c>
      <c r="AB20" s="32">
        <v>0.11468119400777735</v>
      </c>
      <c r="AC20" s="34">
        <v>676210000</v>
      </c>
      <c r="AM20" s="23"/>
    </row>
    <row r="21" spans="2:39" x14ac:dyDescent="0.35">
      <c r="B21" s="35" t="s">
        <v>131</v>
      </c>
      <c r="C21" s="51" t="s">
        <v>0</v>
      </c>
      <c r="D21" s="53" t="s">
        <v>2</v>
      </c>
      <c r="L21" s="49" t="s">
        <v>150</v>
      </c>
      <c r="M21" s="25">
        <v>61070.099999999933</v>
      </c>
      <c r="N21" s="16">
        <v>15829.379999999896</v>
      </c>
      <c r="O21" s="68">
        <v>444</v>
      </c>
      <c r="Q21" s="49" t="s">
        <v>400</v>
      </c>
      <c r="R21" s="25">
        <v>1258.3799999999999</v>
      </c>
      <c r="S21" s="46">
        <v>18.930000000000064</v>
      </c>
      <c r="AM21" s="23"/>
    </row>
    <row r="22" spans="2:39" x14ac:dyDescent="0.35">
      <c r="B22" s="59" t="s">
        <v>59</v>
      </c>
      <c r="C22" s="56">
        <v>167171.78999999986</v>
      </c>
      <c r="D22" s="60">
        <v>51689.729999999763</v>
      </c>
      <c r="L22" s="49" t="s">
        <v>151</v>
      </c>
      <c r="M22" s="25">
        <v>19084.200000000026</v>
      </c>
      <c r="N22" s="16">
        <v>4962.3000000000175</v>
      </c>
      <c r="O22" s="68">
        <v>255</v>
      </c>
      <c r="Q22" s="49" t="s">
        <v>401</v>
      </c>
      <c r="R22" s="25">
        <v>779.47</v>
      </c>
      <c r="S22" s="46">
        <v>-143.40999999999997</v>
      </c>
      <c r="U22" s="76" t="s">
        <v>1031</v>
      </c>
      <c r="V22" s="76"/>
      <c r="W22" s="76"/>
      <c r="X22" s="76"/>
      <c r="Y22" s="76"/>
      <c r="AA22" s="79" t="s">
        <v>1049</v>
      </c>
      <c r="AB22" s="79"/>
      <c r="AC22" s="79"/>
      <c r="AD22" s="79"/>
      <c r="AE22" s="79"/>
      <c r="AM22" s="23"/>
    </row>
    <row r="23" spans="2:39" x14ac:dyDescent="0.35">
      <c r="B23" s="49" t="s">
        <v>60</v>
      </c>
      <c r="C23" s="25">
        <v>182007.6</v>
      </c>
      <c r="D23" s="46">
        <v>65992.799999999843</v>
      </c>
      <c r="L23" s="49" t="s">
        <v>152</v>
      </c>
      <c r="M23" s="25">
        <v>475066.75999999978</v>
      </c>
      <c r="N23" s="16">
        <v>50868.340000000258</v>
      </c>
      <c r="O23" s="68">
        <v>626</v>
      </c>
      <c r="Q23" s="49" t="s">
        <v>402</v>
      </c>
      <c r="R23" s="25">
        <v>7079.93</v>
      </c>
      <c r="S23" s="46">
        <v>-1162.0599999999995</v>
      </c>
      <c r="U23" s="35" t="s">
        <v>1052</v>
      </c>
      <c r="V23" s="51" t="s">
        <v>0</v>
      </c>
      <c r="W23" s="52" t="s">
        <v>2</v>
      </c>
      <c r="X23" s="52" t="s">
        <v>120</v>
      </c>
      <c r="Y23" s="53" t="s">
        <v>1</v>
      </c>
      <c r="AA23" s="35" t="s">
        <v>127</v>
      </c>
      <c r="AB23" s="51" t="s">
        <v>1050</v>
      </c>
      <c r="AC23" s="52" t="s">
        <v>0</v>
      </c>
      <c r="AD23" s="52" t="s">
        <v>118</v>
      </c>
      <c r="AE23" s="53" t="s">
        <v>1051</v>
      </c>
      <c r="AM23" s="23"/>
    </row>
    <row r="24" spans="2:39" ht="15" customHeight="1" x14ac:dyDescent="0.35">
      <c r="B24" s="49" t="s">
        <v>61</v>
      </c>
      <c r="C24" s="25">
        <v>6885.9299999999948</v>
      </c>
      <c r="D24" s="46">
        <v>2503.5799999999936</v>
      </c>
      <c r="K24" s="20"/>
      <c r="L24" s="49" t="s">
        <v>153</v>
      </c>
      <c r="M24" s="25">
        <v>861913.55000000144</v>
      </c>
      <c r="N24" s="16">
        <v>90867.769999999786</v>
      </c>
      <c r="O24" s="68">
        <v>1132</v>
      </c>
      <c r="P24" s="20"/>
      <c r="Q24" s="49" t="s">
        <v>403</v>
      </c>
      <c r="R24" s="25">
        <v>3749.11</v>
      </c>
      <c r="S24" s="46">
        <v>345.10000000000036</v>
      </c>
      <c r="T24" s="1"/>
      <c r="U24" s="59" t="s">
        <v>1032</v>
      </c>
      <c r="V24" s="56">
        <v>737568.41999999969</v>
      </c>
      <c r="W24" s="57">
        <v>274.94999999995343</v>
      </c>
      <c r="X24" s="57">
        <v>19450000</v>
      </c>
      <c r="Y24" s="58">
        <v>3.7277897554230095E-4</v>
      </c>
      <c r="AA24" s="59" t="s">
        <v>7</v>
      </c>
      <c r="AB24" s="56">
        <v>14700000</v>
      </c>
      <c r="AC24" s="57">
        <v>3696009.0500000222</v>
      </c>
      <c r="AD24" s="57">
        <v>-11003990.949999977</v>
      </c>
      <c r="AE24" s="60">
        <v>0.25142918707483142</v>
      </c>
      <c r="AM24" s="23"/>
    </row>
    <row r="25" spans="2:39" ht="14.5" customHeight="1" x14ac:dyDescent="0.35">
      <c r="B25" s="49" t="s">
        <v>62</v>
      </c>
      <c r="C25" s="25">
        <v>44444.929999999928</v>
      </c>
      <c r="D25" s="46">
        <v>11553.879999999954</v>
      </c>
      <c r="K25" s="20"/>
      <c r="L25" s="49" t="s">
        <v>154</v>
      </c>
      <c r="M25" s="25">
        <v>13765.920000000002</v>
      </c>
      <c r="N25" s="16">
        <v>1881.3500000000004</v>
      </c>
      <c r="O25" s="68">
        <v>17</v>
      </c>
      <c r="P25" s="20"/>
      <c r="Q25" s="49" t="s">
        <v>404</v>
      </c>
      <c r="R25" s="25">
        <v>238160.40999999997</v>
      </c>
      <c r="S25" s="46">
        <v>-19609.530000000028</v>
      </c>
      <c r="U25" s="49" t="s">
        <v>1033</v>
      </c>
      <c r="V25" s="25"/>
      <c r="W25" s="16"/>
      <c r="X25" s="16">
        <v>221700000</v>
      </c>
      <c r="Y25" s="54"/>
      <c r="AA25" s="49" t="s">
        <v>6</v>
      </c>
      <c r="AB25" s="25">
        <v>23360000</v>
      </c>
      <c r="AC25" s="16">
        <v>6988821.7000000374</v>
      </c>
      <c r="AD25" s="16">
        <v>-16371178.299999963</v>
      </c>
      <c r="AE25" s="46">
        <v>0.29917901113013856</v>
      </c>
      <c r="AM25" s="23"/>
    </row>
    <row r="26" spans="2:39" x14ac:dyDescent="0.35">
      <c r="B26" s="49" t="s">
        <v>63</v>
      </c>
      <c r="C26" s="25">
        <v>60183.149999999929</v>
      </c>
      <c r="D26" s="46">
        <v>15592.239999999918</v>
      </c>
      <c r="L26" s="49" t="s">
        <v>155</v>
      </c>
      <c r="M26" s="25">
        <v>106078.5599999999</v>
      </c>
      <c r="N26" s="16">
        <v>14497.399999999863</v>
      </c>
      <c r="O26" s="68">
        <v>131</v>
      </c>
      <c r="Q26" s="49" t="s">
        <v>405</v>
      </c>
      <c r="R26" s="25">
        <v>1805.4499999999998</v>
      </c>
      <c r="S26" s="46">
        <v>52.240000000000009</v>
      </c>
      <c r="U26" s="49" t="s">
        <v>1034</v>
      </c>
      <c r="V26" s="25">
        <v>3614760.6099999985</v>
      </c>
      <c r="W26" s="16">
        <v>94336.139999995939</v>
      </c>
      <c r="X26" s="16">
        <v>19625000</v>
      </c>
      <c r="Y26" s="54">
        <v>2.6097479246349312E-2</v>
      </c>
      <c r="AA26" s="49" t="s">
        <v>10</v>
      </c>
      <c r="AB26" s="25">
        <v>24800000</v>
      </c>
      <c r="AC26" s="16">
        <v>5760758.1400000313</v>
      </c>
      <c r="AD26" s="16">
        <v>-19039241.85999997</v>
      </c>
      <c r="AE26" s="46">
        <v>0.23228863467742061</v>
      </c>
      <c r="AM26" s="23"/>
    </row>
    <row r="27" spans="2:39" x14ac:dyDescent="0.35">
      <c r="B27" s="49" t="s">
        <v>64</v>
      </c>
      <c r="C27" s="25">
        <v>30658.420000000093</v>
      </c>
      <c r="D27" s="46">
        <v>-5106.3599999998478</v>
      </c>
      <c r="L27" s="49" t="s">
        <v>156</v>
      </c>
      <c r="M27" s="25">
        <v>893292.29999999807</v>
      </c>
      <c r="N27" s="16">
        <v>93737.24000000034</v>
      </c>
      <c r="O27" s="68">
        <v>1160</v>
      </c>
      <c r="Q27" s="49" t="s">
        <v>406</v>
      </c>
      <c r="R27" s="25">
        <v>200012.86000000019</v>
      </c>
      <c r="S27" s="46">
        <v>-948.16999999989639</v>
      </c>
      <c r="U27" s="49" t="s">
        <v>1035</v>
      </c>
      <c r="V27" s="25">
        <v>3486102.4899999988</v>
      </c>
      <c r="W27" s="16">
        <v>1584.0799999972805</v>
      </c>
      <c r="X27" s="16">
        <v>23675000</v>
      </c>
      <c r="Y27" s="54">
        <v>4.543985739206655E-4</v>
      </c>
      <c r="AA27" s="49" t="s">
        <v>3</v>
      </c>
      <c r="AB27" s="25">
        <v>22000000</v>
      </c>
      <c r="AC27" s="16">
        <v>4965535.1600000346</v>
      </c>
      <c r="AD27" s="16">
        <v>-17034464.839999966</v>
      </c>
      <c r="AE27" s="46">
        <v>0.22570614363636521</v>
      </c>
      <c r="AM27" s="23"/>
    </row>
    <row r="28" spans="2:39" ht="14.5" customHeight="1" x14ac:dyDescent="0.35">
      <c r="B28" s="49" t="s">
        <v>65</v>
      </c>
      <c r="C28" s="25">
        <v>8363</v>
      </c>
      <c r="D28" s="46">
        <v>2162.1500000000024</v>
      </c>
      <c r="K28" s="20"/>
      <c r="L28" s="49" t="s">
        <v>157</v>
      </c>
      <c r="M28" s="25">
        <v>258411.65999999954</v>
      </c>
      <c r="N28" s="16">
        <v>26360.549999999668</v>
      </c>
      <c r="O28" s="68">
        <v>333</v>
      </c>
      <c r="Q28" s="49" t="s">
        <v>407</v>
      </c>
      <c r="R28" s="25">
        <v>643.30999999999995</v>
      </c>
      <c r="S28" s="46">
        <v>145.12999999999988</v>
      </c>
      <c r="U28" s="49" t="s">
        <v>1036</v>
      </c>
      <c r="V28" s="25">
        <v>8099816.9499999825</v>
      </c>
      <c r="W28" s="16">
        <v>264949.11999998335</v>
      </c>
      <c r="X28" s="16">
        <v>13575000</v>
      </c>
      <c r="Y28" s="54">
        <v>3.2710507118310111E-2</v>
      </c>
      <c r="AA28" s="49" t="s">
        <v>11</v>
      </c>
      <c r="AB28" s="25">
        <v>31050000</v>
      </c>
      <c r="AC28" s="16">
        <v>8480964.9100000858</v>
      </c>
      <c r="AD28" s="16">
        <v>-22569035.089999914</v>
      </c>
      <c r="AE28" s="46">
        <v>0.27313896650563885</v>
      </c>
      <c r="AM28" s="23"/>
    </row>
    <row r="29" spans="2:39" x14ac:dyDescent="0.35">
      <c r="B29" s="49" t="s">
        <v>66</v>
      </c>
      <c r="C29" s="25">
        <v>10179.940000000002</v>
      </c>
      <c r="D29" s="46">
        <v>3718.9500000000025</v>
      </c>
      <c r="K29" s="7"/>
      <c r="L29" s="49" t="s">
        <v>158</v>
      </c>
      <c r="M29" s="25">
        <v>470900.73999999941</v>
      </c>
      <c r="N29" s="16">
        <v>50479.950000000536</v>
      </c>
      <c r="O29" s="68">
        <v>614</v>
      </c>
      <c r="Q29" s="49" t="s">
        <v>408</v>
      </c>
      <c r="R29" s="25">
        <v>88245.809999999969</v>
      </c>
      <c r="S29" s="46">
        <v>-254.60000000003492</v>
      </c>
      <c r="U29" s="49" t="s">
        <v>1037</v>
      </c>
      <c r="V29" s="25">
        <v>9755992.0099999867</v>
      </c>
      <c r="W29" s="16">
        <v>203855.93999996781</v>
      </c>
      <c r="X29" s="16">
        <v>13675000</v>
      </c>
      <c r="Y29" s="54">
        <v>2.089545991745519E-2</v>
      </c>
      <c r="AA29" s="49" t="s">
        <v>9</v>
      </c>
      <c r="AB29" s="25">
        <v>28925000</v>
      </c>
      <c r="AC29" s="16">
        <v>3127501.1500000367</v>
      </c>
      <c r="AD29" s="16">
        <v>-25797498.849999964</v>
      </c>
      <c r="AE29" s="46">
        <v>0.10812449956784916</v>
      </c>
      <c r="AM29" s="23"/>
    </row>
    <row r="30" spans="2:39" x14ac:dyDescent="0.35">
      <c r="B30" s="49" t="s">
        <v>67</v>
      </c>
      <c r="C30" s="25">
        <v>183123.06000000046</v>
      </c>
      <c r="D30" s="46">
        <v>47452.680000000779</v>
      </c>
      <c r="L30" s="49" t="s">
        <v>159</v>
      </c>
      <c r="M30" s="25">
        <v>141635.10000000003</v>
      </c>
      <c r="N30" s="16">
        <v>19356.970000000059</v>
      </c>
      <c r="O30" s="68">
        <v>173</v>
      </c>
      <c r="Q30" s="49" t="s">
        <v>409</v>
      </c>
      <c r="R30" s="25">
        <v>42803.810000000012</v>
      </c>
      <c r="S30" s="46">
        <v>-1467.8399999999747</v>
      </c>
      <c r="U30" s="49" t="s">
        <v>1038</v>
      </c>
      <c r="V30" s="25">
        <v>5536439.2600000063</v>
      </c>
      <c r="W30" s="16">
        <v>67741.800000003539</v>
      </c>
      <c r="X30" s="16">
        <v>18875000</v>
      </c>
      <c r="Y30" s="54">
        <v>1.2235625971629185E-2</v>
      </c>
      <c r="AA30" s="49" t="s">
        <v>8</v>
      </c>
      <c r="AB30" s="25">
        <v>33950000</v>
      </c>
      <c r="AC30" s="16">
        <v>5630054.2800000403</v>
      </c>
      <c r="AD30" s="16">
        <v>-28319945.719999962</v>
      </c>
      <c r="AE30" s="46">
        <v>0.16583370486008955</v>
      </c>
      <c r="AM30" s="23"/>
    </row>
    <row r="31" spans="2:39" x14ac:dyDescent="0.35">
      <c r="B31" s="49" t="s">
        <v>68</v>
      </c>
      <c r="C31" s="25">
        <v>61629.349999999904</v>
      </c>
      <c r="D31" s="46">
        <v>15973.839999999836</v>
      </c>
      <c r="L31" s="49" t="s">
        <v>160</v>
      </c>
      <c r="M31" s="25">
        <v>39988.859999999979</v>
      </c>
      <c r="N31" s="16">
        <v>10397.059999999979</v>
      </c>
      <c r="O31" s="68">
        <v>222</v>
      </c>
      <c r="Q31" s="49" t="s">
        <v>410</v>
      </c>
      <c r="R31" s="25">
        <v>336451.7900000001</v>
      </c>
      <c r="S31" s="46">
        <v>-4294.0799999997253</v>
      </c>
      <c r="U31" s="49" t="s">
        <v>117</v>
      </c>
      <c r="V31" s="25">
        <v>10158634.519999987</v>
      </c>
      <c r="W31" s="16">
        <v>254772.36999997683</v>
      </c>
      <c r="X31" s="16">
        <v>40850000</v>
      </c>
      <c r="Y31" s="54">
        <v>2.5079391280234498E-2</v>
      </c>
      <c r="AA31" s="49" t="s">
        <v>4</v>
      </c>
      <c r="AB31" s="25">
        <v>68150000</v>
      </c>
      <c r="AC31" s="16">
        <v>9462535.6200001258</v>
      </c>
      <c r="AD31" s="16">
        <v>-58687464.379999876</v>
      </c>
      <c r="AE31" s="46">
        <v>0.13884865179750736</v>
      </c>
      <c r="AM31" s="23"/>
    </row>
    <row r="32" spans="2:39" x14ac:dyDescent="0.35">
      <c r="B32" s="49" t="s">
        <v>69</v>
      </c>
      <c r="C32" s="25">
        <v>77966.800000000017</v>
      </c>
      <c r="D32" s="46">
        <v>20222.179999999935</v>
      </c>
      <c r="L32" s="49" t="s">
        <v>161</v>
      </c>
      <c r="M32" s="25">
        <v>32498.239999999972</v>
      </c>
      <c r="N32" s="16">
        <v>8448.6099999999751</v>
      </c>
      <c r="O32" s="68">
        <v>474</v>
      </c>
      <c r="Q32" s="49" t="s">
        <v>411</v>
      </c>
      <c r="R32" s="25">
        <v>943.74000000000012</v>
      </c>
      <c r="S32" s="46">
        <v>25.750000000000114</v>
      </c>
      <c r="U32" s="49" t="s">
        <v>1039</v>
      </c>
      <c r="V32" s="25">
        <v>1216916.5199999968</v>
      </c>
      <c r="W32" s="16">
        <v>-65442.440000002738</v>
      </c>
      <c r="X32" s="16">
        <v>3210000</v>
      </c>
      <c r="Y32" s="54">
        <v>-5.3777263209478753E-2</v>
      </c>
      <c r="AA32" s="49" t="s">
        <v>14</v>
      </c>
      <c r="AB32" s="25">
        <v>106925000</v>
      </c>
      <c r="AC32" s="16">
        <v>8214378.4100000765</v>
      </c>
      <c r="AD32" s="16">
        <v>-98710621.589999929</v>
      </c>
      <c r="AE32" s="46">
        <v>7.6823740098200394E-2</v>
      </c>
      <c r="AM32" s="23"/>
    </row>
    <row r="33" spans="2:39" x14ac:dyDescent="0.35">
      <c r="B33" s="49" t="s">
        <v>70</v>
      </c>
      <c r="C33" s="25">
        <v>207372.84999999989</v>
      </c>
      <c r="D33" s="46">
        <v>63477.540000000532</v>
      </c>
      <c r="L33" s="49" t="s">
        <v>162</v>
      </c>
      <c r="M33" s="25">
        <v>33949.820000000087</v>
      </c>
      <c r="N33" s="16">
        <v>8777.8400000001093</v>
      </c>
      <c r="O33" s="68">
        <v>700</v>
      </c>
      <c r="Q33" s="49" t="s">
        <v>412</v>
      </c>
      <c r="R33" s="25">
        <v>311445.75000000041</v>
      </c>
      <c r="S33" s="46">
        <v>-427.36999999941327</v>
      </c>
      <c r="U33" s="49" t="s">
        <v>1040</v>
      </c>
      <c r="V33" s="25">
        <v>8952751.4800000098</v>
      </c>
      <c r="W33" s="16">
        <v>141540.58000000007</v>
      </c>
      <c r="X33" s="16">
        <v>31150000</v>
      </c>
      <c r="Y33" s="54">
        <v>1.580972959164504E-2</v>
      </c>
      <c r="AA33" s="49" t="s">
        <v>13</v>
      </c>
      <c r="AB33" s="25">
        <v>35700000</v>
      </c>
      <c r="AC33" s="16">
        <v>4942210.0700000376</v>
      </c>
      <c r="AD33" s="16">
        <v>-30757789.929999962</v>
      </c>
      <c r="AE33" s="46">
        <v>0.13843725686274616</v>
      </c>
      <c r="AM33" s="23"/>
    </row>
    <row r="34" spans="2:39" x14ac:dyDescent="0.35">
      <c r="B34" s="49" t="s">
        <v>71</v>
      </c>
      <c r="C34" s="25">
        <v>161990.56000000064</v>
      </c>
      <c r="D34" s="46">
        <v>42022.240000000122</v>
      </c>
      <c r="L34" s="49" t="s">
        <v>163</v>
      </c>
      <c r="M34" s="25">
        <v>166327.25</v>
      </c>
      <c r="N34" s="16">
        <v>42836.380000000252</v>
      </c>
      <c r="O34" s="68">
        <v>850</v>
      </c>
      <c r="Q34" s="49" t="s">
        <v>413</v>
      </c>
      <c r="R34" s="25">
        <v>3028.4500000000007</v>
      </c>
      <c r="S34" s="46">
        <v>918.41000000000031</v>
      </c>
      <c r="U34" s="49" t="s">
        <v>1041</v>
      </c>
      <c r="V34" s="25">
        <v>3187720.1399999983</v>
      </c>
      <c r="W34" s="16">
        <v>134782.06999999657</v>
      </c>
      <c r="X34" s="16">
        <v>53850000</v>
      </c>
      <c r="Y34" s="54">
        <v>4.2281650860353334E-2</v>
      </c>
      <c r="AA34" s="49" t="s">
        <v>12</v>
      </c>
      <c r="AB34" s="25">
        <v>48225000</v>
      </c>
      <c r="AC34" s="16">
        <v>8871189.6600000504</v>
      </c>
      <c r="AD34" s="16">
        <v>-39353810.339999951</v>
      </c>
      <c r="AE34" s="46">
        <v>0.18395416609642407</v>
      </c>
      <c r="AM34" s="23"/>
    </row>
    <row r="35" spans="2:39" x14ac:dyDescent="0.35">
      <c r="B35" s="49" t="s">
        <v>72</v>
      </c>
      <c r="C35" s="25">
        <v>61134.400000000052</v>
      </c>
      <c r="D35" s="46">
        <v>15640.500000000058</v>
      </c>
      <c r="L35" s="49" t="s">
        <v>164</v>
      </c>
      <c r="M35" s="25">
        <v>14811.01999999997</v>
      </c>
      <c r="N35" s="16">
        <v>3849.6899999999841</v>
      </c>
      <c r="O35" s="68">
        <v>469</v>
      </c>
      <c r="Q35" s="49" t="s">
        <v>414</v>
      </c>
      <c r="R35" s="25">
        <v>7436.2800000000007</v>
      </c>
      <c r="S35" s="46">
        <v>-72.389999999997599</v>
      </c>
      <c r="U35" s="49" t="s">
        <v>1042</v>
      </c>
      <c r="V35" s="25">
        <v>1681207.5299999975</v>
      </c>
      <c r="W35" s="16">
        <v>-68802.06000000285</v>
      </c>
      <c r="X35" s="16">
        <v>4125000</v>
      </c>
      <c r="Y35" s="54">
        <v>-4.0924192148962688E-2</v>
      </c>
      <c r="AA35" s="49" t="s">
        <v>5</v>
      </c>
      <c r="AB35" s="25">
        <v>46075000</v>
      </c>
      <c r="AC35" s="16">
        <v>7408612.0500000454</v>
      </c>
      <c r="AD35" s="16">
        <v>-38666387.949999958</v>
      </c>
      <c r="AE35" s="46">
        <v>0.16079461855670202</v>
      </c>
      <c r="AM35" s="23"/>
    </row>
    <row r="36" spans="2:39" x14ac:dyDescent="0.35">
      <c r="B36" s="49" t="s">
        <v>73</v>
      </c>
      <c r="C36" s="25">
        <v>250209.759999998</v>
      </c>
      <c r="D36" s="46">
        <v>84511.23999999644</v>
      </c>
      <c r="L36" s="49" t="s">
        <v>165</v>
      </c>
      <c r="M36" s="25">
        <v>356131.62000000011</v>
      </c>
      <c r="N36" s="16">
        <v>12547.400000000373</v>
      </c>
      <c r="O36" s="68">
        <v>437</v>
      </c>
      <c r="Q36" s="49" t="s">
        <v>415</v>
      </c>
      <c r="R36" s="25">
        <v>11346.83</v>
      </c>
      <c r="S36" s="46">
        <v>-47.149999999999636</v>
      </c>
      <c r="U36" s="49" t="s">
        <v>1043</v>
      </c>
      <c r="V36" s="25">
        <v>4429368.450000002</v>
      </c>
      <c r="W36" s="16">
        <v>4004.2099999925122</v>
      </c>
      <c r="X36" s="16">
        <v>9050000</v>
      </c>
      <c r="Y36" s="54">
        <v>9.0401375392297977E-4</v>
      </c>
      <c r="AA36" s="50" t="s">
        <v>123</v>
      </c>
      <c r="AB36" s="48">
        <v>192350000</v>
      </c>
      <c r="AC36" s="28"/>
      <c r="AD36" s="28">
        <v>-192350000</v>
      </c>
      <c r="AE36" s="47"/>
      <c r="AM36" s="23"/>
    </row>
    <row r="37" spans="2:39" x14ac:dyDescent="0.35">
      <c r="B37" s="49" t="s">
        <v>74</v>
      </c>
      <c r="C37" s="25">
        <v>59218.45</v>
      </c>
      <c r="D37" s="46">
        <v>21787.500000000058</v>
      </c>
      <c r="L37" s="49" t="s">
        <v>166</v>
      </c>
      <c r="M37" s="25">
        <v>89872.259999999966</v>
      </c>
      <c r="N37" s="16">
        <v>2217.2599999999802</v>
      </c>
      <c r="O37" s="68">
        <v>109</v>
      </c>
      <c r="Q37" s="49" t="s">
        <v>416</v>
      </c>
      <c r="R37" s="25">
        <v>9127.81</v>
      </c>
      <c r="S37" s="46">
        <v>-32.050000000001091</v>
      </c>
      <c r="U37" s="49" t="s">
        <v>1044</v>
      </c>
      <c r="V37" s="25">
        <v>6283193.3300000113</v>
      </c>
      <c r="W37" s="16">
        <v>-87731.739999991842</v>
      </c>
      <c r="X37" s="16">
        <v>59850000</v>
      </c>
      <c r="Y37" s="54">
        <v>-1.3962922258193778E-2</v>
      </c>
      <c r="AM37" s="23"/>
    </row>
    <row r="38" spans="2:39" x14ac:dyDescent="0.35">
      <c r="B38" s="49" t="s">
        <v>75</v>
      </c>
      <c r="C38" s="25">
        <v>549933.9100000012</v>
      </c>
      <c r="D38" s="46">
        <v>-118087.97999999695</v>
      </c>
      <c r="L38" s="49" t="s">
        <v>167</v>
      </c>
      <c r="M38" s="25">
        <v>380581.9600000002</v>
      </c>
      <c r="N38" s="16">
        <v>13044.860000000335</v>
      </c>
      <c r="O38" s="68">
        <v>469</v>
      </c>
      <c r="Q38" s="49" t="s">
        <v>417</v>
      </c>
      <c r="R38" s="25">
        <v>203448.90999999997</v>
      </c>
      <c r="S38" s="46">
        <v>-18920.990000000049</v>
      </c>
      <c r="U38" s="49" t="s">
        <v>1045</v>
      </c>
      <c r="V38" s="25">
        <v>1073650.7199999983</v>
      </c>
      <c r="W38" s="16">
        <v>-43341.320000001928</v>
      </c>
      <c r="X38" s="16">
        <v>110150000</v>
      </c>
      <c r="Y38" s="54">
        <v>-4.0368174856718758E-2</v>
      </c>
      <c r="AM38" s="23"/>
    </row>
    <row r="39" spans="2:39" x14ac:dyDescent="0.35">
      <c r="B39" s="49" t="s">
        <v>76</v>
      </c>
      <c r="C39" s="25">
        <v>16249</v>
      </c>
      <c r="D39" s="46">
        <v>5049.28999999999</v>
      </c>
      <c r="L39" s="49" t="s">
        <v>168</v>
      </c>
      <c r="M39" s="25">
        <v>89872.259999999951</v>
      </c>
      <c r="N39" s="16">
        <v>2217.2599999999657</v>
      </c>
      <c r="O39" s="68">
        <v>109</v>
      </c>
      <c r="Q39" s="49" t="s">
        <v>418</v>
      </c>
      <c r="R39" s="25">
        <v>167361.35000000003</v>
      </c>
      <c r="S39" s="46">
        <v>-12735.079999999958</v>
      </c>
      <c r="U39" s="49" t="s">
        <v>1046</v>
      </c>
      <c r="V39" s="25">
        <v>174108.3300000001</v>
      </c>
      <c r="W39" s="16">
        <v>-14834.329999999929</v>
      </c>
      <c r="X39" s="16">
        <v>3050000</v>
      </c>
      <c r="Y39" s="54">
        <v>-8.5201724696342324E-2</v>
      </c>
      <c r="AM39" s="23"/>
    </row>
    <row r="40" spans="2:39" x14ac:dyDescent="0.35">
      <c r="B40" s="49" t="s">
        <v>77</v>
      </c>
      <c r="C40" s="25">
        <v>25880152.860001124</v>
      </c>
      <c r="D40" s="46">
        <v>1561197.8600008301</v>
      </c>
      <c r="L40" s="49" t="s">
        <v>169</v>
      </c>
      <c r="M40" s="25">
        <v>379654.84</v>
      </c>
      <c r="N40" s="16">
        <v>12909.270000000251</v>
      </c>
      <c r="O40" s="68">
        <v>468</v>
      </c>
      <c r="Q40" s="49" t="s">
        <v>419</v>
      </c>
      <c r="R40" s="25">
        <v>380589.50000000023</v>
      </c>
      <c r="S40" s="46">
        <v>-13811.539999999979</v>
      </c>
      <c r="U40" s="49" t="s">
        <v>1047</v>
      </c>
      <c r="V40" s="25">
        <v>2184211.149999999</v>
      </c>
      <c r="W40" s="16">
        <v>-43373.770000002813</v>
      </c>
      <c r="X40" s="16">
        <v>17100000</v>
      </c>
      <c r="Y40" s="54">
        <v>-1.9857864932153118E-2</v>
      </c>
      <c r="AM40" s="23"/>
    </row>
    <row r="41" spans="2:39" x14ac:dyDescent="0.35">
      <c r="B41" s="49" t="s">
        <v>78</v>
      </c>
      <c r="C41" s="25">
        <v>4493533.4200000204</v>
      </c>
      <c r="D41" s="46">
        <v>469339.43000004394</v>
      </c>
      <c r="L41" s="49" t="s">
        <v>170</v>
      </c>
      <c r="M41" s="25">
        <v>112288.68000000031</v>
      </c>
      <c r="N41" s="16">
        <v>29196.650000000242</v>
      </c>
      <c r="O41" s="68">
        <v>567</v>
      </c>
      <c r="Q41" s="49" t="s">
        <v>420</v>
      </c>
      <c r="R41" s="25">
        <v>2446.35</v>
      </c>
      <c r="S41" s="46">
        <v>57.170000000000073</v>
      </c>
      <c r="U41" s="50" t="s">
        <v>1048</v>
      </c>
      <c r="V41" s="48">
        <v>6976128.29</v>
      </c>
      <c r="W41" s="28">
        <v>155178.97000001837</v>
      </c>
      <c r="X41" s="28">
        <v>13250000</v>
      </c>
      <c r="Y41" s="55">
        <v>2.2244282723765444E-2</v>
      </c>
      <c r="AM41" s="23"/>
    </row>
    <row r="42" spans="2:39" x14ac:dyDescent="0.35">
      <c r="B42" s="49" t="s">
        <v>79</v>
      </c>
      <c r="C42" s="25">
        <v>133777.98000000036</v>
      </c>
      <c r="D42" s="46">
        <v>34723.250000001484</v>
      </c>
      <c r="L42" s="49" t="s">
        <v>171</v>
      </c>
      <c r="M42" s="25">
        <v>41590.400000000001</v>
      </c>
      <c r="N42" s="16">
        <v>10812.300000000014</v>
      </c>
      <c r="O42" s="68">
        <v>606</v>
      </c>
      <c r="Q42" s="49" t="s">
        <v>421</v>
      </c>
      <c r="R42" s="25">
        <v>7780.34</v>
      </c>
      <c r="S42" s="46">
        <v>1084.8900000000003</v>
      </c>
      <c r="AM42" s="23"/>
    </row>
    <row r="43" spans="2:39" x14ac:dyDescent="0.35">
      <c r="B43" s="49" t="s">
        <v>80</v>
      </c>
      <c r="C43" s="25">
        <v>13524.299999999994</v>
      </c>
      <c r="D43" s="46">
        <v>4206.3400000000111</v>
      </c>
      <c r="L43" s="49" t="s">
        <v>172</v>
      </c>
      <c r="M43" s="25">
        <v>30271.57000000008</v>
      </c>
      <c r="N43" s="16">
        <v>7868.4900000001217</v>
      </c>
      <c r="O43" s="68">
        <v>623</v>
      </c>
      <c r="Q43" s="49" t="s">
        <v>422</v>
      </c>
      <c r="R43" s="25">
        <v>381.19</v>
      </c>
      <c r="S43" s="46">
        <v>2.2699999999999818</v>
      </c>
      <c r="AM43" s="23"/>
    </row>
    <row r="44" spans="2:39" x14ac:dyDescent="0.35">
      <c r="B44" s="49" t="s">
        <v>81</v>
      </c>
      <c r="C44" s="25">
        <v>28681899.479998462</v>
      </c>
      <c r="D44" s="46">
        <v>-1051786.1799998768</v>
      </c>
      <c r="L44" s="49" t="s">
        <v>173</v>
      </c>
      <c r="M44" s="25">
        <v>19710.079999999984</v>
      </c>
      <c r="N44" s="16">
        <v>5124.9999999999854</v>
      </c>
      <c r="O44" s="68">
        <v>92</v>
      </c>
      <c r="Q44" s="49" t="s">
        <v>423</v>
      </c>
      <c r="R44" s="25">
        <v>1618.2800000000002</v>
      </c>
      <c r="S44" s="46">
        <v>460.13000000000011</v>
      </c>
      <c r="AM44" s="23"/>
    </row>
    <row r="45" spans="2:39" x14ac:dyDescent="0.35">
      <c r="B45" s="49" t="s">
        <v>82</v>
      </c>
      <c r="C45" s="25">
        <v>3746817.1299999678</v>
      </c>
      <c r="D45" s="46">
        <v>140667.86000001105</v>
      </c>
      <c r="L45" s="49" t="s">
        <v>174</v>
      </c>
      <c r="M45" s="25">
        <v>4042.2399999999989</v>
      </c>
      <c r="N45" s="16">
        <v>1050.6700000000005</v>
      </c>
      <c r="O45" s="68">
        <v>128</v>
      </c>
      <c r="Q45" s="49" t="s">
        <v>424</v>
      </c>
      <c r="R45" s="25">
        <v>150221.55000000005</v>
      </c>
      <c r="S45" s="46">
        <v>-8027.0299999999697</v>
      </c>
      <c r="AM45" s="23"/>
    </row>
    <row r="46" spans="2:39" x14ac:dyDescent="0.35">
      <c r="B46" s="49" t="s">
        <v>83</v>
      </c>
      <c r="C46" s="25">
        <v>50424.970000000118</v>
      </c>
      <c r="D46" s="46">
        <v>13081.400000000183</v>
      </c>
      <c r="L46" s="49" t="s">
        <v>175</v>
      </c>
      <c r="M46" s="25">
        <v>61439.700000000033</v>
      </c>
      <c r="N46" s="16">
        <v>61.919999999990978</v>
      </c>
      <c r="O46" s="68">
        <v>102</v>
      </c>
      <c r="Q46" s="49" t="s">
        <v>425</v>
      </c>
      <c r="R46" s="25">
        <v>13137.369999999997</v>
      </c>
      <c r="S46" s="46">
        <v>159.80000000000109</v>
      </c>
      <c r="AM46" s="23"/>
    </row>
    <row r="47" spans="2:39" x14ac:dyDescent="0.35">
      <c r="B47" s="49" t="s">
        <v>84</v>
      </c>
      <c r="C47" s="25">
        <v>325297.09000000131</v>
      </c>
      <c r="D47" s="46">
        <v>109496.7700000008</v>
      </c>
      <c r="L47" s="49" t="s">
        <v>176</v>
      </c>
      <c r="M47" s="25">
        <v>64451.450000000033</v>
      </c>
      <c r="N47" s="16">
        <v>64.959999999999127</v>
      </c>
      <c r="O47" s="68">
        <v>107</v>
      </c>
      <c r="Q47" s="49" t="s">
        <v>426</v>
      </c>
      <c r="R47" s="25">
        <v>58235.550000000025</v>
      </c>
      <c r="S47" s="46">
        <v>4759.130000000041</v>
      </c>
      <c r="AM47" s="23"/>
    </row>
    <row r="48" spans="2:39" x14ac:dyDescent="0.35">
      <c r="B48" s="49" t="s">
        <v>85</v>
      </c>
      <c r="C48" s="25">
        <v>23331.45000000007</v>
      </c>
      <c r="D48" s="46">
        <v>8661.5900000000674</v>
      </c>
      <c r="L48" s="49" t="s">
        <v>177</v>
      </c>
      <c r="M48" s="25">
        <v>285343.11999999994</v>
      </c>
      <c r="N48" s="16">
        <v>-1086.729999999865</v>
      </c>
      <c r="O48" s="68">
        <v>476</v>
      </c>
      <c r="Q48" s="49" t="s">
        <v>427</v>
      </c>
      <c r="R48" s="25">
        <v>1714.68</v>
      </c>
      <c r="S48" s="46">
        <v>13.669999999999845</v>
      </c>
      <c r="AM48" s="23"/>
    </row>
    <row r="49" spans="2:39" x14ac:dyDescent="0.35">
      <c r="B49" s="49" t="s">
        <v>86</v>
      </c>
      <c r="C49" s="25">
        <v>203041.16000000015</v>
      </c>
      <c r="D49" s="46">
        <v>61923.269999999669</v>
      </c>
      <c r="L49" s="49" t="s">
        <v>178</v>
      </c>
      <c r="M49" s="25">
        <v>192832.21999999988</v>
      </c>
      <c r="N49" s="16">
        <v>-929.15000000005239</v>
      </c>
      <c r="O49" s="68">
        <v>322</v>
      </c>
      <c r="Q49" s="49" t="s">
        <v>428</v>
      </c>
      <c r="R49" s="25">
        <v>278251.19999999984</v>
      </c>
      <c r="S49" s="46">
        <v>-19145.760000000184</v>
      </c>
      <c r="AM49" s="23"/>
    </row>
    <row r="50" spans="2:39" x14ac:dyDescent="0.35">
      <c r="B50" s="49" t="s">
        <v>87</v>
      </c>
      <c r="C50" s="25">
        <v>831.11000000000195</v>
      </c>
      <c r="D50" s="46">
        <v>311.06000000000222</v>
      </c>
      <c r="L50" s="49" t="s">
        <v>179</v>
      </c>
      <c r="M50" s="25">
        <v>49392.7</v>
      </c>
      <c r="N50" s="16">
        <v>49.779999999998836</v>
      </c>
      <c r="O50" s="68">
        <v>82</v>
      </c>
      <c r="Q50" s="49" t="s">
        <v>429</v>
      </c>
      <c r="R50" s="25">
        <v>18736.860000000004</v>
      </c>
      <c r="S50" s="46">
        <v>-563.38999999999578</v>
      </c>
      <c r="AM50" s="23"/>
    </row>
    <row r="51" spans="2:39" x14ac:dyDescent="0.35">
      <c r="B51" s="49" t="s">
        <v>88</v>
      </c>
      <c r="C51" s="25">
        <v>9506980.8199998867</v>
      </c>
      <c r="D51" s="46">
        <v>-945090.58000007272</v>
      </c>
      <c r="L51" s="49" t="s">
        <v>180</v>
      </c>
      <c r="M51" s="25">
        <v>48790.350000000013</v>
      </c>
      <c r="N51" s="16">
        <v>49.17000000000553</v>
      </c>
      <c r="O51" s="68">
        <v>81</v>
      </c>
      <c r="Q51" s="49" t="s">
        <v>430</v>
      </c>
      <c r="R51" s="25">
        <v>422901.0300000002</v>
      </c>
      <c r="S51" s="46">
        <v>38639.760000000184</v>
      </c>
      <c r="AM51" s="23"/>
    </row>
    <row r="52" spans="2:39" ht="15.5" thickTop="1" thickBot="1" x14ac:dyDescent="0.4">
      <c r="B52" s="49" t="s">
        <v>89</v>
      </c>
      <c r="C52" s="25">
        <v>1463309.2600000079</v>
      </c>
      <c r="D52" s="46">
        <v>-3142.5699999923818</v>
      </c>
      <c r="L52" s="50" t="s">
        <v>181</v>
      </c>
      <c r="M52" s="25">
        <v>286055.90999999986</v>
      </c>
      <c r="N52" s="16">
        <v>-975.69000000006054</v>
      </c>
      <c r="O52" s="68">
        <v>477</v>
      </c>
      <c r="Q52" s="49" t="s">
        <v>431</v>
      </c>
      <c r="R52" s="25">
        <v>6587.38</v>
      </c>
      <c r="S52" s="46">
        <v>819.60999999999967</v>
      </c>
      <c r="AM52" s="23"/>
    </row>
    <row r="53" spans="2:39" ht="15.5" thickTop="1" thickBot="1" x14ac:dyDescent="0.4">
      <c r="B53" s="49" t="s">
        <v>90</v>
      </c>
      <c r="C53" s="25">
        <v>207249.38000000032</v>
      </c>
      <c r="D53" s="46">
        <v>73802.720000000088</v>
      </c>
      <c r="L53" s="59" t="s">
        <v>182</v>
      </c>
      <c r="M53" s="25">
        <v>201325.40999999992</v>
      </c>
      <c r="N53" s="16">
        <v>-258.66000000000349</v>
      </c>
      <c r="O53" s="68">
        <v>335</v>
      </c>
      <c r="Q53" s="49" t="s">
        <v>432</v>
      </c>
      <c r="R53" s="25">
        <v>31039.180000000004</v>
      </c>
      <c r="S53" s="46">
        <v>-1684.8299999999981</v>
      </c>
      <c r="AM53" s="23"/>
    </row>
    <row r="54" spans="2:39" ht="15.5" thickTop="1" thickBot="1" x14ac:dyDescent="0.4">
      <c r="B54" s="50" t="s">
        <v>91</v>
      </c>
      <c r="C54" s="48">
        <v>679676.88999999478</v>
      </c>
      <c r="D54" s="47">
        <v>175946.34999999218</v>
      </c>
      <c r="L54" s="49" t="s">
        <v>183</v>
      </c>
      <c r="M54" s="25">
        <v>10328.720000000001</v>
      </c>
      <c r="N54" s="16">
        <v>2685.2299999999996</v>
      </c>
      <c r="O54" s="68">
        <v>188</v>
      </c>
      <c r="Q54" s="49" t="s">
        <v>433</v>
      </c>
      <c r="R54" s="25">
        <v>274945.4499999999</v>
      </c>
      <c r="S54" s="46">
        <v>26836.699999999983</v>
      </c>
      <c r="AM54" s="23"/>
    </row>
    <row r="55" spans="2:39" ht="15.5" thickTop="1" thickBot="1" x14ac:dyDescent="0.4">
      <c r="B55" s="24"/>
      <c r="L55" s="49" t="s">
        <v>184</v>
      </c>
      <c r="M55" s="25">
        <v>11937.239999999978</v>
      </c>
      <c r="N55" s="16">
        <v>3102.7799999999952</v>
      </c>
      <c r="O55" s="68">
        <v>378</v>
      </c>
      <c r="Q55" s="49" t="s">
        <v>434</v>
      </c>
      <c r="R55" s="25">
        <v>356800.08000000031</v>
      </c>
      <c r="S55" s="46">
        <v>-2632.1999999997206</v>
      </c>
      <c r="AM55" s="23"/>
    </row>
    <row r="56" spans="2:39" ht="15.5" thickTop="1" thickBot="1" x14ac:dyDescent="0.4">
      <c r="B56" s="24"/>
      <c r="L56" s="49" t="s">
        <v>185</v>
      </c>
      <c r="M56" s="25">
        <v>59218.45</v>
      </c>
      <c r="N56" s="16">
        <v>21787.500000000058</v>
      </c>
      <c r="O56" s="68">
        <v>1820</v>
      </c>
      <c r="Q56" s="49" t="s">
        <v>435</v>
      </c>
      <c r="R56" s="25">
        <v>182933.09</v>
      </c>
      <c r="S56" s="46">
        <v>-3.8300000000162981</v>
      </c>
      <c r="AM56" s="23"/>
    </row>
    <row r="57" spans="2:39" ht="15.5" thickTop="1" thickBot="1" x14ac:dyDescent="0.4">
      <c r="B57" s="24"/>
      <c r="L57" s="49" t="s">
        <v>186</v>
      </c>
      <c r="M57" s="25">
        <v>10332.410000000011</v>
      </c>
      <c r="N57" s="16">
        <v>2685.7000000000098</v>
      </c>
      <c r="O57" s="68">
        <v>319</v>
      </c>
      <c r="Q57" s="49" t="s">
        <v>436</v>
      </c>
      <c r="R57" s="25">
        <v>4795.1900000000005</v>
      </c>
      <c r="S57" s="46">
        <v>930.79000000000133</v>
      </c>
      <c r="AM57" s="23"/>
    </row>
    <row r="58" spans="2:39" ht="15.5" thickTop="1" thickBot="1" x14ac:dyDescent="0.4">
      <c r="B58" s="24"/>
      <c r="L58" s="49" t="s">
        <v>187</v>
      </c>
      <c r="M58" s="25">
        <v>38009.689999999973</v>
      </c>
      <c r="N58" s="16">
        <v>9881.1699999999983</v>
      </c>
      <c r="O58" s="68">
        <v>361</v>
      </c>
      <c r="Q58" s="49" t="s">
        <v>437</v>
      </c>
      <c r="R58" s="25">
        <v>12262.039999999999</v>
      </c>
      <c r="S58" s="46">
        <v>-856.31000000000131</v>
      </c>
      <c r="AM58" s="23"/>
    </row>
    <row r="59" spans="2:39" ht="15.5" thickTop="1" thickBot="1" x14ac:dyDescent="0.4">
      <c r="B59" s="24"/>
      <c r="L59" s="49" t="s">
        <v>188</v>
      </c>
      <c r="M59" s="25">
        <v>16896.700000000008</v>
      </c>
      <c r="N59" s="16">
        <v>4392.8000000000084</v>
      </c>
      <c r="O59" s="68">
        <v>190</v>
      </c>
      <c r="Q59" s="49" t="s">
        <v>438</v>
      </c>
      <c r="R59" s="25">
        <v>83292.080000000031</v>
      </c>
      <c r="S59" s="46">
        <v>-354.11999999998079</v>
      </c>
      <c r="AM59" s="23"/>
    </row>
    <row r="60" spans="2:39" ht="15" thickTop="1" x14ac:dyDescent="0.35">
      <c r="B60" s="24"/>
      <c r="L60" s="49" t="s">
        <v>189</v>
      </c>
      <c r="M60" s="25">
        <v>1949.399999999999</v>
      </c>
      <c r="N60" s="16">
        <v>506.93999999999892</v>
      </c>
      <c r="O60" s="68">
        <v>95</v>
      </c>
      <c r="Q60" s="49" t="s">
        <v>439</v>
      </c>
      <c r="R60" s="25">
        <v>284875.18000000011</v>
      </c>
      <c r="S60" s="46">
        <v>-7337.8800000000047</v>
      </c>
      <c r="AM60" s="23"/>
    </row>
    <row r="61" spans="2:39" x14ac:dyDescent="0.35">
      <c r="B61" s="24"/>
      <c r="L61" s="49" t="s">
        <v>190</v>
      </c>
      <c r="M61" s="25">
        <v>1198.96</v>
      </c>
      <c r="N61" s="16">
        <v>104.65000000000009</v>
      </c>
      <c r="O61" s="68">
        <v>8</v>
      </c>
      <c r="Q61" s="49" t="s">
        <v>440</v>
      </c>
      <c r="R61" s="25">
        <v>430609.0300000002</v>
      </c>
      <c r="S61" s="46">
        <v>-4900.6099999997532</v>
      </c>
      <c r="AM61" s="23"/>
    </row>
    <row r="62" spans="2:39" x14ac:dyDescent="0.35">
      <c r="B62" s="24"/>
      <c r="L62" s="49" t="s">
        <v>191</v>
      </c>
      <c r="M62" s="25">
        <v>58449.300000000047</v>
      </c>
      <c r="N62" s="16">
        <v>5102.7500000000582</v>
      </c>
      <c r="O62" s="68">
        <v>390</v>
      </c>
      <c r="Q62" s="49" t="s">
        <v>441</v>
      </c>
      <c r="R62" s="25">
        <v>147819.57</v>
      </c>
      <c r="S62" s="46">
        <v>17788.55000000009</v>
      </c>
      <c r="AM62" s="23"/>
    </row>
    <row r="63" spans="2:39" x14ac:dyDescent="0.35">
      <c r="B63" s="24"/>
      <c r="L63" s="49" t="s">
        <v>192</v>
      </c>
      <c r="M63" s="25">
        <v>86869.710000000137</v>
      </c>
      <c r="N63" s="16">
        <v>7533.8700000001263</v>
      </c>
      <c r="O63" s="68">
        <v>580</v>
      </c>
      <c r="Q63" s="49" t="s">
        <v>442</v>
      </c>
      <c r="R63" s="25">
        <v>35847.339999999997</v>
      </c>
      <c r="S63" s="46">
        <v>-89.740000000005239</v>
      </c>
      <c r="AM63" s="23"/>
    </row>
    <row r="64" spans="2:39" x14ac:dyDescent="0.35">
      <c r="B64" s="24"/>
      <c r="L64" s="49" t="s">
        <v>193</v>
      </c>
      <c r="M64" s="25">
        <v>51555.280000000057</v>
      </c>
      <c r="N64" s="16">
        <v>4500.83000000006</v>
      </c>
      <c r="O64" s="68">
        <v>344</v>
      </c>
      <c r="Q64" s="49" t="s">
        <v>443</v>
      </c>
      <c r="R64" s="25">
        <v>76276.799999999974</v>
      </c>
      <c r="S64" s="46">
        <v>-5885.7700000000186</v>
      </c>
      <c r="AM64" s="23"/>
    </row>
    <row r="65" spans="2:39" x14ac:dyDescent="0.35">
      <c r="B65" s="24"/>
      <c r="L65" s="49" t="s">
        <v>194</v>
      </c>
      <c r="M65" s="25">
        <v>2248.0500000000002</v>
      </c>
      <c r="N65" s="16">
        <v>196.24000000000024</v>
      </c>
      <c r="O65" s="68">
        <v>15</v>
      </c>
      <c r="Q65" s="49" t="s">
        <v>444</v>
      </c>
      <c r="R65" s="25">
        <v>4378.6500000000005</v>
      </c>
      <c r="S65" s="46">
        <v>667.94000000000051</v>
      </c>
      <c r="AM65" s="23"/>
    </row>
    <row r="66" spans="2:39" x14ac:dyDescent="0.35">
      <c r="B66" s="24"/>
      <c r="L66" s="49" t="s">
        <v>195</v>
      </c>
      <c r="M66" s="25">
        <v>62680.200000000099</v>
      </c>
      <c r="N66" s="16">
        <v>5421.0400000001537</v>
      </c>
      <c r="O66" s="68">
        <v>396</v>
      </c>
      <c r="Q66" s="49" t="s">
        <v>445</v>
      </c>
      <c r="R66" s="25">
        <v>76463.989999999991</v>
      </c>
      <c r="S66" s="46">
        <v>83.5899999999383</v>
      </c>
      <c r="AM66" s="23"/>
    </row>
    <row r="67" spans="2:39" x14ac:dyDescent="0.35">
      <c r="B67" s="24"/>
      <c r="L67" s="49" t="s">
        <v>196</v>
      </c>
      <c r="M67" s="25">
        <v>92676.330000000075</v>
      </c>
      <c r="N67" s="16">
        <v>7799.740000000209</v>
      </c>
      <c r="O67" s="68">
        <v>587</v>
      </c>
      <c r="Q67" s="50" t="s">
        <v>446</v>
      </c>
      <c r="R67" s="25">
        <v>87941.98</v>
      </c>
      <c r="S67" s="46">
        <v>10127.110000000044</v>
      </c>
      <c r="AM67" s="23"/>
    </row>
    <row r="68" spans="2:39" x14ac:dyDescent="0.35">
      <c r="B68" s="24"/>
      <c r="L68" s="49" t="s">
        <v>197</v>
      </c>
      <c r="M68" s="25">
        <v>52123.470000000081</v>
      </c>
      <c r="N68" s="16">
        <v>4552.1700000000928</v>
      </c>
      <c r="O68" s="68">
        <v>329</v>
      </c>
      <c r="Q68" s="59" t="s">
        <v>447</v>
      </c>
      <c r="R68" s="25">
        <v>253013.52999999985</v>
      </c>
      <c r="S68" s="46">
        <v>-7379.7500000001164</v>
      </c>
      <c r="AM68" s="23"/>
    </row>
    <row r="69" spans="2:39" x14ac:dyDescent="0.35">
      <c r="B69" s="24"/>
      <c r="L69" s="49" t="s">
        <v>198</v>
      </c>
      <c r="M69" s="25">
        <v>6970.9199999999992</v>
      </c>
      <c r="N69" s="16">
        <v>608.8100000000004</v>
      </c>
      <c r="O69" s="68">
        <v>44</v>
      </c>
      <c r="Q69" s="49" t="s">
        <v>448</v>
      </c>
      <c r="R69" s="25">
        <v>29688.319999999996</v>
      </c>
      <c r="S69" s="46">
        <v>3643.7200000000194</v>
      </c>
      <c r="AM69" s="23"/>
    </row>
    <row r="70" spans="2:39" x14ac:dyDescent="0.35">
      <c r="B70" s="24"/>
      <c r="L70" s="49" t="s">
        <v>199</v>
      </c>
      <c r="M70" s="25">
        <v>62262.9900000001</v>
      </c>
      <c r="N70" s="16">
        <v>5437.6400000001158</v>
      </c>
      <c r="O70" s="68">
        <v>393</v>
      </c>
      <c r="Q70" s="49" t="s">
        <v>449</v>
      </c>
      <c r="R70" s="25">
        <v>6241.5500000000011</v>
      </c>
      <c r="S70" s="46">
        <v>741.4300000000012</v>
      </c>
      <c r="AM70" s="23"/>
    </row>
    <row r="71" spans="2:39" x14ac:dyDescent="0.35">
      <c r="B71" s="24"/>
      <c r="L71" s="49" t="s">
        <v>200</v>
      </c>
      <c r="M71" s="25">
        <v>22473.78999999999</v>
      </c>
      <c r="N71" s="16">
        <v>5833.2400000000198</v>
      </c>
      <c r="O71" s="68">
        <v>617</v>
      </c>
      <c r="Q71" s="49" t="s">
        <v>450</v>
      </c>
      <c r="R71" s="25">
        <v>2472.31</v>
      </c>
      <c r="S71" s="46">
        <v>248.63999999999987</v>
      </c>
      <c r="AM71" s="23"/>
    </row>
    <row r="72" spans="2:39" x14ac:dyDescent="0.35">
      <c r="B72" s="24"/>
      <c r="L72" s="49" t="s">
        <v>201</v>
      </c>
      <c r="M72" s="25">
        <v>21234.609999999982</v>
      </c>
      <c r="N72" s="16">
        <v>5476.7199999999775</v>
      </c>
      <c r="O72" s="68">
        <v>835</v>
      </c>
      <c r="Q72" s="49" t="s">
        <v>451</v>
      </c>
      <c r="R72" s="25">
        <v>3922.2799999999997</v>
      </c>
      <c r="S72" s="46">
        <v>74.459999999999582</v>
      </c>
      <c r="AM72" s="23"/>
    </row>
    <row r="73" spans="2:39" x14ac:dyDescent="0.35">
      <c r="B73" s="24"/>
      <c r="L73" s="49" t="s">
        <v>202</v>
      </c>
      <c r="M73" s="25">
        <v>9545.9699999999903</v>
      </c>
      <c r="N73" s="16">
        <v>2480.4399999999905</v>
      </c>
      <c r="O73" s="68">
        <v>393</v>
      </c>
      <c r="Q73" s="49" t="s">
        <v>452</v>
      </c>
      <c r="R73" s="25">
        <v>82771.349999999977</v>
      </c>
      <c r="S73" s="46">
        <v>-5558.3600000000151</v>
      </c>
      <c r="AM73" s="23"/>
    </row>
    <row r="74" spans="2:39" x14ac:dyDescent="0.35">
      <c r="B74" s="24"/>
      <c r="L74" s="49" t="s">
        <v>203</v>
      </c>
      <c r="M74" s="25">
        <v>18006.300000000036</v>
      </c>
      <c r="N74" s="16">
        <v>4682.1000000000276</v>
      </c>
      <c r="O74" s="68">
        <v>342</v>
      </c>
      <c r="Q74" s="49" t="s">
        <v>453</v>
      </c>
      <c r="R74" s="25">
        <v>144825.43</v>
      </c>
      <c r="S74" s="46">
        <v>10361.829999999958</v>
      </c>
      <c r="AM74" s="23"/>
    </row>
    <row r="75" spans="2:39" x14ac:dyDescent="0.35">
      <c r="B75" s="24"/>
      <c r="L75" s="49" t="s">
        <v>204</v>
      </c>
      <c r="M75" s="25">
        <v>4940.1399999999967</v>
      </c>
      <c r="N75" s="16">
        <v>1279.719999999998</v>
      </c>
      <c r="O75" s="68">
        <v>304</v>
      </c>
      <c r="Q75" s="49" t="s">
        <v>105</v>
      </c>
      <c r="R75" s="25">
        <v>882273.53000000049</v>
      </c>
      <c r="S75" s="46">
        <v>67903.800000000279</v>
      </c>
      <c r="AM75" s="23"/>
    </row>
    <row r="76" spans="2:39" x14ac:dyDescent="0.35">
      <c r="B76" s="24"/>
      <c r="L76" s="49" t="s">
        <v>205</v>
      </c>
      <c r="M76" s="25">
        <v>44962.399999999994</v>
      </c>
      <c r="N76" s="16">
        <v>1653.4299999999785</v>
      </c>
      <c r="O76" s="68">
        <v>237</v>
      </c>
      <c r="Q76" s="49" t="s">
        <v>454</v>
      </c>
      <c r="R76" s="25">
        <v>184845.41000000006</v>
      </c>
      <c r="S76" s="46">
        <v>14683.070000000094</v>
      </c>
      <c r="AM76" s="23"/>
    </row>
    <row r="77" spans="2:39" x14ac:dyDescent="0.35">
      <c r="B77" s="24"/>
      <c r="L77" s="49" t="s">
        <v>206</v>
      </c>
      <c r="M77" s="25">
        <v>290456.52000000176</v>
      </c>
      <c r="N77" s="16">
        <v>8658.5300000021234</v>
      </c>
      <c r="O77" s="68">
        <v>1535</v>
      </c>
      <c r="Q77" s="49" t="s">
        <v>455</v>
      </c>
      <c r="R77" s="25">
        <v>1066.44</v>
      </c>
      <c r="S77" s="46">
        <v>-35.150000000000091</v>
      </c>
      <c r="AM77" s="23"/>
    </row>
    <row r="78" spans="2:39" x14ac:dyDescent="0.35">
      <c r="B78" s="24"/>
      <c r="L78" s="49" t="s">
        <v>207</v>
      </c>
      <c r="M78" s="25">
        <v>172982.32000000071</v>
      </c>
      <c r="N78" s="16">
        <v>5804.3300000005984</v>
      </c>
      <c r="O78" s="68">
        <v>917</v>
      </c>
      <c r="Q78" s="49" t="s">
        <v>456</v>
      </c>
      <c r="R78" s="25">
        <v>116805.62999999998</v>
      </c>
      <c r="S78" s="46">
        <v>11942.840000000011</v>
      </c>
      <c r="AM78" s="23"/>
    </row>
    <row r="79" spans="2:39" x14ac:dyDescent="0.35">
      <c r="B79" s="24"/>
      <c r="L79" s="49" t="s">
        <v>208</v>
      </c>
      <c r="M79" s="25">
        <v>24844.689999999995</v>
      </c>
      <c r="N79" s="16">
        <v>786.72999999999956</v>
      </c>
      <c r="O79" s="68">
        <v>129</v>
      </c>
      <c r="Q79" s="49" t="s">
        <v>457</v>
      </c>
      <c r="R79" s="25">
        <v>400253.07</v>
      </c>
      <c r="S79" s="46">
        <v>-10544.52999999997</v>
      </c>
      <c r="AM79" s="23"/>
    </row>
    <row r="80" spans="2:39" x14ac:dyDescent="0.35">
      <c r="B80" s="24"/>
      <c r="L80" s="49" t="s">
        <v>209</v>
      </c>
      <c r="M80" s="25">
        <v>194781.84000000067</v>
      </c>
      <c r="N80" s="16">
        <v>11027.360000000132</v>
      </c>
      <c r="O80" s="68">
        <v>991</v>
      </c>
      <c r="Q80" s="49" t="s">
        <v>458</v>
      </c>
      <c r="R80" s="25">
        <v>263787.78999999992</v>
      </c>
      <c r="S80" s="46">
        <v>-32825.510000000126</v>
      </c>
      <c r="AM80" s="23"/>
    </row>
    <row r="81" spans="2:39" x14ac:dyDescent="0.35">
      <c r="B81" s="24"/>
      <c r="L81" s="49" t="s">
        <v>210</v>
      </c>
      <c r="M81" s="25">
        <v>131625.60000000012</v>
      </c>
      <c r="N81" s="16">
        <v>7568.5500000000466</v>
      </c>
      <c r="O81" s="68">
        <v>669</v>
      </c>
      <c r="Q81" s="49" t="s">
        <v>459</v>
      </c>
      <c r="R81" s="25">
        <v>148840.03000000006</v>
      </c>
      <c r="S81" s="46">
        <v>9991.7300000000396</v>
      </c>
      <c r="AM81" s="23"/>
    </row>
    <row r="82" spans="2:39" x14ac:dyDescent="0.35">
      <c r="B82" s="24"/>
      <c r="L82" s="49" t="s">
        <v>211</v>
      </c>
      <c r="M82" s="25">
        <v>20104.27</v>
      </c>
      <c r="N82" s="16">
        <v>1428.2100000000064</v>
      </c>
      <c r="O82" s="68">
        <v>100</v>
      </c>
      <c r="Q82" s="49" t="s">
        <v>460</v>
      </c>
      <c r="R82" s="25">
        <v>5449.3499999999995</v>
      </c>
      <c r="S82" s="46">
        <v>254.30999999999949</v>
      </c>
      <c r="AM82" s="23"/>
    </row>
    <row r="83" spans="2:39" x14ac:dyDescent="0.35">
      <c r="B83" s="24"/>
      <c r="L83" s="49" t="s">
        <v>212</v>
      </c>
      <c r="M83" s="25">
        <v>195433.51000000062</v>
      </c>
      <c r="N83" s="16">
        <v>11151.490000000049</v>
      </c>
      <c r="O83" s="68">
        <v>994</v>
      </c>
      <c r="Q83" s="49" t="s">
        <v>461</v>
      </c>
      <c r="R83" s="25">
        <v>4008.83</v>
      </c>
      <c r="S83" s="46">
        <v>423.48999999999978</v>
      </c>
      <c r="AM83" s="23"/>
    </row>
    <row r="84" spans="2:39" x14ac:dyDescent="0.35">
      <c r="B84" s="24"/>
      <c r="L84" s="49" t="s">
        <v>213</v>
      </c>
      <c r="M84" s="25">
        <v>136756.87000000017</v>
      </c>
      <c r="N84" s="16">
        <v>7850.7100000000355</v>
      </c>
      <c r="O84" s="68">
        <v>695</v>
      </c>
      <c r="Q84" s="49" t="s">
        <v>462</v>
      </c>
      <c r="R84" s="25">
        <v>357950.79000000021</v>
      </c>
      <c r="S84" s="46">
        <v>36952.010000000417</v>
      </c>
      <c r="AM84" s="23"/>
    </row>
    <row r="85" spans="2:39" x14ac:dyDescent="0.35">
      <c r="B85" s="24"/>
      <c r="L85" s="49" t="s">
        <v>214</v>
      </c>
      <c r="M85" s="25">
        <v>5421.6299999999965</v>
      </c>
      <c r="N85" s="16">
        <v>1408.7899999999995</v>
      </c>
      <c r="O85" s="68">
        <v>213</v>
      </c>
      <c r="Q85" s="49" t="s">
        <v>463</v>
      </c>
      <c r="R85" s="25">
        <v>373702.39999999997</v>
      </c>
      <c r="S85" s="46">
        <v>35492.220000000147</v>
      </c>
      <c r="AM85" s="23"/>
    </row>
    <row r="86" spans="2:39" x14ac:dyDescent="0.35">
      <c r="B86" s="24"/>
      <c r="L86" s="49" t="s">
        <v>215</v>
      </c>
      <c r="M86" s="25">
        <v>19456.290000000015</v>
      </c>
      <c r="N86" s="16">
        <v>5055.7800000000061</v>
      </c>
      <c r="O86" s="68">
        <v>801</v>
      </c>
      <c r="Q86" s="49" t="s">
        <v>464</v>
      </c>
      <c r="R86" s="25">
        <v>249.54</v>
      </c>
      <c r="S86" s="46">
        <v>30.849999999999994</v>
      </c>
      <c r="AM86" s="23"/>
    </row>
    <row r="87" spans="2:39" x14ac:dyDescent="0.35">
      <c r="B87" s="24"/>
      <c r="L87" s="49" t="s">
        <v>216</v>
      </c>
      <c r="M87" s="25">
        <v>58489.639999999948</v>
      </c>
      <c r="N87" s="16">
        <v>15207.420000000064</v>
      </c>
      <c r="O87" s="68">
        <v>866</v>
      </c>
      <c r="Q87" s="49" t="s">
        <v>465</v>
      </c>
      <c r="R87" s="25">
        <v>1583.63</v>
      </c>
      <c r="S87" s="46">
        <v>-520.51000000000022</v>
      </c>
      <c r="AM87" s="23"/>
    </row>
    <row r="88" spans="2:39" x14ac:dyDescent="0.35">
      <c r="B88" s="24"/>
      <c r="L88" s="49" t="s">
        <v>217</v>
      </c>
      <c r="M88" s="25">
        <v>162.69999999999999</v>
      </c>
      <c r="N88" s="16">
        <v>42.289999999999992</v>
      </c>
      <c r="O88" s="68">
        <v>10</v>
      </c>
      <c r="Q88" s="49" t="s">
        <v>466</v>
      </c>
      <c r="R88" s="25">
        <v>110629.49000000005</v>
      </c>
      <c r="S88" s="46">
        <v>3076.9400000000751</v>
      </c>
      <c r="AM88" s="23"/>
    </row>
    <row r="89" spans="2:39" x14ac:dyDescent="0.35">
      <c r="B89" s="24"/>
      <c r="L89" s="49" t="s">
        <v>218</v>
      </c>
      <c r="M89" s="25">
        <v>5001.25</v>
      </c>
      <c r="N89" s="16">
        <v>4.9700000000011642</v>
      </c>
      <c r="O89" s="68">
        <v>25</v>
      </c>
      <c r="Q89" s="49" t="s">
        <v>467</v>
      </c>
      <c r="R89" s="25">
        <v>36946.880000000005</v>
      </c>
      <c r="S89" s="46">
        <v>-258.22999999998137</v>
      </c>
      <c r="AM89" s="23"/>
    </row>
    <row r="90" spans="2:39" x14ac:dyDescent="0.35">
      <c r="B90" s="24"/>
      <c r="L90" s="49" t="s">
        <v>219</v>
      </c>
      <c r="M90" s="25">
        <v>58414.6</v>
      </c>
      <c r="N90" s="16">
        <v>57.929999999898428</v>
      </c>
      <c r="O90" s="68">
        <v>292</v>
      </c>
      <c r="Q90" s="49" t="s">
        <v>468</v>
      </c>
      <c r="R90" s="25">
        <v>13322.36</v>
      </c>
      <c r="S90" s="46">
        <v>981.3700000000008</v>
      </c>
      <c r="AM90" s="23"/>
    </row>
    <row r="91" spans="2:39" x14ac:dyDescent="0.35">
      <c r="B91" s="24"/>
      <c r="L91" s="49" t="s">
        <v>220</v>
      </c>
      <c r="M91" s="25">
        <v>39209.800000000039</v>
      </c>
      <c r="N91" s="16">
        <v>38.909999999996217</v>
      </c>
      <c r="O91" s="68">
        <v>196</v>
      </c>
      <c r="Q91" s="49" t="s">
        <v>469</v>
      </c>
      <c r="R91" s="25">
        <v>165.23</v>
      </c>
      <c r="S91" s="46">
        <v>42.959999999999994</v>
      </c>
      <c r="AM91" s="23"/>
    </row>
    <row r="92" spans="2:39" x14ac:dyDescent="0.35">
      <c r="B92" s="24"/>
      <c r="L92" s="49" t="s">
        <v>221</v>
      </c>
      <c r="M92" s="25">
        <v>800.2</v>
      </c>
      <c r="N92" s="16">
        <v>0.79000000000007731</v>
      </c>
      <c r="O92" s="68">
        <v>4</v>
      </c>
      <c r="Q92" s="49" t="s">
        <v>470</v>
      </c>
      <c r="R92" s="25">
        <v>1633.0800000000002</v>
      </c>
      <c r="S92" s="46">
        <v>347.01000000000022</v>
      </c>
      <c r="AM92" s="23"/>
    </row>
    <row r="93" spans="2:39" x14ac:dyDescent="0.35">
      <c r="B93" s="24"/>
      <c r="L93" s="49" t="s">
        <v>222</v>
      </c>
      <c r="M93" s="25">
        <v>3000.75</v>
      </c>
      <c r="N93" s="16">
        <v>2.9800000000000182</v>
      </c>
      <c r="O93" s="68">
        <v>15</v>
      </c>
      <c r="Q93" s="49" t="s">
        <v>471</v>
      </c>
      <c r="R93" s="25">
        <v>257293.99000000005</v>
      </c>
      <c r="S93" s="46">
        <v>27366.98000000004</v>
      </c>
      <c r="AM93" s="23"/>
    </row>
    <row r="94" spans="2:39" x14ac:dyDescent="0.35">
      <c r="B94" s="24"/>
      <c r="L94" s="49" t="s">
        <v>223</v>
      </c>
      <c r="M94" s="25">
        <v>55340.480000000018</v>
      </c>
      <c r="N94" s="16">
        <v>-18.350000000049477</v>
      </c>
      <c r="O94" s="68">
        <v>277</v>
      </c>
      <c r="Q94" s="49" t="s">
        <v>472</v>
      </c>
      <c r="R94" s="25">
        <v>5575.2</v>
      </c>
      <c r="S94" s="46">
        <v>589.3700000000008</v>
      </c>
      <c r="AM94" s="23"/>
    </row>
    <row r="95" spans="2:39" x14ac:dyDescent="0.35">
      <c r="B95" s="24"/>
      <c r="L95" s="49" t="s">
        <v>224</v>
      </c>
      <c r="M95" s="25">
        <v>42610.650000000023</v>
      </c>
      <c r="N95" s="16">
        <v>42.27999999995518</v>
      </c>
      <c r="O95" s="68">
        <v>213</v>
      </c>
      <c r="Q95" s="49" t="s">
        <v>473</v>
      </c>
      <c r="R95" s="25">
        <v>325978.66000000056</v>
      </c>
      <c r="S95" s="46">
        <v>-3179.5799999996671</v>
      </c>
      <c r="AM95" s="23"/>
    </row>
    <row r="96" spans="2:39" x14ac:dyDescent="0.35">
      <c r="B96" s="24"/>
      <c r="L96" s="49" t="s">
        <v>225</v>
      </c>
      <c r="M96" s="25">
        <v>7201.7999999999984</v>
      </c>
      <c r="N96" s="16">
        <v>7.160000000000764</v>
      </c>
      <c r="O96" s="68">
        <v>36</v>
      </c>
      <c r="Q96" s="49" t="s">
        <v>474</v>
      </c>
      <c r="R96" s="25">
        <v>87271.19</v>
      </c>
      <c r="S96" s="46">
        <v>5804.6900000000023</v>
      </c>
      <c r="AM96" s="23"/>
    </row>
    <row r="97" spans="2:39" x14ac:dyDescent="0.35">
      <c r="B97" s="24"/>
      <c r="L97" s="49" t="s">
        <v>226</v>
      </c>
      <c r="M97" s="25">
        <v>62098.870000000039</v>
      </c>
      <c r="N97" s="16">
        <v>-254.84000000004016</v>
      </c>
      <c r="O97" s="68">
        <v>312</v>
      </c>
      <c r="Q97" s="49" t="s">
        <v>475</v>
      </c>
      <c r="R97" s="25">
        <v>131729.31000000003</v>
      </c>
      <c r="S97" s="46">
        <v>13743.910000000062</v>
      </c>
      <c r="AM97" s="23"/>
    </row>
    <row r="98" spans="2:39" x14ac:dyDescent="0.35">
      <c r="B98" s="24"/>
      <c r="L98" s="49" t="s">
        <v>227</v>
      </c>
      <c r="M98" s="25">
        <v>1548.3999999999994</v>
      </c>
      <c r="N98" s="16">
        <v>402.4399999999996</v>
      </c>
      <c r="O98" s="68">
        <v>56</v>
      </c>
      <c r="Q98" s="49" t="s">
        <v>476</v>
      </c>
      <c r="R98" s="25">
        <v>22369.199999999997</v>
      </c>
      <c r="S98" s="46">
        <v>629.10999999999331</v>
      </c>
      <c r="AM98" s="23"/>
    </row>
    <row r="99" spans="2:39" x14ac:dyDescent="0.35">
      <c r="B99" s="24"/>
      <c r="L99" s="49" t="s">
        <v>228</v>
      </c>
      <c r="M99" s="25">
        <v>1480.5699999999993</v>
      </c>
      <c r="N99" s="16">
        <v>384.88999999999942</v>
      </c>
      <c r="O99" s="68">
        <v>91</v>
      </c>
      <c r="Q99" s="49" t="s">
        <v>477</v>
      </c>
      <c r="R99" s="25">
        <v>537525.52000000014</v>
      </c>
      <c r="S99" s="46">
        <v>57462.789999999979</v>
      </c>
      <c r="AM99" s="23"/>
    </row>
    <row r="100" spans="2:39" x14ac:dyDescent="0.35">
      <c r="B100" s="24"/>
      <c r="L100" s="49" t="s">
        <v>229</v>
      </c>
      <c r="M100" s="25">
        <v>170578.01999999923</v>
      </c>
      <c r="N100" s="16">
        <v>-27700.410000001109</v>
      </c>
      <c r="O100" s="68">
        <v>5899</v>
      </c>
      <c r="Q100" s="49" t="s">
        <v>478</v>
      </c>
      <c r="R100" s="25">
        <v>88667.279999999984</v>
      </c>
      <c r="S100" s="46">
        <v>8897.7300000000105</v>
      </c>
      <c r="AM100" s="23"/>
    </row>
    <row r="101" spans="2:39" x14ac:dyDescent="0.35">
      <c r="B101" s="24"/>
      <c r="L101" s="49" t="s">
        <v>230</v>
      </c>
      <c r="M101" s="25">
        <v>90119.269999999815</v>
      </c>
      <c r="N101" s="16">
        <v>-13980.840000000084</v>
      </c>
      <c r="O101" s="68">
        <v>3084</v>
      </c>
      <c r="Q101" s="49" t="s">
        <v>479</v>
      </c>
      <c r="R101" s="25">
        <v>12319.289999999995</v>
      </c>
      <c r="S101" s="46">
        <v>1614.159999999998</v>
      </c>
      <c r="AM101" s="23"/>
    </row>
    <row r="102" spans="2:39" x14ac:dyDescent="0.35">
      <c r="B102" s="24"/>
      <c r="L102" s="50" t="s">
        <v>231</v>
      </c>
      <c r="M102" s="25">
        <v>73419.339999999836</v>
      </c>
      <c r="N102" s="16">
        <v>-9740.7700000000477</v>
      </c>
      <c r="O102" s="68">
        <v>2513</v>
      </c>
      <c r="Q102" s="49" t="s">
        <v>480</v>
      </c>
      <c r="R102" s="25">
        <v>8522.77</v>
      </c>
      <c r="S102" s="46">
        <v>697.55999999999949</v>
      </c>
      <c r="AM102" s="23"/>
    </row>
    <row r="103" spans="2:39" x14ac:dyDescent="0.35">
      <c r="B103" s="24"/>
      <c r="L103" s="59" t="s">
        <v>232</v>
      </c>
      <c r="M103" s="25">
        <v>34175.669999999962</v>
      </c>
      <c r="N103" s="16">
        <v>10678.449999999997</v>
      </c>
      <c r="O103" s="68">
        <v>633</v>
      </c>
      <c r="Q103" s="49" t="s">
        <v>481</v>
      </c>
      <c r="R103" s="25">
        <v>6962.3399999999992</v>
      </c>
      <c r="S103" s="46">
        <v>-148.66000000000076</v>
      </c>
      <c r="AM103" s="23"/>
    </row>
    <row r="104" spans="2:39" x14ac:dyDescent="0.35">
      <c r="B104" s="24"/>
      <c r="L104" s="49" t="s">
        <v>233</v>
      </c>
      <c r="M104" s="25">
        <v>85981.639999999868</v>
      </c>
      <c r="N104" s="16">
        <v>26365.889999999992</v>
      </c>
      <c r="O104" s="68">
        <v>1606</v>
      </c>
      <c r="Q104" s="49" t="s">
        <v>482</v>
      </c>
      <c r="R104" s="25">
        <v>302590.08000000013</v>
      </c>
      <c r="S104" s="46">
        <v>29909.749999999942</v>
      </c>
      <c r="AM104" s="23"/>
    </row>
    <row r="105" spans="2:39" x14ac:dyDescent="0.35">
      <c r="B105" s="24"/>
      <c r="L105" s="49" t="s">
        <v>234</v>
      </c>
      <c r="M105" s="25">
        <v>47014.479999999981</v>
      </c>
      <c r="N105" s="16">
        <v>14645.390000000065</v>
      </c>
      <c r="O105" s="68">
        <v>872</v>
      </c>
      <c r="Q105" s="49" t="s">
        <v>483</v>
      </c>
      <c r="R105" s="25">
        <v>268913.41000000015</v>
      </c>
      <c r="S105" s="46">
        <v>32991.980000000127</v>
      </c>
      <c r="AM105" s="23"/>
    </row>
    <row r="106" spans="2:39" x14ac:dyDescent="0.35">
      <c r="B106" s="24"/>
      <c r="L106" s="49" t="s">
        <v>235</v>
      </c>
      <c r="M106" s="25">
        <v>16015.550000000016</v>
      </c>
      <c r="N106" s="16">
        <v>5003.5700000000452</v>
      </c>
      <c r="O106" s="68">
        <v>445</v>
      </c>
      <c r="Q106" s="49" t="s">
        <v>484</v>
      </c>
      <c r="R106" s="25">
        <v>53550.509999999987</v>
      </c>
      <c r="S106" s="46">
        <v>6261.9900000000052</v>
      </c>
      <c r="AM106" s="23"/>
    </row>
    <row r="107" spans="2:39" x14ac:dyDescent="0.35">
      <c r="B107" s="24"/>
      <c r="L107" s="49" t="s">
        <v>236</v>
      </c>
      <c r="M107" s="25">
        <v>45634.059999999969</v>
      </c>
      <c r="N107" s="16">
        <v>14107.629999999994</v>
      </c>
      <c r="O107" s="68">
        <v>1274</v>
      </c>
      <c r="Q107" s="49" t="s">
        <v>485</v>
      </c>
      <c r="R107" s="25">
        <v>2999.2999999999997</v>
      </c>
      <c r="S107" s="46">
        <v>-86.040000000000873</v>
      </c>
      <c r="AM107" s="23"/>
    </row>
    <row r="108" spans="2:39" x14ac:dyDescent="0.35">
      <c r="B108" s="24"/>
      <c r="L108" s="49" t="s">
        <v>237</v>
      </c>
      <c r="M108" s="25">
        <v>20378.729999999992</v>
      </c>
      <c r="N108" s="16">
        <v>6347.7500000000309</v>
      </c>
      <c r="O108" s="68">
        <v>567</v>
      </c>
      <c r="Q108" s="49" t="s">
        <v>486</v>
      </c>
      <c r="R108" s="25">
        <v>128411.73999999996</v>
      </c>
      <c r="S108" s="46">
        <v>-5872.9699999999139</v>
      </c>
      <c r="AM108" s="23"/>
    </row>
    <row r="109" spans="2:39" x14ac:dyDescent="0.35">
      <c r="B109" s="24"/>
      <c r="L109" s="49" t="s">
        <v>238</v>
      </c>
      <c r="M109" s="25">
        <v>13524.299999999994</v>
      </c>
      <c r="N109" s="16">
        <v>4206.3400000000111</v>
      </c>
      <c r="O109" s="68">
        <v>1130</v>
      </c>
      <c r="Q109" s="49" t="s">
        <v>487</v>
      </c>
      <c r="R109" s="25">
        <v>193782.95</v>
      </c>
      <c r="S109" s="46">
        <v>16631.48000000004</v>
      </c>
      <c r="AM109" s="23"/>
    </row>
    <row r="110" spans="2:39" x14ac:dyDescent="0.35">
      <c r="B110" s="24"/>
      <c r="L110" s="49" t="s">
        <v>239</v>
      </c>
      <c r="M110" s="25">
        <v>10464.519999999997</v>
      </c>
      <c r="N110" s="16">
        <v>2720.6099999999969</v>
      </c>
      <c r="O110" s="68">
        <v>68</v>
      </c>
      <c r="Q110" s="49" t="s">
        <v>488</v>
      </c>
      <c r="R110" s="25">
        <v>32646.350000000002</v>
      </c>
      <c r="S110" s="46">
        <v>156.63999999999942</v>
      </c>
      <c r="AM110" s="23"/>
    </row>
    <row r="111" spans="2:39" x14ac:dyDescent="0.35">
      <c r="B111" s="24"/>
      <c r="L111" s="49" t="s">
        <v>240</v>
      </c>
      <c r="M111" s="25">
        <v>40100.80000000001</v>
      </c>
      <c r="N111" s="16">
        <v>10171.260000000013</v>
      </c>
      <c r="O111" s="68">
        <v>659</v>
      </c>
      <c r="Q111" s="49" t="s">
        <v>489</v>
      </c>
      <c r="R111" s="25">
        <v>153405.37000000002</v>
      </c>
      <c r="S111" s="46">
        <v>-3784.9400000000023</v>
      </c>
      <c r="AM111" s="23"/>
    </row>
    <row r="112" spans="2:39" x14ac:dyDescent="0.35">
      <c r="B112" s="24"/>
      <c r="L112" s="49" t="s">
        <v>241</v>
      </c>
      <c r="M112" s="25">
        <v>107559.63999999977</v>
      </c>
      <c r="N112" s="16">
        <v>12048.159999999843</v>
      </c>
      <c r="O112" s="68">
        <v>514</v>
      </c>
      <c r="Q112" s="49" t="s">
        <v>490</v>
      </c>
      <c r="R112" s="25">
        <v>736865.3</v>
      </c>
      <c r="S112" s="46">
        <v>-11093.670000000275</v>
      </c>
      <c r="AM112" s="23"/>
    </row>
    <row r="113" spans="2:39" x14ac:dyDescent="0.35">
      <c r="B113" s="24"/>
      <c r="L113" s="49" t="s">
        <v>242</v>
      </c>
      <c r="M113" s="25">
        <v>14229.680000000004</v>
      </c>
      <c r="N113" s="16">
        <v>1593.9200000000055</v>
      </c>
      <c r="O113" s="68">
        <v>68</v>
      </c>
      <c r="Q113" s="49" t="s">
        <v>491</v>
      </c>
      <c r="R113" s="25">
        <v>6947.5199999999995</v>
      </c>
      <c r="S113" s="46">
        <v>794.74999999999909</v>
      </c>
      <c r="AM113" s="23"/>
    </row>
    <row r="114" spans="2:39" x14ac:dyDescent="0.35">
      <c r="B114" s="24"/>
      <c r="L114" s="49" t="s">
        <v>243</v>
      </c>
      <c r="M114" s="25">
        <v>129531.93999999992</v>
      </c>
      <c r="N114" s="16">
        <v>14509.459999999905</v>
      </c>
      <c r="O114" s="68">
        <v>619</v>
      </c>
      <c r="Q114" s="49" t="s">
        <v>492</v>
      </c>
      <c r="R114" s="25">
        <v>2118.2400000000002</v>
      </c>
      <c r="S114" s="46">
        <v>-54.609999999999673</v>
      </c>
      <c r="AM114" s="23"/>
    </row>
    <row r="115" spans="2:39" x14ac:dyDescent="0.35">
      <c r="B115" s="24"/>
      <c r="L115" s="49" t="s">
        <v>244</v>
      </c>
      <c r="M115" s="25">
        <v>200191.87999999966</v>
      </c>
      <c r="N115" s="16">
        <v>22176.559999999939</v>
      </c>
      <c r="O115" s="68">
        <v>958</v>
      </c>
      <c r="Q115" s="49" t="s">
        <v>493</v>
      </c>
      <c r="R115" s="25">
        <v>69150.180000000008</v>
      </c>
      <c r="S115" s="46">
        <v>4344.4700000000157</v>
      </c>
      <c r="AM115" s="23"/>
    </row>
    <row r="116" spans="2:39" x14ac:dyDescent="0.35">
      <c r="B116" s="24"/>
      <c r="L116" s="49" t="s">
        <v>245</v>
      </c>
      <c r="M116" s="25">
        <v>1529.15</v>
      </c>
      <c r="N116" s="16">
        <v>133.5</v>
      </c>
      <c r="O116" s="68">
        <v>7</v>
      </c>
      <c r="Q116" s="49" t="s">
        <v>494</v>
      </c>
      <c r="R116" s="25">
        <v>16320.449999999995</v>
      </c>
      <c r="S116" s="46">
        <v>157.87999999999192</v>
      </c>
      <c r="AM116" s="23"/>
    </row>
    <row r="117" spans="2:39" x14ac:dyDescent="0.35">
      <c r="B117" s="24"/>
      <c r="L117" s="49" t="s">
        <v>246</v>
      </c>
      <c r="M117" s="25">
        <v>178335.38000000006</v>
      </c>
      <c r="N117" s="16">
        <v>15246.019999999931</v>
      </c>
      <c r="O117" s="68">
        <v>818</v>
      </c>
      <c r="Q117" s="50" t="s">
        <v>495</v>
      </c>
      <c r="R117" s="25">
        <v>269547.0100000003</v>
      </c>
      <c r="S117" s="46">
        <v>-4359.7999999998719</v>
      </c>
      <c r="AM117" s="23"/>
    </row>
    <row r="118" spans="2:39" x14ac:dyDescent="0.35">
      <c r="B118" s="24"/>
      <c r="L118" s="49" t="s">
        <v>247</v>
      </c>
      <c r="M118" s="25">
        <v>124079.60000000003</v>
      </c>
      <c r="N118" s="16">
        <v>10834.020000000091</v>
      </c>
      <c r="O118" s="68">
        <v>568</v>
      </c>
      <c r="Q118" s="59" t="s">
        <v>496</v>
      </c>
      <c r="R118" s="25">
        <v>8653.52</v>
      </c>
      <c r="S118" s="46">
        <v>-434.88999999999942</v>
      </c>
      <c r="AM118" s="23"/>
    </row>
    <row r="119" spans="2:39" x14ac:dyDescent="0.35">
      <c r="B119" s="24"/>
      <c r="L119" s="49" t="s">
        <v>248</v>
      </c>
      <c r="M119" s="25">
        <v>39976.349999999969</v>
      </c>
      <c r="N119" s="16">
        <v>3490.4799999999523</v>
      </c>
      <c r="O119" s="68">
        <v>183</v>
      </c>
      <c r="Q119" s="49" t="s">
        <v>497</v>
      </c>
      <c r="R119" s="25">
        <v>4869.6400000000003</v>
      </c>
      <c r="S119" s="46">
        <v>187.27999999999975</v>
      </c>
      <c r="AM119" s="23"/>
    </row>
    <row r="120" spans="2:39" x14ac:dyDescent="0.35">
      <c r="B120" s="24"/>
      <c r="L120" s="49" t="s">
        <v>249</v>
      </c>
      <c r="M120" s="25">
        <v>33361.719999999972</v>
      </c>
      <c r="N120" s="16">
        <v>8675.1199999999735</v>
      </c>
      <c r="O120" s="68">
        <v>266</v>
      </c>
      <c r="Q120" s="49" t="s">
        <v>498</v>
      </c>
      <c r="R120" s="25">
        <v>87616.069999999934</v>
      </c>
      <c r="S120" s="46">
        <v>-6977.5900000000547</v>
      </c>
      <c r="AM120" s="23"/>
    </row>
    <row r="121" spans="2:39" x14ac:dyDescent="0.35">
      <c r="B121" s="24"/>
      <c r="L121" s="49" t="s">
        <v>250</v>
      </c>
      <c r="M121" s="25">
        <v>49368.560000000114</v>
      </c>
      <c r="N121" s="16">
        <v>12788.150000000111</v>
      </c>
      <c r="O121" s="68">
        <v>1400</v>
      </c>
      <c r="Q121" s="49" t="s">
        <v>499</v>
      </c>
      <c r="R121" s="25">
        <v>15007.280000000002</v>
      </c>
      <c r="S121" s="46">
        <v>36.680000000000291</v>
      </c>
      <c r="AM121" s="23"/>
    </row>
    <row r="122" spans="2:39" x14ac:dyDescent="0.35">
      <c r="B122" s="24"/>
      <c r="L122" s="49" t="s">
        <v>251</v>
      </c>
      <c r="M122" s="25">
        <v>11361.25</v>
      </c>
      <c r="N122" s="16">
        <v>2952.909999999998</v>
      </c>
      <c r="O122" s="68">
        <v>305</v>
      </c>
      <c r="Q122" s="49" t="s">
        <v>500</v>
      </c>
      <c r="R122" s="25">
        <v>56007.26999999999</v>
      </c>
      <c r="S122" s="46">
        <v>-4819.6700000000055</v>
      </c>
      <c r="AM122" s="23"/>
    </row>
    <row r="123" spans="2:39" x14ac:dyDescent="0.35">
      <c r="B123" s="24"/>
      <c r="L123" s="49" t="s">
        <v>252</v>
      </c>
      <c r="M123" s="25">
        <v>119469.95000000024</v>
      </c>
      <c r="N123" s="16">
        <v>30707.990000000224</v>
      </c>
      <c r="O123" s="68">
        <v>847</v>
      </c>
      <c r="Q123" s="49" t="s">
        <v>501</v>
      </c>
      <c r="R123" s="25">
        <v>104596.54999999994</v>
      </c>
      <c r="S123" s="46">
        <v>-5842.0200000000477</v>
      </c>
      <c r="AM123" s="23"/>
    </row>
    <row r="124" spans="2:39" x14ac:dyDescent="0.35">
      <c r="B124" s="24"/>
      <c r="L124" s="49" t="s">
        <v>253</v>
      </c>
      <c r="M124" s="25">
        <v>11149.179999999998</v>
      </c>
      <c r="N124" s="16">
        <v>2877.1299999999901</v>
      </c>
      <c r="O124" s="68">
        <v>476</v>
      </c>
      <c r="Q124" s="49" t="s">
        <v>502</v>
      </c>
      <c r="R124" s="25">
        <v>60997.799999999981</v>
      </c>
      <c r="S124" s="46">
        <v>-946.52999999999884</v>
      </c>
      <c r="AM124" s="23"/>
    </row>
    <row r="125" spans="2:39" x14ac:dyDescent="0.35">
      <c r="B125" s="24"/>
      <c r="L125" s="49" t="s">
        <v>254</v>
      </c>
      <c r="M125" s="25">
        <v>89225.000000000044</v>
      </c>
      <c r="N125" s="16">
        <v>1190.0000000001601</v>
      </c>
      <c r="O125" s="68">
        <v>250</v>
      </c>
      <c r="Q125" s="49" t="s">
        <v>503</v>
      </c>
      <c r="R125" s="25">
        <v>81838.549999999988</v>
      </c>
      <c r="S125" s="46">
        <v>-290.13000000003376</v>
      </c>
      <c r="AM125" s="23"/>
    </row>
    <row r="126" spans="2:39" x14ac:dyDescent="0.35">
      <c r="B126" s="24"/>
      <c r="L126" s="49" t="s">
        <v>255</v>
      </c>
      <c r="M126" s="25">
        <v>32120.999999999993</v>
      </c>
      <c r="N126" s="16">
        <v>428.39999999999054</v>
      </c>
      <c r="O126" s="68">
        <v>90</v>
      </c>
      <c r="Q126" s="49" t="s">
        <v>504</v>
      </c>
      <c r="R126" s="25">
        <v>3273.74</v>
      </c>
      <c r="S126" s="46">
        <v>219.02999999999975</v>
      </c>
      <c r="AM126" s="23"/>
    </row>
    <row r="127" spans="2:39" x14ac:dyDescent="0.35">
      <c r="B127" s="24"/>
      <c r="L127" s="49" t="s">
        <v>256</v>
      </c>
      <c r="M127" s="25">
        <v>294407.80000000051</v>
      </c>
      <c r="N127" s="16">
        <v>10555.880000000878</v>
      </c>
      <c r="O127" s="68">
        <v>870</v>
      </c>
      <c r="Q127" s="49" t="s">
        <v>505</v>
      </c>
      <c r="R127" s="25">
        <v>125381.06999999989</v>
      </c>
      <c r="S127" s="46">
        <v>195.92999999992026</v>
      </c>
      <c r="AM127" s="23"/>
    </row>
    <row r="128" spans="2:39" x14ac:dyDescent="0.35">
      <c r="B128" s="24"/>
      <c r="L128" s="49" t="s">
        <v>257</v>
      </c>
      <c r="M128" s="25">
        <v>68167.299999999988</v>
      </c>
      <c r="N128" s="16">
        <v>2924.5699999999706</v>
      </c>
      <c r="O128" s="68">
        <v>203</v>
      </c>
      <c r="Q128" s="49" t="s">
        <v>506</v>
      </c>
      <c r="R128" s="25">
        <v>419.46</v>
      </c>
      <c r="S128" s="46">
        <v>6.3100000000000023</v>
      </c>
      <c r="AM128" s="23"/>
    </row>
    <row r="129" spans="2:39" x14ac:dyDescent="0.35">
      <c r="B129" s="24"/>
      <c r="L129" s="49" t="s">
        <v>258</v>
      </c>
      <c r="M129" s="25">
        <v>467824.82000000047</v>
      </c>
      <c r="N129" s="16">
        <v>16148.000000000233</v>
      </c>
      <c r="O129" s="68">
        <v>1384</v>
      </c>
      <c r="Q129" s="49" t="s">
        <v>507</v>
      </c>
      <c r="R129" s="25">
        <v>29224.33</v>
      </c>
      <c r="S129" s="46">
        <v>19.150000000001455</v>
      </c>
      <c r="AM129" s="23"/>
    </row>
    <row r="130" spans="2:39" x14ac:dyDescent="0.35">
      <c r="B130" s="24"/>
      <c r="L130" s="49" t="s">
        <v>259</v>
      </c>
      <c r="M130" s="25">
        <v>287010.25000000029</v>
      </c>
      <c r="N130" s="16">
        <v>10555.620000000577</v>
      </c>
      <c r="O130" s="68">
        <v>849</v>
      </c>
      <c r="Q130" s="49" t="s">
        <v>508</v>
      </c>
      <c r="R130" s="25">
        <v>3611.2199999999993</v>
      </c>
      <c r="S130" s="46">
        <v>-60.520000000000891</v>
      </c>
      <c r="AM130" s="23"/>
    </row>
    <row r="131" spans="2:39" x14ac:dyDescent="0.35">
      <c r="B131" s="24"/>
      <c r="L131" s="49" t="s">
        <v>260</v>
      </c>
      <c r="M131" s="25">
        <v>78985.900000000081</v>
      </c>
      <c r="N131" s="16">
        <v>20535.950000000157</v>
      </c>
      <c r="O131" s="68">
        <v>530</v>
      </c>
      <c r="Q131" s="49" t="s">
        <v>509</v>
      </c>
      <c r="R131" s="25">
        <v>60387.42</v>
      </c>
      <c r="S131" s="46">
        <v>-2382.3999999999796</v>
      </c>
      <c r="AM131" s="23"/>
    </row>
    <row r="132" spans="2:39" x14ac:dyDescent="0.35">
      <c r="B132" s="24"/>
      <c r="L132" s="49" t="s">
        <v>261</v>
      </c>
      <c r="M132" s="25">
        <v>22536.25</v>
      </c>
      <c r="N132" s="16">
        <v>5857.4799999999705</v>
      </c>
      <c r="O132" s="68">
        <v>605</v>
      </c>
      <c r="Q132" s="49" t="s">
        <v>510</v>
      </c>
      <c r="R132" s="25">
        <v>12306.54</v>
      </c>
      <c r="S132" s="46">
        <v>1231.2199999999993</v>
      </c>
      <c r="AM132" s="23"/>
    </row>
    <row r="133" spans="2:39" x14ac:dyDescent="0.35">
      <c r="B133" s="24"/>
      <c r="L133" s="49" t="s">
        <v>262</v>
      </c>
      <c r="M133" s="25">
        <v>10574.719999999998</v>
      </c>
      <c r="N133" s="16">
        <v>2749.4399999999951</v>
      </c>
      <c r="O133" s="68">
        <v>64</v>
      </c>
      <c r="Q133" s="49" t="s">
        <v>511</v>
      </c>
      <c r="R133" s="25">
        <v>28783.510000000002</v>
      </c>
      <c r="S133" s="46">
        <v>13.780000000002474</v>
      </c>
      <c r="AM133" s="23"/>
    </row>
    <row r="134" spans="2:39" x14ac:dyDescent="0.35">
      <c r="B134" s="24"/>
      <c r="L134" s="49" t="s">
        <v>263</v>
      </c>
      <c r="M134" s="25">
        <v>1901.880000000001</v>
      </c>
      <c r="N134" s="16">
        <v>494.23000000000093</v>
      </c>
      <c r="O134" s="68">
        <v>81</v>
      </c>
      <c r="Q134" s="49" t="s">
        <v>512</v>
      </c>
      <c r="R134" s="25">
        <v>87491.299999999988</v>
      </c>
      <c r="S134" s="46">
        <v>-261.10000000003492</v>
      </c>
      <c r="AM134" s="23"/>
    </row>
    <row r="135" spans="2:39" x14ac:dyDescent="0.35">
      <c r="B135" s="24"/>
      <c r="L135" s="49" t="s">
        <v>264</v>
      </c>
      <c r="M135" s="25">
        <v>513.00000000000034</v>
      </c>
      <c r="N135" s="16">
        <v>207.27000000000032</v>
      </c>
      <c r="O135" s="68">
        <v>90</v>
      </c>
      <c r="Q135" s="49" t="s">
        <v>513</v>
      </c>
      <c r="R135" s="25">
        <v>141880.68999999997</v>
      </c>
      <c r="S135" s="46">
        <v>17311.850000000006</v>
      </c>
      <c r="AM135" s="23"/>
    </row>
    <row r="136" spans="2:39" x14ac:dyDescent="0.35">
      <c r="B136" s="24"/>
      <c r="L136" s="49" t="s">
        <v>265</v>
      </c>
      <c r="M136" s="25">
        <v>6148.4999999999945</v>
      </c>
      <c r="N136" s="16">
        <v>2388.6799999999848</v>
      </c>
      <c r="O136" s="68">
        <v>1107</v>
      </c>
      <c r="Q136" s="49" t="s">
        <v>514</v>
      </c>
      <c r="R136" s="25">
        <v>254866.00000000006</v>
      </c>
      <c r="S136" s="46">
        <v>-26363.119999999937</v>
      </c>
      <c r="AM136" s="23"/>
    </row>
    <row r="137" spans="2:39" x14ac:dyDescent="0.35">
      <c r="B137" s="24"/>
      <c r="L137" s="49" t="s">
        <v>266</v>
      </c>
      <c r="M137" s="25">
        <v>1196701.8699999973</v>
      </c>
      <c r="N137" s="16">
        <v>-4791.7900000030641</v>
      </c>
      <c r="O137" s="68">
        <v>633</v>
      </c>
      <c r="Q137" s="49" t="s">
        <v>515</v>
      </c>
      <c r="R137" s="25">
        <v>2719.22</v>
      </c>
      <c r="S137" s="46">
        <v>-194.33000000000038</v>
      </c>
      <c r="AM137" s="23"/>
    </row>
    <row r="138" spans="2:39" x14ac:dyDescent="0.35">
      <c r="B138" s="24"/>
      <c r="L138" s="49" t="s">
        <v>267</v>
      </c>
      <c r="M138" s="25">
        <v>1121034.7099999979</v>
      </c>
      <c r="N138" s="16">
        <v>3057.2199999981094</v>
      </c>
      <c r="O138" s="68">
        <v>589</v>
      </c>
      <c r="Q138" s="49" t="s">
        <v>516</v>
      </c>
      <c r="R138" s="25">
        <v>577415.48000000045</v>
      </c>
      <c r="S138" s="46">
        <v>-17378.800000000163</v>
      </c>
      <c r="AM138" s="23"/>
    </row>
    <row r="139" spans="2:39" x14ac:dyDescent="0.35">
      <c r="B139" s="24"/>
      <c r="L139" s="49" t="s">
        <v>268</v>
      </c>
      <c r="M139" s="25">
        <v>1181379.3999999971</v>
      </c>
      <c r="N139" s="16">
        <v>8357.159999997355</v>
      </c>
      <c r="O139" s="68">
        <v>618</v>
      </c>
      <c r="Q139" s="49" t="s">
        <v>517</v>
      </c>
      <c r="R139" s="25">
        <v>1586.5800000000002</v>
      </c>
      <c r="S139" s="46">
        <v>5.8900000000001</v>
      </c>
      <c r="AM139" s="23"/>
    </row>
    <row r="140" spans="2:39" x14ac:dyDescent="0.35">
      <c r="B140" s="24"/>
      <c r="L140" s="49" t="s">
        <v>269</v>
      </c>
      <c r="M140" s="25">
        <v>1059913.7699999989</v>
      </c>
      <c r="N140" s="16">
        <v>-1120.9500000013504</v>
      </c>
      <c r="O140" s="68">
        <v>559</v>
      </c>
      <c r="Q140" s="49" t="s">
        <v>518</v>
      </c>
      <c r="R140" s="25">
        <v>357938.73000000051</v>
      </c>
      <c r="S140" s="46">
        <v>-2768.149999999674</v>
      </c>
      <c r="AM140" s="23"/>
    </row>
    <row r="141" spans="2:39" x14ac:dyDescent="0.35">
      <c r="B141" s="24"/>
      <c r="L141" s="49" t="s">
        <v>270</v>
      </c>
      <c r="M141" s="25">
        <v>1114004.809999998</v>
      </c>
      <c r="N141" s="16">
        <v>-2693.2700000030454</v>
      </c>
      <c r="O141" s="68">
        <v>584</v>
      </c>
      <c r="Q141" s="49" t="s">
        <v>519</v>
      </c>
      <c r="R141" s="25">
        <v>1858.8100000000002</v>
      </c>
      <c r="S141" s="46">
        <v>-150.61999999999989</v>
      </c>
      <c r="AM141" s="23"/>
    </row>
    <row r="142" spans="2:39" x14ac:dyDescent="0.35">
      <c r="B142" s="24"/>
      <c r="L142" s="49" t="s">
        <v>271</v>
      </c>
      <c r="M142" s="25">
        <v>1060013.0199999991</v>
      </c>
      <c r="N142" s="16">
        <v>6416.0199999986216</v>
      </c>
      <c r="O142" s="68">
        <v>551</v>
      </c>
      <c r="Q142" s="49" t="s">
        <v>520</v>
      </c>
      <c r="R142" s="25">
        <v>446507.57000000018</v>
      </c>
      <c r="S142" s="46">
        <v>38156.569999999949</v>
      </c>
      <c r="AM142" s="23"/>
    </row>
    <row r="143" spans="2:39" x14ac:dyDescent="0.35">
      <c r="B143" s="24"/>
      <c r="L143" s="49" t="s">
        <v>272</v>
      </c>
      <c r="M143" s="25">
        <v>1066132.9699999983</v>
      </c>
      <c r="N143" s="16">
        <v>10623.859999997541</v>
      </c>
      <c r="O143" s="68">
        <v>552</v>
      </c>
      <c r="Q143" s="49" t="s">
        <v>521</v>
      </c>
      <c r="R143" s="25">
        <v>6221.0499999999993</v>
      </c>
      <c r="S143" s="46">
        <v>629.92999999999938</v>
      </c>
      <c r="AM143" s="23"/>
    </row>
    <row r="144" spans="2:39" x14ac:dyDescent="0.35">
      <c r="B144" s="24"/>
      <c r="L144" s="49" t="s">
        <v>273</v>
      </c>
      <c r="M144" s="25">
        <v>909155.70999999903</v>
      </c>
      <c r="N144" s="16">
        <v>12355.429999998421</v>
      </c>
      <c r="O144" s="68">
        <v>469</v>
      </c>
      <c r="Q144" s="49" t="s">
        <v>522</v>
      </c>
      <c r="R144" s="25">
        <v>3464.17</v>
      </c>
      <c r="S144" s="46">
        <v>302.94000000000051</v>
      </c>
      <c r="AM144" s="23"/>
    </row>
    <row r="145" spans="2:39" x14ac:dyDescent="0.35">
      <c r="B145" s="24"/>
      <c r="L145" s="49" t="s">
        <v>92</v>
      </c>
      <c r="M145" s="25">
        <v>2944665.8800000087</v>
      </c>
      <c r="N145" s="16">
        <v>272773.86000000825</v>
      </c>
      <c r="O145" s="68">
        <v>2274</v>
      </c>
      <c r="Q145" s="49" t="s">
        <v>523</v>
      </c>
      <c r="R145" s="25">
        <v>89435.169999999984</v>
      </c>
      <c r="S145" s="46">
        <v>-4855.5199999999895</v>
      </c>
      <c r="AM145" s="23"/>
    </row>
    <row r="146" spans="2:39" x14ac:dyDescent="0.35">
      <c r="B146" s="24"/>
      <c r="L146" s="49" t="s">
        <v>274</v>
      </c>
      <c r="M146" s="25">
        <v>2517355.0799999982</v>
      </c>
      <c r="N146" s="16">
        <v>234485.76999999536</v>
      </c>
      <c r="O146" s="68">
        <v>1953</v>
      </c>
      <c r="Q146" s="49" t="s">
        <v>524</v>
      </c>
      <c r="R146" s="25">
        <v>12565.949999999999</v>
      </c>
      <c r="S146" s="46">
        <v>-1111.8799999999992</v>
      </c>
      <c r="AM146" s="23"/>
    </row>
    <row r="147" spans="2:39" x14ac:dyDescent="0.35">
      <c r="B147" s="24"/>
      <c r="L147" s="49" t="s">
        <v>275</v>
      </c>
      <c r="M147" s="25">
        <v>1845368.5399999947</v>
      </c>
      <c r="N147" s="16">
        <v>174514.54999999213</v>
      </c>
      <c r="O147" s="68">
        <v>1424</v>
      </c>
      <c r="Q147" s="49" t="s">
        <v>525</v>
      </c>
      <c r="R147" s="25">
        <v>109111.40999999996</v>
      </c>
      <c r="S147" s="46">
        <v>-7453.2700000000332</v>
      </c>
      <c r="AM147" s="23"/>
    </row>
    <row r="148" spans="2:39" x14ac:dyDescent="0.35">
      <c r="B148" s="24"/>
      <c r="L148" s="49" t="s">
        <v>276</v>
      </c>
      <c r="M148" s="25">
        <v>2240091.339999998</v>
      </c>
      <c r="N148" s="16">
        <v>210455.60999999684</v>
      </c>
      <c r="O148" s="68">
        <v>1714</v>
      </c>
      <c r="Q148" s="49" t="s">
        <v>526</v>
      </c>
      <c r="R148" s="25">
        <v>13974.71</v>
      </c>
      <c r="S148" s="46">
        <v>-673.01000000000204</v>
      </c>
      <c r="AM148" s="23"/>
    </row>
    <row r="149" spans="2:39" x14ac:dyDescent="0.35">
      <c r="B149" s="24"/>
      <c r="L149" s="49" t="s">
        <v>277</v>
      </c>
      <c r="M149" s="25">
        <v>2108685.8299999987</v>
      </c>
      <c r="N149" s="16">
        <v>198461.77999999723</v>
      </c>
      <c r="O149" s="68">
        <v>1620</v>
      </c>
      <c r="Q149" s="49" t="s">
        <v>527</v>
      </c>
      <c r="R149" s="25">
        <v>115943.17000000003</v>
      </c>
      <c r="S149" s="46">
        <v>3431.2800000001007</v>
      </c>
      <c r="AM149" s="23"/>
    </row>
    <row r="150" spans="2:39" x14ac:dyDescent="0.35">
      <c r="B150" s="24"/>
      <c r="L150" s="49" t="s">
        <v>278</v>
      </c>
      <c r="M150" s="25">
        <v>2038938.83</v>
      </c>
      <c r="N150" s="16">
        <v>193576.11000000034</v>
      </c>
      <c r="O150" s="68">
        <v>1567</v>
      </c>
      <c r="Q150" s="49" t="s">
        <v>528</v>
      </c>
      <c r="R150" s="25">
        <v>57.68</v>
      </c>
      <c r="S150" s="46">
        <v>-5.7700000000000031</v>
      </c>
      <c r="AM150" s="23"/>
    </row>
    <row r="151" spans="2:39" x14ac:dyDescent="0.35">
      <c r="B151" s="24"/>
      <c r="L151" s="49" t="s">
        <v>279</v>
      </c>
      <c r="M151" s="25">
        <v>442749.95999999979</v>
      </c>
      <c r="N151" s="16">
        <v>33419.810000000696</v>
      </c>
      <c r="O151" s="68">
        <v>684</v>
      </c>
      <c r="Q151" s="49" t="s">
        <v>529</v>
      </c>
      <c r="R151" s="25">
        <v>179994.3000000001</v>
      </c>
      <c r="S151" s="46">
        <v>2319.4300000000803</v>
      </c>
      <c r="AM151" s="23"/>
    </row>
    <row r="152" spans="2:39" x14ac:dyDescent="0.35">
      <c r="B152" s="24"/>
      <c r="L152" s="50" t="s">
        <v>280</v>
      </c>
      <c r="M152" s="25">
        <v>502084.23999999982</v>
      </c>
      <c r="N152" s="16">
        <v>37698.030000000901</v>
      </c>
      <c r="O152" s="68">
        <v>776</v>
      </c>
      <c r="Q152" s="49" t="s">
        <v>530</v>
      </c>
      <c r="R152" s="25">
        <v>1893.49</v>
      </c>
      <c r="S152" s="46">
        <v>-67.330000000000155</v>
      </c>
      <c r="AM152" s="23"/>
    </row>
    <row r="153" spans="2:39" x14ac:dyDescent="0.35">
      <c r="B153" s="24"/>
      <c r="L153" s="59" t="s">
        <v>281</v>
      </c>
      <c r="M153" s="25">
        <v>484048.53</v>
      </c>
      <c r="N153" s="16">
        <v>37016.870000001043</v>
      </c>
      <c r="O153" s="68">
        <v>747</v>
      </c>
      <c r="Q153" s="49" t="s">
        <v>531</v>
      </c>
      <c r="R153" s="25">
        <v>20066.89</v>
      </c>
      <c r="S153" s="46">
        <v>-1592.5299999999988</v>
      </c>
      <c r="AM153" s="23"/>
    </row>
    <row r="154" spans="2:39" x14ac:dyDescent="0.35">
      <c r="B154" s="24"/>
      <c r="L154" s="49" t="s">
        <v>282</v>
      </c>
      <c r="M154" s="25">
        <v>479231.8</v>
      </c>
      <c r="N154" s="16">
        <v>36389.200000000943</v>
      </c>
      <c r="O154" s="68">
        <v>740</v>
      </c>
      <c r="Q154" s="49" t="s">
        <v>532</v>
      </c>
      <c r="R154" s="25">
        <v>6511.02</v>
      </c>
      <c r="S154" s="46">
        <v>38.880000000000109</v>
      </c>
      <c r="AM154" s="23"/>
    </row>
    <row r="155" spans="2:39" x14ac:dyDescent="0.35">
      <c r="B155" s="24"/>
      <c r="L155" s="49" t="s">
        <v>283</v>
      </c>
      <c r="M155" s="25">
        <v>117730.94999999995</v>
      </c>
      <c r="N155" s="16">
        <v>10687.309999999998</v>
      </c>
      <c r="O155" s="68">
        <v>255</v>
      </c>
      <c r="Q155" s="49" t="s">
        <v>533</v>
      </c>
      <c r="R155" s="25">
        <v>21.56</v>
      </c>
      <c r="S155" s="46">
        <v>8.11</v>
      </c>
      <c r="AM155" s="23"/>
    </row>
    <row r="156" spans="2:39" x14ac:dyDescent="0.35">
      <c r="B156" s="24"/>
      <c r="L156" s="49" t="s">
        <v>284</v>
      </c>
      <c r="M156" s="25">
        <v>212485.12000000014</v>
      </c>
      <c r="N156" s="16">
        <v>18967.049999999988</v>
      </c>
      <c r="O156" s="68">
        <v>461</v>
      </c>
      <c r="Q156" s="49" t="s">
        <v>534</v>
      </c>
      <c r="R156" s="25">
        <v>223285.08000000002</v>
      </c>
      <c r="S156" s="46">
        <v>-1186.3399999999383</v>
      </c>
      <c r="AM156" s="23"/>
    </row>
    <row r="157" spans="2:39" x14ac:dyDescent="0.35">
      <c r="B157" s="24"/>
      <c r="L157" s="49" t="s">
        <v>285</v>
      </c>
      <c r="M157" s="25">
        <v>105265.31999999998</v>
      </c>
      <c r="N157" s="16">
        <v>9555.7100000000064</v>
      </c>
      <c r="O157" s="68">
        <v>228</v>
      </c>
      <c r="Q157" s="49" t="s">
        <v>535</v>
      </c>
      <c r="R157" s="25">
        <v>189439.51999999996</v>
      </c>
      <c r="S157" s="46">
        <v>-10479.870000000083</v>
      </c>
      <c r="AM157" s="23"/>
    </row>
    <row r="158" spans="2:39" x14ac:dyDescent="0.35">
      <c r="B158" s="24"/>
      <c r="L158" s="49" t="s">
        <v>286</v>
      </c>
      <c r="M158" s="25">
        <v>106019.41</v>
      </c>
      <c r="N158" s="16">
        <v>9470.2500000000291</v>
      </c>
      <c r="O158" s="68">
        <v>230</v>
      </c>
      <c r="Q158" s="49" t="s">
        <v>536</v>
      </c>
      <c r="R158" s="25">
        <v>773398.21999999927</v>
      </c>
      <c r="S158" s="46">
        <v>-14928.03000000061</v>
      </c>
      <c r="AM158" s="23"/>
    </row>
    <row r="159" spans="2:39" x14ac:dyDescent="0.35">
      <c r="B159" s="24"/>
      <c r="L159" s="49" t="s">
        <v>287</v>
      </c>
      <c r="M159" s="25">
        <v>69981.84</v>
      </c>
      <c r="N159" s="16">
        <v>6352.5599999999904</v>
      </c>
      <c r="O159" s="68">
        <v>216</v>
      </c>
      <c r="Q159" s="49" t="s">
        <v>537</v>
      </c>
      <c r="R159" s="25">
        <v>23390</v>
      </c>
      <c r="S159" s="46">
        <v>-2271.3000000000029</v>
      </c>
      <c r="AM159" s="23"/>
    </row>
    <row r="160" spans="2:39" x14ac:dyDescent="0.35">
      <c r="B160" s="24"/>
      <c r="L160" s="49" t="s">
        <v>288</v>
      </c>
      <c r="M160" s="25">
        <v>103676.80000000012</v>
      </c>
      <c r="N160" s="16">
        <v>9411.2000000001426</v>
      </c>
      <c r="O160" s="68">
        <v>320</v>
      </c>
      <c r="Q160" s="49" t="s">
        <v>538</v>
      </c>
      <c r="R160" s="25">
        <v>82443.919999999984</v>
      </c>
      <c r="S160" s="46">
        <v>-7695.4700000000012</v>
      </c>
      <c r="AM160" s="23"/>
    </row>
    <row r="161" spans="2:39" x14ac:dyDescent="0.35">
      <c r="B161" s="24"/>
      <c r="L161" s="49" t="s">
        <v>289</v>
      </c>
      <c r="M161" s="25">
        <v>87801.290000000081</v>
      </c>
      <c r="N161" s="16">
        <v>7970.1100000001315</v>
      </c>
      <c r="O161" s="68">
        <v>271</v>
      </c>
      <c r="Q161" s="49" t="s">
        <v>539</v>
      </c>
      <c r="R161" s="25">
        <v>4680.8999999999996</v>
      </c>
      <c r="S161" s="46">
        <v>-151.86999999999989</v>
      </c>
      <c r="AM161" s="23"/>
    </row>
    <row r="162" spans="2:39" x14ac:dyDescent="0.35">
      <c r="B162" s="24"/>
      <c r="L162" s="49" t="s">
        <v>290</v>
      </c>
      <c r="M162" s="25">
        <v>116636.40000000021</v>
      </c>
      <c r="N162" s="16">
        <v>10587.600000000093</v>
      </c>
      <c r="O162" s="68">
        <v>360</v>
      </c>
      <c r="Q162" s="49" t="s">
        <v>540</v>
      </c>
      <c r="R162" s="25">
        <v>2418.83</v>
      </c>
      <c r="S162" s="46">
        <v>199.54999999999973</v>
      </c>
      <c r="AM162" s="23"/>
    </row>
    <row r="163" spans="2:39" x14ac:dyDescent="0.35">
      <c r="B163" s="24"/>
      <c r="L163" s="49" t="s">
        <v>291</v>
      </c>
      <c r="M163" s="25">
        <v>67065.929999999978</v>
      </c>
      <c r="N163" s="16">
        <v>6087.8699999999808</v>
      </c>
      <c r="O163" s="68">
        <v>207</v>
      </c>
      <c r="Q163" s="49" t="s">
        <v>541</v>
      </c>
      <c r="R163" s="25">
        <v>146261.20000000007</v>
      </c>
      <c r="S163" s="46">
        <v>16606.250000000087</v>
      </c>
      <c r="AM163" s="23"/>
    </row>
    <row r="164" spans="2:39" x14ac:dyDescent="0.35">
      <c r="B164" s="24"/>
      <c r="L164" s="49" t="s">
        <v>292</v>
      </c>
      <c r="M164" s="25">
        <v>119211.60000000015</v>
      </c>
      <c r="N164" s="16">
        <v>3629.6800000002695</v>
      </c>
      <c r="O164" s="68">
        <v>375</v>
      </c>
      <c r="Q164" s="49" t="s">
        <v>542</v>
      </c>
      <c r="R164" s="25">
        <v>22522.76</v>
      </c>
      <c r="S164" s="46">
        <v>-1551.6300000000083</v>
      </c>
      <c r="AM164" s="23"/>
    </row>
    <row r="165" spans="2:39" x14ac:dyDescent="0.35">
      <c r="B165" s="24"/>
      <c r="L165" s="49" t="s">
        <v>293</v>
      </c>
      <c r="M165" s="25">
        <v>115256.75000000013</v>
      </c>
      <c r="N165" s="16">
        <v>1215.900000000227</v>
      </c>
      <c r="O165" s="68">
        <v>370</v>
      </c>
      <c r="Q165" s="49" t="s">
        <v>543</v>
      </c>
      <c r="R165" s="25">
        <v>1625.25</v>
      </c>
      <c r="S165" s="46">
        <v>319.57000000000016</v>
      </c>
      <c r="AM165" s="23"/>
    </row>
    <row r="166" spans="2:39" x14ac:dyDescent="0.35">
      <c r="B166" s="24"/>
      <c r="L166" s="49" t="s">
        <v>294</v>
      </c>
      <c r="M166" s="25">
        <v>100567.15000000011</v>
      </c>
      <c r="N166" s="16">
        <v>1937.2300000001851</v>
      </c>
      <c r="O166" s="68">
        <v>320</v>
      </c>
      <c r="Q166" s="49" t="s">
        <v>544</v>
      </c>
      <c r="R166" s="25">
        <v>157298.4200000001</v>
      </c>
      <c r="S166" s="46">
        <v>16328.820000000123</v>
      </c>
      <c r="AM166" s="23"/>
    </row>
    <row r="167" spans="2:39" x14ac:dyDescent="0.35">
      <c r="B167" s="24"/>
      <c r="L167" s="49" t="s">
        <v>295</v>
      </c>
      <c r="M167" s="25">
        <v>114126.79000000011</v>
      </c>
      <c r="N167" s="16">
        <v>702.37000000022817</v>
      </c>
      <c r="O167" s="68">
        <v>368</v>
      </c>
      <c r="Q167" s="50" t="s">
        <v>545</v>
      </c>
      <c r="R167" s="25">
        <v>337856.6800000004</v>
      </c>
      <c r="S167" s="46">
        <v>-5002.1199999998789</v>
      </c>
      <c r="AM167" s="23"/>
    </row>
    <row r="168" spans="2:39" x14ac:dyDescent="0.35">
      <c r="B168" s="24"/>
      <c r="L168" s="49" t="s">
        <v>296</v>
      </c>
      <c r="M168" s="25">
        <v>132771.22000000012</v>
      </c>
      <c r="N168" s="16">
        <v>3627.7500000002619</v>
      </c>
      <c r="O168" s="68">
        <v>419</v>
      </c>
      <c r="Q168" s="59" t="s">
        <v>546</v>
      </c>
      <c r="R168" s="25">
        <v>70893.829999999987</v>
      </c>
      <c r="S168" s="46">
        <v>115.06999999996333</v>
      </c>
      <c r="AM168" s="23"/>
    </row>
    <row r="169" spans="2:39" x14ac:dyDescent="0.35">
      <c r="B169" s="24"/>
      <c r="L169" s="49" t="s">
        <v>297</v>
      </c>
      <c r="M169" s="25">
        <v>831.11000000000195</v>
      </c>
      <c r="N169" s="16">
        <v>311.06000000000222</v>
      </c>
      <c r="O169" s="68">
        <v>607</v>
      </c>
      <c r="Q169" s="49" t="s">
        <v>547</v>
      </c>
      <c r="R169" s="25">
        <v>3053.52</v>
      </c>
      <c r="S169" s="46">
        <v>-313.9699999999998</v>
      </c>
      <c r="AM169" s="23"/>
    </row>
    <row r="170" spans="2:39" x14ac:dyDescent="0.35">
      <c r="B170" s="24"/>
      <c r="L170" s="49" t="s">
        <v>298</v>
      </c>
      <c r="M170" s="25">
        <v>10446.68999999999</v>
      </c>
      <c r="N170" s="16">
        <v>3735.5999999999867</v>
      </c>
      <c r="O170" s="68">
        <v>1996</v>
      </c>
      <c r="Q170" s="49" t="s">
        <v>548</v>
      </c>
      <c r="R170" s="25">
        <v>13219.529999999997</v>
      </c>
      <c r="S170" s="46">
        <v>1992.0299999999952</v>
      </c>
      <c r="AM170" s="23"/>
    </row>
    <row r="171" spans="2:39" x14ac:dyDescent="0.35">
      <c r="B171" s="24"/>
      <c r="L171" s="49" t="s">
        <v>299</v>
      </c>
      <c r="M171" s="25">
        <v>6223.2599999999929</v>
      </c>
      <c r="N171" s="16">
        <v>2330.0399999999868</v>
      </c>
      <c r="O171" s="68">
        <v>1158</v>
      </c>
      <c r="Q171" s="49" t="s">
        <v>549</v>
      </c>
      <c r="R171" s="25">
        <v>272181.68</v>
      </c>
      <c r="S171" s="46">
        <v>-20490.680000000051</v>
      </c>
      <c r="AM171" s="23"/>
    </row>
    <row r="172" spans="2:39" x14ac:dyDescent="0.35">
      <c r="B172" s="24"/>
      <c r="L172" s="49" t="s">
        <v>300</v>
      </c>
      <c r="M172" s="25">
        <v>14249.700000000015</v>
      </c>
      <c r="N172" s="16">
        <v>3704.8500000000222</v>
      </c>
      <c r="O172" s="68">
        <v>223</v>
      </c>
      <c r="Q172" s="49" t="s">
        <v>550</v>
      </c>
      <c r="R172" s="25">
        <v>5615.55</v>
      </c>
      <c r="S172" s="46">
        <v>-91.529999999999745</v>
      </c>
      <c r="AM172" s="23"/>
    </row>
    <row r="173" spans="2:39" x14ac:dyDescent="0.35">
      <c r="B173" s="24"/>
      <c r="L173" s="49" t="s">
        <v>301</v>
      </c>
      <c r="M173" s="25">
        <v>22009.760000000002</v>
      </c>
      <c r="N173" s="16">
        <v>5723.360000000017</v>
      </c>
      <c r="O173" s="68">
        <v>302</v>
      </c>
      <c r="Q173" s="49" t="s">
        <v>551</v>
      </c>
      <c r="R173" s="25">
        <v>351590.54</v>
      </c>
      <c r="S173" s="46">
        <v>37533.169999999925</v>
      </c>
      <c r="AM173" s="23"/>
    </row>
    <row r="174" spans="2:39" x14ac:dyDescent="0.35">
      <c r="B174" s="24"/>
      <c r="L174" s="49" t="s">
        <v>302</v>
      </c>
      <c r="M174" s="25">
        <v>334925.76000000024</v>
      </c>
      <c r="N174" s="16">
        <v>-3795.999999999709</v>
      </c>
      <c r="O174" s="68">
        <v>156</v>
      </c>
      <c r="Q174" s="49" t="s">
        <v>552</v>
      </c>
      <c r="R174" s="25">
        <v>67.540000000000006</v>
      </c>
      <c r="S174" s="46">
        <v>17.560000000000009</v>
      </c>
      <c r="AM174" s="23"/>
    </row>
    <row r="175" spans="2:39" x14ac:dyDescent="0.35">
      <c r="B175" s="24"/>
      <c r="L175" s="49" t="s">
        <v>303</v>
      </c>
      <c r="M175" s="25">
        <v>334925.76000000007</v>
      </c>
      <c r="N175" s="16">
        <v>-3796.0299999999115</v>
      </c>
      <c r="O175" s="68">
        <v>156</v>
      </c>
      <c r="Q175" s="49" t="s">
        <v>553</v>
      </c>
      <c r="R175" s="25">
        <v>139014.01</v>
      </c>
      <c r="S175" s="46">
        <v>-15489.450000000012</v>
      </c>
      <c r="AM175" s="23"/>
    </row>
    <row r="176" spans="2:39" x14ac:dyDescent="0.35">
      <c r="B176" s="24"/>
      <c r="L176" s="49" t="s">
        <v>304</v>
      </c>
      <c r="M176" s="25">
        <v>334925.76000000018</v>
      </c>
      <c r="N176" s="16">
        <v>-3796.0299999997369</v>
      </c>
      <c r="O176" s="68">
        <v>156</v>
      </c>
      <c r="Q176" s="49" t="s">
        <v>554</v>
      </c>
      <c r="R176" s="25">
        <v>20510.550000000003</v>
      </c>
      <c r="S176" s="46">
        <v>2166.7100000000028</v>
      </c>
      <c r="AM176" s="23"/>
    </row>
    <row r="177" spans="2:39" x14ac:dyDescent="0.35">
      <c r="B177" s="24"/>
      <c r="L177" s="49" t="s">
        <v>305</v>
      </c>
      <c r="M177" s="25">
        <v>792228.23999999987</v>
      </c>
      <c r="N177" s="16">
        <v>-8979.0600000014529</v>
      </c>
      <c r="O177" s="68">
        <v>369</v>
      </c>
      <c r="Q177" s="49" t="s">
        <v>555</v>
      </c>
      <c r="R177" s="25">
        <v>116552.57000000002</v>
      </c>
      <c r="S177" s="46">
        <v>-6686.5099999999948</v>
      </c>
      <c r="AM177" s="23"/>
    </row>
    <row r="178" spans="2:39" x14ac:dyDescent="0.35">
      <c r="B178" s="24"/>
      <c r="L178" s="49" t="s">
        <v>306</v>
      </c>
      <c r="M178" s="25">
        <v>566797.44000000088</v>
      </c>
      <c r="N178" s="16">
        <v>-6424.0199999990873</v>
      </c>
      <c r="O178" s="68">
        <v>264</v>
      </c>
      <c r="Q178" s="49" t="s">
        <v>556</v>
      </c>
      <c r="R178" s="25">
        <v>218041.08000000028</v>
      </c>
      <c r="S178" s="46">
        <v>22724.490000000136</v>
      </c>
      <c r="AM178" s="23"/>
    </row>
    <row r="179" spans="2:39" x14ac:dyDescent="0.35">
      <c r="B179" s="24"/>
      <c r="L179" s="49" t="s">
        <v>307</v>
      </c>
      <c r="M179" s="25">
        <v>1832750.050000001</v>
      </c>
      <c r="N179" s="16">
        <v>-63211.16999999946</v>
      </c>
      <c r="O179" s="68">
        <v>1332</v>
      </c>
      <c r="Q179" s="49" t="s">
        <v>557</v>
      </c>
      <c r="R179" s="25">
        <v>13188.230000000001</v>
      </c>
      <c r="S179" s="46">
        <v>574.56000000000313</v>
      </c>
      <c r="AM179" s="23"/>
    </row>
    <row r="180" spans="2:39" x14ac:dyDescent="0.35">
      <c r="B180" s="24"/>
      <c r="L180" s="49" t="s">
        <v>308</v>
      </c>
      <c r="M180" s="25">
        <v>1586672.9400000013</v>
      </c>
      <c r="N180" s="16">
        <v>-53761.269999998854</v>
      </c>
      <c r="O180" s="68">
        <v>1152</v>
      </c>
      <c r="Q180" s="49" t="s">
        <v>558</v>
      </c>
      <c r="R180" s="25">
        <v>220675.93000000014</v>
      </c>
      <c r="S180" s="46">
        <v>22379.94000000009</v>
      </c>
      <c r="AM180" s="23"/>
    </row>
    <row r="181" spans="2:39" x14ac:dyDescent="0.35">
      <c r="B181" s="24"/>
      <c r="L181" s="49" t="s">
        <v>309</v>
      </c>
      <c r="M181" s="25">
        <v>1226737.4900000014</v>
      </c>
      <c r="N181" s="16">
        <v>-40183.620000000112</v>
      </c>
      <c r="O181" s="68">
        <v>891</v>
      </c>
      <c r="Q181" s="49" t="s">
        <v>559</v>
      </c>
      <c r="R181" s="25">
        <v>4758.5999999999995</v>
      </c>
      <c r="S181" s="46">
        <v>-279.26000000000113</v>
      </c>
      <c r="AM181" s="23"/>
    </row>
    <row r="182" spans="2:39" x14ac:dyDescent="0.35">
      <c r="B182" s="24"/>
      <c r="L182" s="49" t="s">
        <v>310</v>
      </c>
      <c r="M182" s="25">
        <v>849187.15000000026</v>
      </c>
      <c r="N182" s="16">
        <v>-28308.329999999609</v>
      </c>
      <c r="O182" s="68">
        <v>616</v>
      </c>
      <c r="Q182" s="49" t="s">
        <v>560</v>
      </c>
      <c r="R182" s="25">
        <v>10237.729999999998</v>
      </c>
      <c r="S182" s="46">
        <v>1170.5599999999959</v>
      </c>
      <c r="AM182" s="23"/>
    </row>
    <row r="183" spans="2:39" x14ac:dyDescent="0.35">
      <c r="B183" s="24"/>
      <c r="L183" s="49" t="s">
        <v>311</v>
      </c>
      <c r="M183" s="25">
        <v>1097968.0800000015</v>
      </c>
      <c r="N183" s="16">
        <v>-42640.59999999986</v>
      </c>
      <c r="O183" s="68">
        <v>751</v>
      </c>
      <c r="Q183" s="49" t="s">
        <v>561</v>
      </c>
      <c r="R183" s="25">
        <v>35180.22</v>
      </c>
      <c r="S183" s="46">
        <v>-408.35999999998603</v>
      </c>
      <c r="AM183" s="23"/>
    </row>
    <row r="184" spans="2:39" x14ac:dyDescent="0.35">
      <c r="B184" s="24"/>
      <c r="L184" s="49" t="s">
        <v>312</v>
      </c>
      <c r="M184" s="25">
        <v>947970.90000000154</v>
      </c>
      <c r="N184" s="16">
        <v>-34683.989999999409</v>
      </c>
      <c r="O184" s="68">
        <v>647</v>
      </c>
      <c r="Q184" s="49" t="s">
        <v>562</v>
      </c>
      <c r="R184" s="25">
        <v>41981.37999999999</v>
      </c>
      <c r="S184" s="46">
        <v>5089.8600000000006</v>
      </c>
      <c r="AM184" s="23"/>
    </row>
    <row r="185" spans="2:39" x14ac:dyDescent="0.35">
      <c r="B185" s="24"/>
      <c r="L185" s="49" t="s">
        <v>313</v>
      </c>
      <c r="M185" s="25">
        <v>741801.06000000041</v>
      </c>
      <c r="N185" s="16">
        <v>-26704.990000000573</v>
      </c>
      <c r="O185" s="68">
        <v>506</v>
      </c>
      <c r="Q185" s="49" t="s">
        <v>563</v>
      </c>
      <c r="R185" s="25">
        <v>694143.12000000011</v>
      </c>
      <c r="S185" s="46">
        <v>-11017.059999999474</v>
      </c>
      <c r="AM185" s="23"/>
    </row>
    <row r="186" spans="2:39" x14ac:dyDescent="0.35">
      <c r="B186" s="24"/>
      <c r="L186" s="49" t="s">
        <v>314</v>
      </c>
      <c r="M186" s="25">
        <v>850653.16000000073</v>
      </c>
      <c r="N186" s="16">
        <v>-28397.209999998915</v>
      </c>
      <c r="O186" s="68">
        <v>617</v>
      </c>
      <c r="Q186" s="49" t="s">
        <v>564</v>
      </c>
      <c r="R186" s="25">
        <v>199020.58999999994</v>
      </c>
      <c r="S186" s="46">
        <v>-9990.3300000000745</v>
      </c>
      <c r="AM186" s="23"/>
    </row>
    <row r="187" spans="2:39" x14ac:dyDescent="0.35">
      <c r="B187" s="24"/>
      <c r="L187" s="49" t="s">
        <v>315</v>
      </c>
      <c r="M187" s="25">
        <v>1163421.4599999988</v>
      </c>
      <c r="N187" s="16">
        <v>-82547.550000001909</v>
      </c>
      <c r="O187" s="68">
        <v>1151</v>
      </c>
      <c r="Q187" s="49" t="s">
        <v>565</v>
      </c>
      <c r="R187" s="25">
        <v>397472.02000000008</v>
      </c>
      <c r="S187" s="46">
        <v>4383.7400000002817</v>
      </c>
      <c r="AM187" s="23"/>
    </row>
    <row r="188" spans="2:39" x14ac:dyDescent="0.35">
      <c r="B188" s="24"/>
      <c r="L188" s="49" t="s">
        <v>316</v>
      </c>
      <c r="M188" s="25">
        <v>653568.80999999889</v>
      </c>
      <c r="N188" s="16">
        <v>-41402.60999999987</v>
      </c>
      <c r="O188" s="68">
        <v>642</v>
      </c>
      <c r="Q188" s="49" t="s">
        <v>566</v>
      </c>
      <c r="R188" s="25">
        <v>287191.73000000021</v>
      </c>
      <c r="S188" s="46">
        <v>31611.54999999993</v>
      </c>
      <c r="AM188" s="23"/>
    </row>
    <row r="189" spans="2:39" x14ac:dyDescent="0.35">
      <c r="B189" s="24"/>
      <c r="L189" s="49" t="s">
        <v>317</v>
      </c>
      <c r="M189" s="25">
        <v>305156.40999999968</v>
      </c>
      <c r="N189" s="16">
        <v>-18514.080000000366</v>
      </c>
      <c r="O189" s="68">
        <v>299</v>
      </c>
      <c r="Q189" s="49" t="s">
        <v>567</v>
      </c>
      <c r="R189" s="25">
        <v>68910.760000000009</v>
      </c>
      <c r="S189" s="46">
        <v>-6092.5999999999913</v>
      </c>
      <c r="AM189" s="23"/>
    </row>
    <row r="190" spans="2:39" x14ac:dyDescent="0.35">
      <c r="B190" s="24"/>
      <c r="L190" s="49" t="s">
        <v>318</v>
      </c>
      <c r="M190" s="25">
        <v>1283443.0599999989</v>
      </c>
      <c r="N190" s="16">
        <v>-98922.210000001825</v>
      </c>
      <c r="O190" s="68">
        <v>1277</v>
      </c>
      <c r="Q190" s="49" t="s">
        <v>568</v>
      </c>
      <c r="R190" s="25">
        <v>6368.96</v>
      </c>
      <c r="S190" s="46">
        <v>-174.31000000000131</v>
      </c>
      <c r="AM190" s="23"/>
    </row>
    <row r="191" spans="2:39" x14ac:dyDescent="0.35">
      <c r="B191" s="24"/>
      <c r="L191" s="49" t="s">
        <v>319</v>
      </c>
      <c r="M191" s="25">
        <v>302677.33999999991</v>
      </c>
      <c r="N191" s="16">
        <v>-3431.8899999999558</v>
      </c>
      <c r="O191" s="68">
        <v>346</v>
      </c>
      <c r="Q191" s="49" t="s">
        <v>569</v>
      </c>
      <c r="R191" s="25">
        <v>100403.74999999994</v>
      </c>
      <c r="S191" s="46">
        <v>-5824.7400000001217</v>
      </c>
      <c r="AM191" s="23"/>
    </row>
    <row r="192" spans="2:39" x14ac:dyDescent="0.35">
      <c r="B192" s="24"/>
      <c r="L192" s="49" t="s">
        <v>320</v>
      </c>
      <c r="M192" s="25">
        <v>136467.24000000005</v>
      </c>
      <c r="N192" s="16">
        <v>-1547.3199999998615</v>
      </c>
      <c r="O192" s="68">
        <v>156</v>
      </c>
      <c r="Q192" s="49" t="s">
        <v>570</v>
      </c>
      <c r="R192" s="25">
        <v>288775.96000000002</v>
      </c>
      <c r="S192" s="46">
        <v>-18913.459999999963</v>
      </c>
      <c r="AM192" s="23"/>
    </row>
    <row r="193" spans="2:39" x14ac:dyDescent="0.35">
      <c r="B193" s="24"/>
      <c r="L193" s="49" t="s">
        <v>321</v>
      </c>
      <c r="M193" s="25">
        <v>621100.89999999863</v>
      </c>
      <c r="N193" s="16">
        <v>-7042.0900000020629</v>
      </c>
      <c r="O193" s="68">
        <v>710</v>
      </c>
      <c r="Q193" s="49" t="s">
        <v>571</v>
      </c>
      <c r="R193" s="25">
        <v>15075.469999999998</v>
      </c>
      <c r="S193" s="46">
        <v>-65.320000000001528</v>
      </c>
      <c r="AM193" s="23"/>
    </row>
    <row r="194" spans="2:39" x14ac:dyDescent="0.35">
      <c r="B194" s="24"/>
      <c r="L194" s="49" t="s">
        <v>322</v>
      </c>
      <c r="M194" s="25">
        <v>508398.77999999921</v>
      </c>
      <c r="N194" s="16">
        <v>-6501.5200000010082</v>
      </c>
      <c r="O194" s="68">
        <v>582</v>
      </c>
      <c r="Q194" s="49" t="s">
        <v>572</v>
      </c>
      <c r="R194" s="25">
        <v>676732.67000000039</v>
      </c>
      <c r="S194" s="46">
        <v>59131.760000000242</v>
      </c>
      <c r="AM194" s="23"/>
    </row>
    <row r="195" spans="2:39" x14ac:dyDescent="0.35">
      <c r="B195" s="24"/>
      <c r="L195" s="49" t="s">
        <v>323</v>
      </c>
      <c r="M195" s="25">
        <v>306176.5</v>
      </c>
      <c r="N195" s="16">
        <v>-3471.5099999996601</v>
      </c>
      <c r="O195" s="68">
        <v>350</v>
      </c>
      <c r="Q195" s="49" t="s">
        <v>573</v>
      </c>
      <c r="R195" s="25">
        <v>14237</v>
      </c>
      <c r="S195" s="46">
        <v>-20.359999999998763</v>
      </c>
      <c r="AM195" s="23"/>
    </row>
    <row r="196" spans="2:39" x14ac:dyDescent="0.35">
      <c r="B196" s="24"/>
      <c r="L196" s="49" t="s">
        <v>324</v>
      </c>
      <c r="M196" s="25">
        <v>895459.85999999824</v>
      </c>
      <c r="N196" s="16">
        <v>-31110.350000002538</v>
      </c>
      <c r="O196" s="68">
        <v>1416</v>
      </c>
      <c r="Q196" s="49" t="s">
        <v>574</v>
      </c>
      <c r="R196" s="25">
        <v>59368.239999999983</v>
      </c>
      <c r="S196" s="46">
        <v>7255.5599999999977</v>
      </c>
      <c r="AM196" s="23"/>
    </row>
    <row r="197" spans="2:39" x14ac:dyDescent="0.35">
      <c r="B197" s="24"/>
      <c r="L197" s="49" t="s">
        <v>325</v>
      </c>
      <c r="M197" s="25">
        <v>753200.80999999866</v>
      </c>
      <c r="N197" s="16">
        <v>-25349.470000001253</v>
      </c>
      <c r="O197" s="68">
        <v>1192</v>
      </c>
      <c r="Q197" s="49" t="s">
        <v>575</v>
      </c>
      <c r="R197" s="25">
        <v>7409.2000000000007</v>
      </c>
      <c r="S197" s="46">
        <v>-728.14999999999964</v>
      </c>
      <c r="AM197" s="23"/>
    </row>
    <row r="198" spans="2:39" x14ac:dyDescent="0.35">
      <c r="B198" s="24"/>
      <c r="L198" s="49" t="s">
        <v>326</v>
      </c>
      <c r="M198" s="25">
        <v>576609.26999999885</v>
      </c>
      <c r="N198" s="16">
        <v>-19252.620000001509</v>
      </c>
      <c r="O198" s="68">
        <v>912</v>
      </c>
      <c r="Q198" s="49" t="s">
        <v>576</v>
      </c>
      <c r="R198" s="25">
        <v>140479.83000000005</v>
      </c>
      <c r="S198" s="46">
        <v>13441.200000000084</v>
      </c>
      <c r="AM198" s="23"/>
    </row>
    <row r="199" spans="2:39" x14ac:dyDescent="0.35">
      <c r="B199" s="24"/>
      <c r="L199" s="49" t="s">
        <v>327</v>
      </c>
      <c r="M199" s="25">
        <v>394058.35000000027</v>
      </c>
      <c r="N199" s="16">
        <v>-13234.49000000034</v>
      </c>
      <c r="O199" s="68">
        <v>623</v>
      </c>
      <c r="Q199" s="49" t="s">
        <v>577</v>
      </c>
      <c r="R199" s="25">
        <v>290158.19000000024</v>
      </c>
      <c r="S199" s="46">
        <v>-3938.4399999998859</v>
      </c>
      <c r="AM199" s="23"/>
    </row>
    <row r="200" spans="2:39" x14ac:dyDescent="0.35">
      <c r="B200" s="24"/>
      <c r="L200" s="49" t="s">
        <v>328</v>
      </c>
      <c r="M200" s="25">
        <v>915136.34999999788</v>
      </c>
      <c r="N200" s="16">
        <v>-33822.630000002217</v>
      </c>
      <c r="O200" s="68">
        <v>1448</v>
      </c>
      <c r="Q200" s="49" t="s">
        <v>578</v>
      </c>
      <c r="R200" s="25">
        <v>34997.369999999981</v>
      </c>
      <c r="S200" s="46">
        <v>-2555.5600000000195</v>
      </c>
      <c r="AM200" s="23"/>
    </row>
    <row r="201" spans="2:39" x14ac:dyDescent="0.35">
      <c r="B201" s="24"/>
      <c r="L201" s="49" t="s">
        <v>329</v>
      </c>
      <c r="M201" s="25">
        <v>461784.8899999999</v>
      </c>
      <c r="N201" s="16">
        <v>-10098.130000000645</v>
      </c>
      <c r="O201" s="68">
        <v>1017</v>
      </c>
      <c r="Q201" s="49" t="s">
        <v>579</v>
      </c>
      <c r="R201" s="25">
        <v>5925.8099999999986</v>
      </c>
      <c r="S201" s="46">
        <v>60.589999999997417</v>
      </c>
      <c r="AM201" s="23"/>
    </row>
    <row r="202" spans="2:39" x14ac:dyDescent="0.35">
      <c r="B202" s="24"/>
      <c r="L202" s="50" t="s">
        <v>330</v>
      </c>
      <c r="M202" s="25">
        <v>264828.17000000004</v>
      </c>
      <c r="N202" s="16">
        <v>-5681.0799999997253</v>
      </c>
      <c r="O202" s="68">
        <v>583</v>
      </c>
      <c r="Q202" s="49" t="s">
        <v>580</v>
      </c>
      <c r="R202" s="25">
        <v>35704.55000000001</v>
      </c>
      <c r="S202" s="46">
        <v>4051.3600000000151</v>
      </c>
      <c r="AM202" s="23"/>
    </row>
    <row r="203" spans="2:39" x14ac:dyDescent="0.35">
      <c r="B203" s="24"/>
      <c r="L203" s="59" t="s">
        <v>331</v>
      </c>
      <c r="M203" s="25">
        <v>978078.03999999946</v>
      </c>
      <c r="N203" s="16">
        <v>-29209.460000001243</v>
      </c>
      <c r="O203" s="68">
        <v>2176</v>
      </c>
      <c r="Q203" s="49" t="s">
        <v>581</v>
      </c>
      <c r="R203" s="25">
        <v>712293.62999999977</v>
      </c>
      <c r="S203" s="46">
        <v>-21626.800000000396</v>
      </c>
      <c r="AM203" s="23"/>
    </row>
    <row r="204" spans="2:39" x14ac:dyDescent="0.35">
      <c r="B204" s="24"/>
      <c r="L204" s="49" t="s">
        <v>332</v>
      </c>
      <c r="M204" s="25">
        <v>809709.09999999963</v>
      </c>
      <c r="N204" s="16">
        <v>-19815.550000001676</v>
      </c>
      <c r="O204" s="68">
        <v>1789</v>
      </c>
      <c r="Q204" s="49" t="s">
        <v>582</v>
      </c>
      <c r="R204" s="25">
        <v>1559.6499999999999</v>
      </c>
      <c r="S204" s="46">
        <v>172.49999999999977</v>
      </c>
      <c r="AM204" s="23"/>
    </row>
    <row r="205" spans="2:39" x14ac:dyDescent="0.35">
      <c r="B205" s="24"/>
      <c r="L205" s="49" t="s">
        <v>333</v>
      </c>
      <c r="M205" s="25">
        <v>464837.43000000017</v>
      </c>
      <c r="N205" s="16">
        <v>-10084.690000000817</v>
      </c>
      <c r="O205" s="68">
        <v>1024</v>
      </c>
      <c r="Q205" s="49" t="s">
        <v>583</v>
      </c>
      <c r="R205" s="25">
        <v>110728.59000000001</v>
      </c>
      <c r="S205" s="46">
        <v>-4973.4599999999773</v>
      </c>
      <c r="AM205" s="23"/>
    </row>
    <row r="206" spans="2:39" x14ac:dyDescent="0.35">
      <c r="B206" s="24"/>
      <c r="L206" s="49" t="s">
        <v>334</v>
      </c>
      <c r="M206" s="25">
        <v>263200.65999999997</v>
      </c>
      <c r="N206" s="16">
        <v>-5729.5699999997742</v>
      </c>
      <c r="O206" s="68">
        <v>579</v>
      </c>
      <c r="Q206" s="49" t="s">
        <v>584</v>
      </c>
      <c r="R206" s="25">
        <v>40287.050000000003</v>
      </c>
      <c r="S206" s="46">
        <v>4747.0300000000279</v>
      </c>
      <c r="AM206" s="23"/>
    </row>
    <row r="207" spans="2:39" x14ac:dyDescent="0.35">
      <c r="B207" s="24"/>
      <c r="L207" s="49" t="s">
        <v>335</v>
      </c>
      <c r="M207" s="25">
        <v>907810.08999999939</v>
      </c>
      <c r="N207" s="16">
        <v>-97457.080000001355</v>
      </c>
      <c r="O207" s="68">
        <v>2172</v>
      </c>
      <c r="Q207" s="49" t="s">
        <v>585</v>
      </c>
      <c r="R207" s="25">
        <v>31477.469999999998</v>
      </c>
      <c r="S207" s="46">
        <v>-2488.5500000000065</v>
      </c>
      <c r="AM207" s="23"/>
    </row>
    <row r="208" spans="2:39" x14ac:dyDescent="0.35">
      <c r="B208" s="24"/>
      <c r="L208" s="49" t="s">
        <v>336</v>
      </c>
      <c r="M208" s="25">
        <v>812845.48999999976</v>
      </c>
      <c r="N208" s="16">
        <v>-20985.970000002068</v>
      </c>
      <c r="O208" s="68">
        <v>1798</v>
      </c>
      <c r="Q208" s="49" t="s">
        <v>586</v>
      </c>
      <c r="R208" s="25">
        <v>4537.6500000000005</v>
      </c>
      <c r="S208" s="46">
        <v>5.840000000001055</v>
      </c>
      <c r="AM208" s="23"/>
    </row>
    <row r="209" spans="2:39" x14ac:dyDescent="0.35">
      <c r="B209" s="24"/>
      <c r="L209" s="49" t="s">
        <v>337</v>
      </c>
      <c r="M209" s="25">
        <v>477543.02999999997</v>
      </c>
      <c r="N209" s="16">
        <v>-10299.490000000631</v>
      </c>
      <c r="O209" s="68">
        <v>1051</v>
      </c>
      <c r="Q209" s="49" t="s">
        <v>587</v>
      </c>
      <c r="R209" s="25">
        <v>1859.6200000000001</v>
      </c>
      <c r="S209" s="46">
        <v>-168.01</v>
      </c>
      <c r="AM209" s="23"/>
    </row>
    <row r="210" spans="2:39" x14ac:dyDescent="0.35">
      <c r="B210" s="24"/>
      <c r="L210" s="49" t="s">
        <v>338</v>
      </c>
      <c r="M210" s="25">
        <v>247663.95</v>
      </c>
      <c r="N210" s="16">
        <v>-5555.6599999996834</v>
      </c>
      <c r="O210" s="68">
        <v>544</v>
      </c>
      <c r="Q210" s="49" t="s">
        <v>588</v>
      </c>
      <c r="R210" s="25">
        <v>1524.73</v>
      </c>
      <c r="S210" s="46">
        <v>162.05999999999995</v>
      </c>
      <c r="AM210" s="23"/>
    </row>
    <row r="211" spans="2:39" x14ac:dyDescent="0.35">
      <c r="B211" s="24"/>
      <c r="L211" s="49" t="s">
        <v>339</v>
      </c>
      <c r="M211" s="25">
        <v>974869.37999999966</v>
      </c>
      <c r="N211" s="16">
        <v>-28524.490000000689</v>
      </c>
      <c r="O211" s="68">
        <v>2168</v>
      </c>
      <c r="Q211" s="49" t="s">
        <v>589</v>
      </c>
      <c r="R211" s="25">
        <v>1411.18</v>
      </c>
      <c r="S211" s="46">
        <v>-541.19000000000005</v>
      </c>
      <c r="AM211" s="23"/>
    </row>
    <row r="212" spans="2:39" x14ac:dyDescent="0.35">
      <c r="B212" s="24"/>
      <c r="L212" s="49" t="s">
        <v>340</v>
      </c>
      <c r="M212" s="25">
        <v>818631.80999999959</v>
      </c>
      <c r="N212" s="16">
        <v>-20497.070000001462</v>
      </c>
      <c r="O212" s="68">
        <v>1811</v>
      </c>
      <c r="Q212" s="49" t="s">
        <v>590</v>
      </c>
      <c r="R212" s="25">
        <v>3645.6799999999989</v>
      </c>
      <c r="S212" s="46">
        <v>-738.48000000000184</v>
      </c>
      <c r="AM212" s="23"/>
    </row>
    <row r="213" spans="2:39" x14ac:dyDescent="0.35">
      <c r="B213" s="24"/>
      <c r="L213" s="49" t="s">
        <v>341</v>
      </c>
      <c r="M213" s="25">
        <v>88125.27999999997</v>
      </c>
      <c r="N213" s="16">
        <v>-5347.5199999999459</v>
      </c>
      <c r="O213" s="68">
        <v>272</v>
      </c>
      <c r="Q213" s="49" t="s">
        <v>591</v>
      </c>
      <c r="R213" s="25">
        <v>7603.3199999999988</v>
      </c>
      <c r="S213" s="46">
        <v>230.58999999999742</v>
      </c>
      <c r="AM213" s="23"/>
    </row>
    <row r="214" spans="2:39" x14ac:dyDescent="0.35">
      <c r="B214" s="24"/>
      <c r="L214" s="49" t="s">
        <v>342</v>
      </c>
      <c r="M214" s="25">
        <v>353095.03000000049</v>
      </c>
      <c r="N214" s="16">
        <v>-23888.979999999574</v>
      </c>
      <c r="O214" s="68">
        <v>1097</v>
      </c>
      <c r="Q214" s="49" t="s">
        <v>592</v>
      </c>
      <c r="R214" s="25">
        <v>259082.59999999992</v>
      </c>
      <c r="S214" s="46">
        <v>27612.87999999983</v>
      </c>
      <c r="AM214" s="23"/>
    </row>
    <row r="215" spans="2:39" x14ac:dyDescent="0.35">
      <c r="B215" s="24"/>
      <c r="L215" s="49" t="s">
        <v>343</v>
      </c>
      <c r="M215" s="25">
        <v>282843.25000000058</v>
      </c>
      <c r="N215" s="16">
        <v>-17850.479999999399</v>
      </c>
      <c r="O215" s="68">
        <v>875</v>
      </c>
      <c r="Q215" s="49" t="s">
        <v>593</v>
      </c>
      <c r="R215" s="25">
        <v>114536.65000000001</v>
      </c>
      <c r="S215" s="46">
        <v>-5260.0899999999674</v>
      </c>
      <c r="AM215" s="23"/>
    </row>
    <row r="216" spans="2:39" x14ac:dyDescent="0.35">
      <c r="B216" s="24"/>
      <c r="L216" s="49" t="s">
        <v>344</v>
      </c>
      <c r="M216" s="25">
        <v>163614.95000000024</v>
      </c>
      <c r="N216" s="16">
        <v>-9928.2999999997555</v>
      </c>
      <c r="O216" s="68">
        <v>505</v>
      </c>
      <c r="Q216" s="49" t="s">
        <v>594</v>
      </c>
      <c r="R216" s="25">
        <v>731634.54000000015</v>
      </c>
      <c r="S216" s="46">
        <v>-22624.6599999998</v>
      </c>
      <c r="AM216" s="23"/>
    </row>
    <row r="217" spans="2:39" x14ac:dyDescent="0.35">
      <c r="B217" s="24"/>
      <c r="L217" s="49" t="s">
        <v>345</v>
      </c>
      <c r="M217" s="25">
        <v>70772.910000000193</v>
      </c>
      <c r="N217" s="16">
        <v>-21392.660000000003</v>
      </c>
      <c r="O217" s="68">
        <v>2217</v>
      </c>
      <c r="Q217" s="50" t="s">
        <v>595</v>
      </c>
      <c r="R217" s="25">
        <v>4689.119999999999</v>
      </c>
      <c r="S217" s="46">
        <v>-103.35000000000127</v>
      </c>
      <c r="AM217" s="23"/>
    </row>
    <row r="218" spans="2:39" x14ac:dyDescent="0.35">
      <c r="B218" s="24"/>
      <c r="L218" s="49" t="s">
        <v>346</v>
      </c>
      <c r="M218" s="25">
        <v>45660.09000000004</v>
      </c>
      <c r="N218" s="16">
        <v>-13330.840000000171</v>
      </c>
      <c r="O218" s="68">
        <v>1419</v>
      </c>
      <c r="Q218" s="59" t="s">
        <v>596</v>
      </c>
      <c r="R218" s="25">
        <v>6417.1100000000006</v>
      </c>
      <c r="S218" s="46">
        <v>653.15000000000146</v>
      </c>
      <c r="AM218" s="23"/>
    </row>
    <row r="219" spans="2:39" x14ac:dyDescent="0.35">
      <c r="B219" s="24"/>
      <c r="L219" s="49" t="s">
        <v>347</v>
      </c>
      <c r="M219" s="25">
        <v>99384.280000000203</v>
      </c>
      <c r="N219" s="16">
        <v>-31942.46000000005</v>
      </c>
      <c r="O219" s="68">
        <v>3159</v>
      </c>
      <c r="Q219" s="49" t="s">
        <v>597</v>
      </c>
      <c r="R219" s="25">
        <v>94346.229999999967</v>
      </c>
      <c r="S219" s="46">
        <v>-5636.3999999999651</v>
      </c>
      <c r="AM219" s="23"/>
    </row>
    <row r="220" spans="2:39" x14ac:dyDescent="0.35">
      <c r="B220" s="24"/>
      <c r="L220" s="49" t="s">
        <v>348</v>
      </c>
      <c r="M220" s="25">
        <v>84804.699999999662</v>
      </c>
      <c r="N220" s="16">
        <v>28684.979999999654</v>
      </c>
      <c r="O220" s="68">
        <v>4238</v>
      </c>
      <c r="Q220" s="49" t="s">
        <v>598</v>
      </c>
      <c r="R220" s="25">
        <v>565938.1400000006</v>
      </c>
      <c r="S220" s="46">
        <v>-20657.32999999926</v>
      </c>
      <c r="AM220" s="23"/>
    </row>
    <row r="221" spans="2:39" x14ac:dyDescent="0.35">
      <c r="B221" s="24"/>
      <c r="L221" s="49" t="s">
        <v>349</v>
      </c>
      <c r="M221" s="25">
        <v>88130.769999999524</v>
      </c>
      <c r="N221" s="16">
        <v>29716.139999999512</v>
      </c>
      <c r="O221" s="68">
        <v>4412</v>
      </c>
      <c r="Q221" s="49" t="s">
        <v>599</v>
      </c>
      <c r="R221" s="25">
        <v>8094.53</v>
      </c>
      <c r="S221" s="46">
        <v>988.63000000000011</v>
      </c>
      <c r="AM221" s="23"/>
    </row>
    <row r="222" spans="2:39" x14ac:dyDescent="0.35">
      <c r="B222" s="24"/>
      <c r="L222" s="49" t="s">
        <v>350</v>
      </c>
      <c r="M222" s="25">
        <v>77274.289999999892</v>
      </c>
      <c r="N222" s="16">
        <v>26110.119999999886</v>
      </c>
      <c r="O222" s="68">
        <v>3865</v>
      </c>
      <c r="Q222" s="49" t="s">
        <v>600</v>
      </c>
      <c r="R222" s="25">
        <v>131151.88999999996</v>
      </c>
      <c r="S222" s="46">
        <v>-9857.6700000001583</v>
      </c>
      <c r="AM222" s="23"/>
    </row>
    <row r="223" spans="2:39" x14ac:dyDescent="0.35">
      <c r="B223" s="24"/>
      <c r="L223" s="49" t="s">
        <v>351</v>
      </c>
      <c r="M223" s="25">
        <v>6656.83</v>
      </c>
      <c r="N223" s="16">
        <v>1730.3099999999959</v>
      </c>
      <c r="O223" s="68">
        <v>137</v>
      </c>
      <c r="Q223" s="49" t="s">
        <v>601</v>
      </c>
      <c r="R223" s="25">
        <v>130995.20000000001</v>
      </c>
      <c r="S223" s="46">
        <v>16258.130000000063</v>
      </c>
      <c r="AM223" s="23"/>
    </row>
    <row r="224" spans="2:39" x14ac:dyDescent="0.35">
      <c r="B224" s="24"/>
      <c r="L224" s="49" t="s">
        <v>352</v>
      </c>
      <c r="M224" s="25">
        <v>1035948.7600000005</v>
      </c>
      <c r="N224" s="16">
        <v>-47348.08999999892</v>
      </c>
      <c r="O224" s="68">
        <v>731</v>
      </c>
      <c r="Q224" s="49" t="s">
        <v>602</v>
      </c>
      <c r="R224" s="25">
        <v>269108.15000000014</v>
      </c>
      <c r="S224" s="46">
        <v>25621.270000000135</v>
      </c>
      <c r="AM224" s="23"/>
    </row>
    <row r="225" spans="2:39" x14ac:dyDescent="0.35">
      <c r="B225" s="24"/>
      <c r="L225" s="49" t="s">
        <v>353</v>
      </c>
      <c r="M225" s="25">
        <v>637976.24000000057</v>
      </c>
      <c r="N225" s="16">
        <v>-22968.309999999357</v>
      </c>
      <c r="O225" s="68">
        <v>446</v>
      </c>
      <c r="Q225" s="49" t="s">
        <v>603</v>
      </c>
      <c r="R225" s="25">
        <v>28216.609999999993</v>
      </c>
      <c r="S225" s="46">
        <v>3565.5499999999956</v>
      </c>
      <c r="AM225" s="23"/>
    </row>
    <row r="226" spans="2:39" x14ac:dyDescent="0.35">
      <c r="B226" s="24"/>
      <c r="L226" s="49" t="s">
        <v>354</v>
      </c>
      <c r="M226" s="25">
        <v>308975.04000000039</v>
      </c>
      <c r="N226" s="16">
        <v>-11123.689999999711</v>
      </c>
      <c r="O226" s="68">
        <v>216</v>
      </c>
      <c r="Q226" s="49" t="s">
        <v>604</v>
      </c>
      <c r="R226" s="25">
        <v>56395.3</v>
      </c>
      <c r="S226" s="46">
        <v>-14260.87999999999</v>
      </c>
      <c r="AM226" s="23"/>
    </row>
    <row r="227" spans="2:39" x14ac:dyDescent="0.35">
      <c r="B227" s="24"/>
      <c r="L227" s="49" t="s">
        <v>355</v>
      </c>
      <c r="M227" s="25">
        <v>1263913.32</v>
      </c>
      <c r="N227" s="16">
        <v>-59457.469999998575</v>
      </c>
      <c r="O227" s="68">
        <v>893</v>
      </c>
      <c r="Q227" s="49" t="s">
        <v>605</v>
      </c>
      <c r="R227" s="25">
        <v>268236.11000000022</v>
      </c>
      <c r="S227" s="46">
        <v>-1777.4399999997695</v>
      </c>
      <c r="AM227" s="23"/>
    </row>
    <row r="228" spans="2:39" x14ac:dyDescent="0.35">
      <c r="B228" s="24"/>
      <c r="L228" s="49" t="s">
        <v>356</v>
      </c>
      <c r="M228" s="25">
        <v>959683.2200000009</v>
      </c>
      <c r="N228" s="16">
        <v>-163625.94999999786</v>
      </c>
      <c r="O228" s="68">
        <v>758</v>
      </c>
      <c r="Q228" s="49" t="s">
        <v>606</v>
      </c>
      <c r="R228" s="25">
        <v>68421.219999999987</v>
      </c>
      <c r="S228" s="46">
        <v>-6058.140000000014</v>
      </c>
      <c r="AM228" s="23"/>
    </row>
    <row r="229" spans="2:39" x14ac:dyDescent="0.35">
      <c r="B229" s="24"/>
      <c r="L229" s="49" t="s">
        <v>357</v>
      </c>
      <c r="M229" s="25">
        <v>564070.65000000095</v>
      </c>
      <c r="N229" s="16">
        <v>-90946.149999999208</v>
      </c>
      <c r="O229" s="68">
        <v>442</v>
      </c>
      <c r="Q229" s="49" t="s">
        <v>607</v>
      </c>
      <c r="R229" s="25">
        <v>154595.59000000008</v>
      </c>
      <c r="S229" s="46">
        <v>14877.340000000113</v>
      </c>
      <c r="AM229" s="23"/>
    </row>
    <row r="230" spans="2:39" x14ac:dyDescent="0.35">
      <c r="B230" s="24"/>
      <c r="L230" s="49" t="s">
        <v>358</v>
      </c>
      <c r="M230" s="25">
        <v>256525.83000000013</v>
      </c>
      <c r="N230" s="16">
        <v>-47271.549999999988</v>
      </c>
      <c r="O230" s="68">
        <v>205</v>
      </c>
      <c r="Q230" s="49" t="s">
        <v>608</v>
      </c>
      <c r="R230" s="25">
        <v>5173.9599999999991</v>
      </c>
      <c r="S230" s="46">
        <v>161.57999999999902</v>
      </c>
      <c r="AM230" s="23"/>
    </row>
    <row r="231" spans="2:39" x14ac:dyDescent="0.35">
      <c r="B231" s="24"/>
      <c r="L231" s="49" t="s">
        <v>359</v>
      </c>
      <c r="M231" s="25">
        <v>1089543.4800000009</v>
      </c>
      <c r="N231" s="16">
        <v>-192333.11999999802</v>
      </c>
      <c r="O231" s="68">
        <v>865</v>
      </c>
      <c r="Q231" s="49" t="s">
        <v>609</v>
      </c>
      <c r="R231" s="25">
        <v>5555.67</v>
      </c>
      <c r="S231" s="46">
        <v>709.58000000000084</v>
      </c>
      <c r="AM231" s="23"/>
    </row>
    <row r="232" spans="2:39" x14ac:dyDescent="0.35">
      <c r="B232" s="24"/>
      <c r="L232" s="49" t="s">
        <v>360</v>
      </c>
      <c r="M232" s="25">
        <v>285465.42000000062</v>
      </c>
      <c r="N232" s="16">
        <v>-10553.409999999974</v>
      </c>
      <c r="O232" s="68">
        <v>392</v>
      </c>
      <c r="Q232" s="49" t="s">
        <v>610</v>
      </c>
      <c r="R232" s="25">
        <v>310485.08000000037</v>
      </c>
      <c r="S232" s="46">
        <v>-5779.2199999998556</v>
      </c>
      <c r="AM232" s="23"/>
    </row>
    <row r="233" spans="2:39" x14ac:dyDescent="0.35">
      <c r="B233" s="24"/>
      <c r="L233" s="49" t="s">
        <v>361</v>
      </c>
      <c r="M233" s="25">
        <v>139950.71999999997</v>
      </c>
      <c r="N233" s="16">
        <v>-5038.0900000000547</v>
      </c>
      <c r="O233" s="68">
        <v>192</v>
      </c>
      <c r="Q233" s="49" t="s">
        <v>611</v>
      </c>
      <c r="R233" s="25">
        <v>13709.289999999999</v>
      </c>
      <c r="S233" s="46">
        <v>-486.3600000000024</v>
      </c>
      <c r="AM233" s="23"/>
    </row>
    <row r="234" spans="2:39" x14ac:dyDescent="0.35">
      <c r="B234" s="24"/>
      <c r="L234" s="49" t="s">
        <v>362</v>
      </c>
      <c r="M234" s="25">
        <v>597827.48000000115</v>
      </c>
      <c r="N234" s="16">
        <v>-25926.719999999623</v>
      </c>
      <c r="O234" s="68">
        <v>826</v>
      </c>
      <c r="Q234" s="49" t="s">
        <v>612</v>
      </c>
      <c r="R234" s="25">
        <v>60027.799999999996</v>
      </c>
      <c r="S234" s="46">
        <v>-859.46000000003551</v>
      </c>
      <c r="AM234" s="23"/>
    </row>
    <row r="235" spans="2:39" x14ac:dyDescent="0.35">
      <c r="B235" s="24"/>
      <c r="L235" s="49" t="s">
        <v>363</v>
      </c>
      <c r="M235" s="25">
        <v>491163.75000000128</v>
      </c>
      <c r="N235" s="16">
        <v>-18562.699999999139</v>
      </c>
      <c r="O235" s="68">
        <v>675</v>
      </c>
      <c r="Q235" s="49" t="s">
        <v>613</v>
      </c>
      <c r="R235" s="25">
        <v>148979.84</v>
      </c>
      <c r="S235" s="46">
        <v>-12884.600000000035</v>
      </c>
      <c r="AM235" s="23"/>
    </row>
    <row r="236" spans="2:39" x14ac:dyDescent="0.35">
      <c r="B236" s="24"/>
      <c r="L236" s="49" t="s">
        <v>364</v>
      </c>
      <c r="M236" s="25">
        <v>88525.430000000037</v>
      </c>
      <c r="N236" s="16">
        <v>-12069.309999999983</v>
      </c>
      <c r="O236" s="68">
        <v>218</v>
      </c>
      <c r="Q236" s="49" t="s">
        <v>614</v>
      </c>
      <c r="R236" s="25">
        <v>202.33</v>
      </c>
      <c r="S236" s="46">
        <v>15.170000000000016</v>
      </c>
      <c r="AM236" s="23"/>
    </row>
    <row r="237" spans="2:39" x14ac:dyDescent="0.35">
      <c r="B237" s="24"/>
      <c r="L237" s="49" t="s">
        <v>365</v>
      </c>
      <c r="M237" s="25">
        <v>289465.00999999983</v>
      </c>
      <c r="N237" s="16">
        <v>-39083.200000000186</v>
      </c>
      <c r="O237" s="68">
        <v>712</v>
      </c>
      <c r="Q237" s="49" t="s">
        <v>615</v>
      </c>
      <c r="R237" s="25">
        <v>101000.32000000002</v>
      </c>
      <c r="S237" s="46">
        <v>401.2100000000064</v>
      </c>
      <c r="AM237" s="23"/>
    </row>
    <row r="238" spans="2:39" x14ac:dyDescent="0.35">
      <c r="B238" s="24"/>
      <c r="L238" s="49" t="s">
        <v>366</v>
      </c>
      <c r="M238" s="25">
        <v>229720.69999999992</v>
      </c>
      <c r="N238" s="16">
        <v>-30995.1700000001</v>
      </c>
      <c r="O238" s="68">
        <v>565</v>
      </c>
      <c r="Q238" s="49" t="s">
        <v>616</v>
      </c>
      <c r="R238" s="25">
        <v>60710.249999999964</v>
      </c>
      <c r="S238" s="46">
        <v>-906.32000000001426</v>
      </c>
      <c r="AM238" s="23"/>
    </row>
    <row r="239" spans="2:39" x14ac:dyDescent="0.35">
      <c r="B239" s="24"/>
      <c r="L239" s="49" t="s">
        <v>367</v>
      </c>
      <c r="M239" s="25">
        <v>149658.07999999984</v>
      </c>
      <c r="N239" s="16">
        <v>-20153.200000000215</v>
      </c>
      <c r="O239" s="68">
        <v>368</v>
      </c>
      <c r="Q239" s="49" t="s">
        <v>617</v>
      </c>
      <c r="R239" s="25">
        <v>264731.1500000002</v>
      </c>
      <c r="S239" s="46">
        <v>10732.910000000091</v>
      </c>
      <c r="AM239" s="23"/>
    </row>
    <row r="240" spans="2:39" x14ac:dyDescent="0.35">
      <c r="B240" s="24"/>
      <c r="L240" s="49" t="s">
        <v>368</v>
      </c>
      <c r="M240" s="25">
        <v>74494.960000000021</v>
      </c>
      <c r="N240" s="16">
        <v>-9026.3299999999872</v>
      </c>
      <c r="O240" s="68">
        <v>181</v>
      </c>
      <c r="Q240" s="49" t="s">
        <v>618</v>
      </c>
      <c r="R240" s="25">
        <v>34338.260000000009</v>
      </c>
      <c r="S240" s="46">
        <v>2153.6199999999953</v>
      </c>
      <c r="AM240" s="23"/>
    </row>
    <row r="241" spans="2:39" x14ac:dyDescent="0.35">
      <c r="B241" s="24"/>
      <c r="L241" s="49" t="s">
        <v>369</v>
      </c>
      <c r="M241" s="25">
        <v>292003.8499999998</v>
      </c>
      <c r="N241" s="16">
        <v>-37928.700000000361</v>
      </c>
      <c r="O241" s="68">
        <v>715</v>
      </c>
      <c r="Q241" s="49" t="s">
        <v>619</v>
      </c>
      <c r="R241" s="25">
        <v>7856.5199999999977</v>
      </c>
      <c r="S241" s="46">
        <v>940.33999999999742</v>
      </c>
      <c r="AM241" s="23"/>
    </row>
    <row r="242" spans="2:39" x14ac:dyDescent="0.35">
      <c r="B242" s="24"/>
      <c r="L242" s="49" t="s">
        <v>370</v>
      </c>
      <c r="M242" s="25">
        <v>226936.8799999998</v>
      </c>
      <c r="N242" s="16">
        <v>-30548.860000000306</v>
      </c>
      <c r="O242" s="68">
        <v>558</v>
      </c>
      <c r="Q242" s="49" t="s">
        <v>620</v>
      </c>
      <c r="R242" s="25">
        <v>1399.78</v>
      </c>
      <c r="S242" s="46">
        <v>132.12999999999988</v>
      </c>
      <c r="AM242" s="23"/>
    </row>
    <row r="243" spans="2:39" x14ac:dyDescent="0.35">
      <c r="B243" s="24"/>
      <c r="L243" s="49" t="s">
        <v>371</v>
      </c>
      <c r="M243" s="25">
        <v>145760.71999999997</v>
      </c>
      <c r="N243" s="16">
        <v>-18974.690000000031</v>
      </c>
      <c r="O243" s="68">
        <v>357</v>
      </c>
      <c r="Q243" s="49" t="s">
        <v>621</v>
      </c>
      <c r="R243" s="25">
        <v>318252.19000000041</v>
      </c>
      <c r="S243" s="46">
        <v>-5808.1699999997509</v>
      </c>
      <c r="AM243" s="23"/>
    </row>
    <row r="244" spans="2:39" x14ac:dyDescent="0.35">
      <c r="B244" s="24"/>
      <c r="L244" s="49" t="s">
        <v>372</v>
      </c>
      <c r="M244" s="25">
        <v>85073.520000000033</v>
      </c>
      <c r="N244" s="16">
        <v>-12752.479999999967</v>
      </c>
      <c r="O244" s="68">
        <v>212</v>
      </c>
      <c r="Q244" s="49" t="s">
        <v>622</v>
      </c>
      <c r="R244" s="25">
        <v>294524.04000000004</v>
      </c>
      <c r="S244" s="46">
        <v>30616.209999999963</v>
      </c>
      <c r="AM244" s="23"/>
    </row>
    <row r="245" spans="2:39" x14ac:dyDescent="0.35">
      <c r="B245" s="24"/>
      <c r="L245" s="49" t="s">
        <v>373</v>
      </c>
      <c r="M245" s="25">
        <v>294297.75999999995</v>
      </c>
      <c r="N245" s="16">
        <v>-38403.39000000013</v>
      </c>
      <c r="O245" s="68">
        <v>721</v>
      </c>
      <c r="Q245" s="49" t="s">
        <v>623</v>
      </c>
      <c r="R245" s="25">
        <v>43911.229999999981</v>
      </c>
      <c r="S245" s="46">
        <v>184.94999999998981</v>
      </c>
      <c r="AM245" s="23"/>
    </row>
    <row r="246" spans="2:39" x14ac:dyDescent="0.35">
      <c r="B246" s="24"/>
      <c r="L246" s="49" t="s">
        <v>374</v>
      </c>
      <c r="M246" s="25">
        <v>6885.9299999999948</v>
      </c>
      <c r="N246" s="16">
        <v>2503.5799999999936</v>
      </c>
      <c r="O246" s="68">
        <v>2348</v>
      </c>
      <c r="Q246" s="49" t="s">
        <v>624</v>
      </c>
      <c r="R246" s="25">
        <v>285339.97000000015</v>
      </c>
      <c r="S246" s="46">
        <v>-4047.3599999997532</v>
      </c>
      <c r="AM246" s="23"/>
    </row>
    <row r="247" spans="2:39" x14ac:dyDescent="0.35">
      <c r="B247" s="24"/>
      <c r="L247" s="49" t="s">
        <v>375</v>
      </c>
      <c r="M247" s="25">
        <v>104495.23000000004</v>
      </c>
      <c r="N247" s="16">
        <v>35520.550000000076</v>
      </c>
      <c r="O247" s="68">
        <v>2635</v>
      </c>
      <c r="Q247" s="49" t="s">
        <v>625</v>
      </c>
      <c r="R247" s="25">
        <v>49642.01999999999</v>
      </c>
      <c r="S247" s="46">
        <v>-826.88000000000466</v>
      </c>
      <c r="AM247" s="23"/>
    </row>
    <row r="248" spans="2:39" x14ac:dyDescent="0.35">
      <c r="B248" s="24"/>
      <c r="L248" s="49" t="s">
        <v>376</v>
      </c>
      <c r="M248" s="25">
        <v>30190.809999999929</v>
      </c>
      <c r="N248" s="16">
        <v>11369.809999999907</v>
      </c>
      <c r="O248" s="68">
        <v>719</v>
      </c>
      <c r="Q248" s="49" t="s">
        <v>626</v>
      </c>
      <c r="R248" s="25">
        <v>343435.41000000027</v>
      </c>
      <c r="S248" s="46">
        <v>-20969.829999999551</v>
      </c>
      <c r="AM248" s="23"/>
    </row>
    <row r="249" spans="2:39" x14ac:dyDescent="0.35">
      <c r="B249" s="24"/>
      <c r="L249" s="49" t="s">
        <v>377</v>
      </c>
      <c r="M249" s="25">
        <v>108582.71000000011</v>
      </c>
      <c r="N249" s="16">
        <v>37147.460000000108</v>
      </c>
      <c r="O249" s="68">
        <v>2729</v>
      </c>
      <c r="Q249" s="49" t="s">
        <v>627</v>
      </c>
      <c r="R249" s="25">
        <v>165149.92000000004</v>
      </c>
      <c r="S249" s="46">
        <v>-11970.779999999941</v>
      </c>
      <c r="AM249" s="23"/>
    </row>
    <row r="250" spans="2:39" x14ac:dyDescent="0.35">
      <c r="B250" s="24"/>
      <c r="L250" s="49" t="s">
        <v>378</v>
      </c>
      <c r="M250" s="25">
        <v>94076.87999999983</v>
      </c>
      <c r="N250" s="16">
        <v>28745.650000000031</v>
      </c>
      <c r="O250" s="68">
        <v>2112</v>
      </c>
      <c r="Q250" s="49" t="s">
        <v>628</v>
      </c>
      <c r="R250" s="25">
        <v>4038.0199999999995</v>
      </c>
      <c r="S250" s="46">
        <v>381.59999999999945</v>
      </c>
      <c r="AM250" s="23"/>
    </row>
    <row r="251" spans="2:39" x14ac:dyDescent="0.35">
      <c r="B251" s="24"/>
      <c r="L251" s="49" t="s">
        <v>379</v>
      </c>
      <c r="M251" s="25">
        <v>17726.060000000001</v>
      </c>
      <c r="N251" s="16">
        <v>5538.3500000000058</v>
      </c>
      <c r="O251" s="68">
        <v>394</v>
      </c>
      <c r="Q251" s="49" t="s">
        <v>629</v>
      </c>
      <c r="R251" s="25">
        <v>172411.69999999998</v>
      </c>
      <c r="S251" s="46">
        <v>-9075.2399999998743</v>
      </c>
      <c r="AM251" s="23"/>
    </row>
    <row r="252" spans="2:39" x14ac:dyDescent="0.35">
      <c r="B252" s="24"/>
      <c r="L252" s="50" t="s">
        <v>380</v>
      </c>
      <c r="M252" s="25">
        <v>91238.21999999987</v>
      </c>
      <c r="N252" s="16">
        <v>27639.270000000055</v>
      </c>
      <c r="O252" s="68">
        <v>2056</v>
      </c>
      <c r="Q252" s="49" t="s">
        <v>630</v>
      </c>
      <c r="R252" s="25">
        <v>138515.38999999996</v>
      </c>
      <c r="S252" s="46">
        <v>16608.889999999985</v>
      </c>
      <c r="AM252" s="23"/>
    </row>
    <row r="253" spans="2:39" x14ac:dyDescent="0.35">
      <c r="B253" s="24"/>
      <c r="L253" s="37" t="s">
        <v>124</v>
      </c>
      <c r="M253" s="48">
        <v>77548570.199999124</v>
      </c>
      <c r="N253" s="28">
        <v>999494.56999887526</v>
      </c>
      <c r="O253" s="61">
        <v>204114</v>
      </c>
      <c r="Q253" s="49" t="s">
        <v>631</v>
      </c>
      <c r="R253" s="25">
        <v>603125.5</v>
      </c>
      <c r="S253" s="46">
        <v>-6650.9999999998836</v>
      </c>
      <c r="AM253" s="23"/>
    </row>
    <row r="254" spans="2:39" x14ac:dyDescent="0.35">
      <c r="B254" s="24"/>
      <c r="Q254" s="49" t="s">
        <v>632</v>
      </c>
      <c r="R254" s="25">
        <v>1538.17</v>
      </c>
      <c r="S254" s="46">
        <v>-70.180000000000064</v>
      </c>
      <c r="AM254" s="23"/>
    </row>
    <row r="255" spans="2:39" x14ac:dyDescent="0.35">
      <c r="B255" s="24"/>
      <c r="Q255" s="49" t="s">
        <v>633</v>
      </c>
      <c r="R255" s="25">
        <v>364410.4699999998</v>
      </c>
      <c r="S255" s="46">
        <v>-7265.9999999998254</v>
      </c>
      <c r="AM255" s="23"/>
    </row>
    <row r="256" spans="2:39" x14ac:dyDescent="0.35">
      <c r="B256" s="24"/>
      <c r="Q256" s="49" t="s">
        <v>634</v>
      </c>
      <c r="R256" s="25">
        <v>2090.17</v>
      </c>
      <c r="S256" s="46">
        <v>127.18000000000006</v>
      </c>
      <c r="AM256" s="23"/>
    </row>
    <row r="257" spans="2:39" x14ac:dyDescent="0.35">
      <c r="B257" s="24"/>
      <c r="Q257" s="49" t="s">
        <v>635</v>
      </c>
      <c r="R257" s="25">
        <v>11099.67</v>
      </c>
      <c r="S257" s="46">
        <v>1113.6100000000006</v>
      </c>
      <c r="AM257" s="23"/>
    </row>
    <row r="258" spans="2:39" x14ac:dyDescent="0.35">
      <c r="B258" s="24"/>
      <c r="Q258" s="49" t="s">
        <v>636</v>
      </c>
      <c r="R258" s="25">
        <v>292575.48999999987</v>
      </c>
      <c r="S258" s="46">
        <v>30991.699999999953</v>
      </c>
      <c r="AM258" s="23"/>
    </row>
    <row r="259" spans="2:39" x14ac:dyDescent="0.35">
      <c r="B259" s="24"/>
      <c r="Q259" s="49" t="s">
        <v>637</v>
      </c>
      <c r="R259" s="25">
        <v>104508.82000000002</v>
      </c>
      <c r="S259" s="46">
        <v>-7361.9499999999825</v>
      </c>
      <c r="AM259" s="23"/>
    </row>
    <row r="260" spans="2:39" x14ac:dyDescent="0.35">
      <c r="B260" s="24"/>
      <c r="Q260" s="49" t="s">
        <v>638</v>
      </c>
      <c r="R260" s="25">
        <v>82356.099999999991</v>
      </c>
      <c r="S260" s="46">
        <v>-2676.230000000025</v>
      </c>
      <c r="AM260" s="23"/>
    </row>
    <row r="261" spans="2:39" x14ac:dyDescent="0.35">
      <c r="B261" s="24"/>
      <c r="Q261" s="49" t="s">
        <v>639</v>
      </c>
      <c r="R261" s="25">
        <v>55198.479999999945</v>
      </c>
      <c r="S261" s="46">
        <v>-1787.2200000000375</v>
      </c>
      <c r="AM261" s="23"/>
    </row>
    <row r="262" spans="2:39" x14ac:dyDescent="0.35">
      <c r="B262" s="24"/>
      <c r="Q262" s="49" t="s">
        <v>640</v>
      </c>
      <c r="R262" s="25">
        <v>276531.45000000007</v>
      </c>
      <c r="S262" s="46">
        <v>17977.559999999998</v>
      </c>
      <c r="AM262" s="23"/>
    </row>
    <row r="263" spans="2:39" x14ac:dyDescent="0.35">
      <c r="B263" s="24"/>
      <c r="Q263" s="49" t="s">
        <v>641</v>
      </c>
      <c r="R263" s="25">
        <v>704315.32</v>
      </c>
      <c r="S263" s="46">
        <v>60536.519999999437</v>
      </c>
      <c r="AM263" s="23"/>
    </row>
    <row r="264" spans="2:39" x14ac:dyDescent="0.35">
      <c r="B264" s="24"/>
      <c r="Q264" s="49" t="s">
        <v>642</v>
      </c>
      <c r="R264" s="25">
        <v>93760.550000000047</v>
      </c>
      <c r="S264" s="46">
        <v>-2126.0399999999499</v>
      </c>
      <c r="AM264" s="23"/>
    </row>
    <row r="265" spans="2:39" x14ac:dyDescent="0.35">
      <c r="B265" s="24"/>
      <c r="Q265" s="49" t="s">
        <v>643</v>
      </c>
      <c r="R265" s="25">
        <v>17803.97</v>
      </c>
      <c r="S265" s="46">
        <v>884.33000000000175</v>
      </c>
      <c r="AM265" s="23"/>
    </row>
    <row r="266" spans="2:39" x14ac:dyDescent="0.35">
      <c r="B266" s="24"/>
      <c r="Q266" s="49" t="s">
        <v>644</v>
      </c>
      <c r="R266" s="25">
        <v>125173.96000000002</v>
      </c>
      <c r="S266" s="46">
        <v>-4803.2199999999721</v>
      </c>
      <c r="AM266" s="23"/>
    </row>
    <row r="267" spans="2:39" x14ac:dyDescent="0.35">
      <c r="B267" s="24"/>
      <c r="Q267" s="50" t="s">
        <v>645</v>
      </c>
      <c r="R267" s="25">
        <v>9593.3700000000008</v>
      </c>
      <c r="S267" s="46">
        <v>394.02000000000044</v>
      </c>
      <c r="AM267" s="23"/>
    </row>
    <row r="268" spans="2:39" x14ac:dyDescent="0.35">
      <c r="B268" s="24"/>
      <c r="Q268" s="59" t="s">
        <v>646</v>
      </c>
      <c r="R268" s="25">
        <v>409059.96000000008</v>
      </c>
      <c r="S268" s="46">
        <v>27980.750000000175</v>
      </c>
      <c r="AM268" s="23"/>
    </row>
    <row r="269" spans="2:39" x14ac:dyDescent="0.35">
      <c r="B269" s="24"/>
      <c r="Q269" s="49" t="s">
        <v>647</v>
      </c>
      <c r="R269" s="25">
        <v>735233.10000000044</v>
      </c>
      <c r="S269" s="46">
        <v>-21898.759999999311</v>
      </c>
      <c r="AM269" s="23"/>
    </row>
    <row r="270" spans="2:39" x14ac:dyDescent="0.35">
      <c r="B270" s="24"/>
      <c r="Q270" s="49" t="s">
        <v>648</v>
      </c>
      <c r="R270" s="25">
        <v>118296.96999999993</v>
      </c>
      <c r="S270" s="46">
        <v>-7729.1200000000099</v>
      </c>
      <c r="AM270" s="23"/>
    </row>
    <row r="271" spans="2:39" x14ac:dyDescent="0.35">
      <c r="B271" s="24"/>
      <c r="Q271" s="49" t="s">
        <v>649</v>
      </c>
      <c r="R271" s="25">
        <v>80621.85000000002</v>
      </c>
      <c r="S271" s="46">
        <v>-5050.5899999999529</v>
      </c>
      <c r="AM271" s="23"/>
    </row>
    <row r="272" spans="2:39" x14ac:dyDescent="0.35">
      <c r="B272" s="24"/>
      <c r="Q272" s="49" t="s">
        <v>650</v>
      </c>
      <c r="R272" s="25">
        <v>68636.84</v>
      </c>
      <c r="S272" s="46">
        <v>-1214.9700000000012</v>
      </c>
      <c r="AM272" s="23"/>
    </row>
    <row r="273" spans="2:39" x14ac:dyDescent="0.35">
      <c r="B273" s="24"/>
      <c r="Q273" s="49" t="s">
        <v>651</v>
      </c>
      <c r="R273" s="25">
        <v>26558.87</v>
      </c>
      <c r="S273" s="46">
        <v>1703.2700000000004</v>
      </c>
      <c r="AM273" s="23"/>
    </row>
    <row r="274" spans="2:39" x14ac:dyDescent="0.35">
      <c r="B274" s="24"/>
      <c r="Q274" s="49" t="s">
        <v>652</v>
      </c>
      <c r="R274" s="25">
        <v>3048.48</v>
      </c>
      <c r="S274" s="46">
        <v>477.21000000000004</v>
      </c>
      <c r="AM274" s="23"/>
    </row>
    <row r="275" spans="2:39" x14ac:dyDescent="0.35">
      <c r="B275" s="24"/>
      <c r="Q275" s="49" t="s">
        <v>653</v>
      </c>
      <c r="R275" s="25">
        <v>1707.0200000000002</v>
      </c>
      <c r="S275" s="46">
        <v>48.310000000000173</v>
      </c>
      <c r="AM275" s="23"/>
    </row>
    <row r="276" spans="2:39" x14ac:dyDescent="0.35">
      <c r="B276" s="24"/>
      <c r="Q276" s="49" t="s">
        <v>654</v>
      </c>
      <c r="R276" s="25">
        <v>144</v>
      </c>
      <c r="S276" s="46">
        <v>54.239999999999995</v>
      </c>
      <c r="AM276" s="23"/>
    </row>
    <row r="277" spans="2:39" x14ac:dyDescent="0.35">
      <c r="B277" s="24"/>
      <c r="Q277" s="49" t="s">
        <v>655</v>
      </c>
      <c r="R277" s="25">
        <v>167613.82999999999</v>
      </c>
      <c r="S277" s="46">
        <v>-13842.190000000031</v>
      </c>
      <c r="AM277" s="23"/>
    </row>
    <row r="278" spans="2:39" x14ac:dyDescent="0.35">
      <c r="B278" s="24"/>
      <c r="Q278" s="49" t="s">
        <v>656</v>
      </c>
      <c r="R278" s="25">
        <v>2386.7800000000002</v>
      </c>
      <c r="S278" s="46">
        <v>-78.519999999999527</v>
      </c>
      <c r="AM278" s="23"/>
    </row>
    <row r="279" spans="2:39" x14ac:dyDescent="0.35">
      <c r="B279" s="24"/>
      <c r="Q279" s="49" t="s">
        <v>657</v>
      </c>
      <c r="R279" s="25">
        <v>289036.55000000005</v>
      </c>
      <c r="S279" s="46">
        <v>29158.050000000017</v>
      </c>
      <c r="AM279" s="23"/>
    </row>
    <row r="280" spans="2:39" x14ac:dyDescent="0.35">
      <c r="B280" s="24"/>
      <c r="Q280" s="49" t="s">
        <v>658</v>
      </c>
      <c r="R280" s="25">
        <v>184153.16</v>
      </c>
      <c r="S280" s="46">
        <v>-13491.440000000002</v>
      </c>
      <c r="AM280" s="23"/>
    </row>
    <row r="281" spans="2:39" x14ac:dyDescent="0.35">
      <c r="B281" s="24"/>
      <c r="Q281" s="49" t="s">
        <v>659</v>
      </c>
      <c r="R281" s="25">
        <v>12728.159999999998</v>
      </c>
      <c r="S281" s="46">
        <v>1502.0199999999968</v>
      </c>
      <c r="AM281" s="23"/>
    </row>
    <row r="282" spans="2:39" x14ac:dyDescent="0.35">
      <c r="B282" s="24"/>
      <c r="Q282" s="49" t="s">
        <v>660</v>
      </c>
      <c r="R282" s="25">
        <v>149.03</v>
      </c>
      <c r="S282" s="46">
        <v>38.75</v>
      </c>
      <c r="AM282" s="23"/>
    </row>
    <row r="283" spans="2:39" x14ac:dyDescent="0.35">
      <c r="B283" s="24"/>
      <c r="Q283" s="49" t="s">
        <v>661</v>
      </c>
      <c r="R283" s="25">
        <v>19911.949999999997</v>
      </c>
      <c r="S283" s="46">
        <v>-809.70000000000073</v>
      </c>
      <c r="AM283" s="23"/>
    </row>
    <row r="284" spans="2:39" x14ac:dyDescent="0.35">
      <c r="B284" s="24"/>
      <c r="Q284" s="49" t="s">
        <v>662</v>
      </c>
      <c r="R284" s="25">
        <v>158389.09999999995</v>
      </c>
      <c r="S284" s="46">
        <v>-13393.430000000051</v>
      </c>
      <c r="AM284" s="23"/>
    </row>
    <row r="285" spans="2:39" x14ac:dyDescent="0.35">
      <c r="B285" s="24"/>
      <c r="Q285" s="49" t="s">
        <v>663</v>
      </c>
      <c r="R285" s="25">
        <v>8690.75</v>
      </c>
      <c r="S285" s="46">
        <v>1166.5</v>
      </c>
      <c r="AM285" s="23"/>
    </row>
    <row r="286" spans="2:39" x14ac:dyDescent="0.35">
      <c r="B286" s="24"/>
      <c r="Q286" s="49" t="s">
        <v>664</v>
      </c>
      <c r="R286" s="25">
        <v>249107.53000000014</v>
      </c>
      <c r="S286" s="46">
        <v>25311.020000000281</v>
      </c>
      <c r="AM286" s="23"/>
    </row>
    <row r="287" spans="2:39" x14ac:dyDescent="0.35">
      <c r="B287" s="24"/>
      <c r="Q287" s="49" t="s">
        <v>665</v>
      </c>
      <c r="R287" s="25">
        <v>8075.3799999999992</v>
      </c>
      <c r="S287" s="46">
        <v>84.829999999999927</v>
      </c>
      <c r="AM287" s="23"/>
    </row>
    <row r="288" spans="2:39" x14ac:dyDescent="0.35">
      <c r="B288" s="24"/>
      <c r="Q288" s="49" t="s">
        <v>666</v>
      </c>
      <c r="R288" s="25">
        <v>151377.85</v>
      </c>
      <c r="S288" s="46">
        <v>-9999.890000000014</v>
      </c>
      <c r="AM288" s="23"/>
    </row>
    <row r="289" spans="2:39" x14ac:dyDescent="0.35">
      <c r="B289" s="24"/>
      <c r="Q289" s="49" t="s">
        <v>667</v>
      </c>
      <c r="R289" s="25">
        <v>175503.44000000009</v>
      </c>
      <c r="S289" s="46">
        <v>11380.010000000126</v>
      </c>
      <c r="AM289" s="23"/>
    </row>
    <row r="290" spans="2:39" x14ac:dyDescent="0.35">
      <c r="B290" s="24"/>
      <c r="Q290" s="49" t="s">
        <v>668</v>
      </c>
      <c r="R290" s="25">
        <v>212369.0900000002</v>
      </c>
      <c r="S290" s="46">
        <v>19462.540000000095</v>
      </c>
      <c r="AM290" s="23"/>
    </row>
    <row r="291" spans="2:39" x14ac:dyDescent="0.35">
      <c r="B291" s="24"/>
      <c r="Q291" s="49" t="s">
        <v>669</v>
      </c>
      <c r="R291" s="25">
        <v>973.64</v>
      </c>
      <c r="S291" s="46">
        <v>248.12</v>
      </c>
      <c r="AM291" s="23"/>
    </row>
    <row r="292" spans="2:39" x14ac:dyDescent="0.35">
      <c r="B292" s="24"/>
      <c r="Q292" s="49" t="s">
        <v>670</v>
      </c>
      <c r="R292" s="25">
        <v>81033.25999999998</v>
      </c>
      <c r="S292" s="46">
        <v>-4654.8900000000285</v>
      </c>
      <c r="AM292" s="23"/>
    </row>
    <row r="293" spans="2:39" x14ac:dyDescent="0.35">
      <c r="B293" s="24"/>
      <c r="Q293" s="49" t="s">
        <v>671</v>
      </c>
      <c r="R293" s="25">
        <v>2130.75</v>
      </c>
      <c r="S293" s="46">
        <v>190.82999999999993</v>
      </c>
      <c r="AM293" s="23"/>
    </row>
    <row r="294" spans="2:39" x14ac:dyDescent="0.35">
      <c r="B294" s="24"/>
      <c r="Q294" s="49" t="s">
        <v>672</v>
      </c>
      <c r="R294" s="25">
        <v>58.06</v>
      </c>
      <c r="S294" s="46">
        <v>15.090000000000003</v>
      </c>
      <c r="AM294" s="23"/>
    </row>
    <row r="295" spans="2:39" x14ac:dyDescent="0.35">
      <c r="B295" s="24"/>
      <c r="Q295" s="49" t="s">
        <v>673</v>
      </c>
      <c r="R295" s="25">
        <v>504532.3300000006</v>
      </c>
      <c r="S295" s="46">
        <v>-2943.2699999992619</v>
      </c>
      <c r="AM295" s="23"/>
    </row>
    <row r="296" spans="2:39" x14ac:dyDescent="0.35">
      <c r="B296" s="24"/>
      <c r="Q296" s="49" t="s">
        <v>674</v>
      </c>
      <c r="R296" s="25">
        <v>1938.9199999999998</v>
      </c>
      <c r="S296" s="46">
        <v>34.519999999999754</v>
      </c>
      <c r="AM296" s="23"/>
    </row>
    <row r="297" spans="2:39" x14ac:dyDescent="0.35">
      <c r="B297" s="24"/>
      <c r="Q297" s="49" t="s">
        <v>675</v>
      </c>
      <c r="R297" s="25">
        <v>16240.270000000002</v>
      </c>
      <c r="S297" s="46">
        <v>-1191.7399999999961</v>
      </c>
      <c r="AM297" s="23"/>
    </row>
    <row r="298" spans="2:39" x14ac:dyDescent="0.35">
      <c r="B298" s="24"/>
      <c r="Q298" s="49" t="s">
        <v>676</v>
      </c>
      <c r="R298" s="25">
        <v>725937.34000000032</v>
      </c>
      <c r="S298" s="46">
        <v>65329.050000000396</v>
      </c>
      <c r="AM298" s="23"/>
    </row>
    <row r="299" spans="2:39" x14ac:dyDescent="0.35">
      <c r="B299" s="24"/>
      <c r="Q299" s="49" t="s">
        <v>677</v>
      </c>
      <c r="R299" s="25">
        <v>21859.810000000005</v>
      </c>
      <c r="S299" s="46">
        <v>-647.47999999999229</v>
      </c>
      <c r="AM299" s="23"/>
    </row>
    <row r="300" spans="2:39" x14ac:dyDescent="0.35">
      <c r="B300" s="24"/>
      <c r="Q300" s="49" t="s">
        <v>678</v>
      </c>
      <c r="R300" s="25">
        <v>146234.85999999993</v>
      </c>
      <c r="S300" s="46">
        <v>206.52999999994063</v>
      </c>
      <c r="AM300" s="23"/>
    </row>
    <row r="301" spans="2:39" x14ac:dyDescent="0.35">
      <c r="B301" s="24"/>
      <c r="Q301" s="49" t="s">
        <v>679</v>
      </c>
      <c r="R301" s="25">
        <v>394899.3000000004</v>
      </c>
      <c r="S301" s="46">
        <v>-8951.4499999998952</v>
      </c>
      <c r="AM301" s="23"/>
    </row>
    <row r="302" spans="2:39" x14ac:dyDescent="0.35">
      <c r="B302" s="24"/>
      <c r="Q302" s="49" t="s">
        <v>680</v>
      </c>
      <c r="R302" s="25">
        <v>55710.819999999956</v>
      </c>
      <c r="S302" s="46">
        <v>234.5899999999674</v>
      </c>
      <c r="AM302" s="23"/>
    </row>
    <row r="303" spans="2:39" x14ac:dyDescent="0.35">
      <c r="B303" s="24"/>
      <c r="Q303" s="49" t="s">
        <v>681</v>
      </c>
      <c r="R303" s="25">
        <v>473675.68000000005</v>
      </c>
      <c r="S303" s="46">
        <v>49567.700000000244</v>
      </c>
      <c r="AM303" s="23"/>
    </row>
    <row r="304" spans="2:39" x14ac:dyDescent="0.35">
      <c r="B304" s="24"/>
      <c r="Q304" s="49" t="s">
        <v>682</v>
      </c>
      <c r="R304" s="25">
        <v>19151.47</v>
      </c>
      <c r="S304" s="46">
        <v>2134.3600000000079</v>
      </c>
      <c r="AM304" s="23"/>
    </row>
    <row r="305" spans="2:39" x14ac:dyDescent="0.35">
      <c r="B305" s="24"/>
      <c r="Q305" s="49" t="s">
        <v>683</v>
      </c>
      <c r="R305" s="25">
        <v>7047.58</v>
      </c>
      <c r="S305" s="46">
        <v>612.00999999999931</v>
      </c>
      <c r="AM305" s="23"/>
    </row>
    <row r="306" spans="2:39" x14ac:dyDescent="0.35">
      <c r="B306" s="24"/>
      <c r="Q306" s="49" t="s">
        <v>684</v>
      </c>
      <c r="R306" s="25">
        <v>52660.419999999991</v>
      </c>
      <c r="S306" s="46">
        <v>-2732.8800000000119</v>
      </c>
      <c r="AM306" s="23"/>
    </row>
    <row r="307" spans="2:39" x14ac:dyDescent="0.35">
      <c r="B307" s="24"/>
      <c r="Q307" s="49" t="s">
        <v>685</v>
      </c>
      <c r="R307" s="25">
        <v>59933.389999999985</v>
      </c>
      <c r="S307" s="46">
        <v>-3148.9100000000108</v>
      </c>
      <c r="AM307" s="23"/>
    </row>
    <row r="308" spans="2:39" x14ac:dyDescent="0.35">
      <c r="B308" s="24"/>
      <c r="Q308" s="49" t="s">
        <v>686</v>
      </c>
      <c r="R308" s="25">
        <v>3560.9199999999992</v>
      </c>
      <c r="S308" s="46">
        <v>7.0599999999994907</v>
      </c>
      <c r="AM308" s="23"/>
    </row>
    <row r="309" spans="2:39" x14ac:dyDescent="0.35">
      <c r="B309" s="24"/>
      <c r="Q309" s="49" t="s">
        <v>687</v>
      </c>
      <c r="R309" s="25">
        <v>41816.379999999997</v>
      </c>
      <c r="S309" s="46">
        <v>-874.91999999999825</v>
      </c>
      <c r="AM309" s="23"/>
    </row>
    <row r="310" spans="2:39" x14ac:dyDescent="0.35">
      <c r="B310" s="24"/>
      <c r="Q310" s="49" t="s">
        <v>688</v>
      </c>
      <c r="R310" s="25">
        <v>4182.8900000000003</v>
      </c>
      <c r="S310" s="46">
        <v>-39.550000000000182</v>
      </c>
      <c r="AM310" s="23"/>
    </row>
    <row r="311" spans="2:39" x14ac:dyDescent="0.35">
      <c r="B311" s="24"/>
      <c r="Q311" s="49" t="s">
        <v>689</v>
      </c>
      <c r="R311" s="25">
        <v>32780.829999999994</v>
      </c>
      <c r="S311" s="46">
        <v>-5116.8400000000111</v>
      </c>
      <c r="AM311" s="23"/>
    </row>
    <row r="312" spans="2:39" x14ac:dyDescent="0.35">
      <c r="B312" s="24"/>
      <c r="Q312" s="49" t="s">
        <v>690</v>
      </c>
      <c r="R312" s="25">
        <v>3385.3500000000004</v>
      </c>
      <c r="S312" s="46">
        <v>400.9699999999998</v>
      </c>
      <c r="AM312" s="23"/>
    </row>
    <row r="313" spans="2:39" x14ac:dyDescent="0.35">
      <c r="B313" s="24"/>
      <c r="Q313" s="49" t="s">
        <v>691</v>
      </c>
      <c r="R313" s="25">
        <v>11277.05</v>
      </c>
      <c r="S313" s="46">
        <v>1351.4199999999983</v>
      </c>
      <c r="AM313" s="23"/>
    </row>
    <row r="314" spans="2:39" x14ac:dyDescent="0.35">
      <c r="B314" s="24"/>
      <c r="Q314" s="49" t="s">
        <v>692</v>
      </c>
      <c r="R314" s="25">
        <v>53440.260000000017</v>
      </c>
      <c r="S314" s="46">
        <v>6736.9300000000512</v>
      </c>
      <c r="AM314" s="23"/>
    </row>
    <row r="315" spans="2:39" x14ac:dyDescent="0.35">
      <c r="B315" s="24"/>
      <c r="Q315" s="49" t="s">
        <v>693</v>
      </c>
      <c r="R315" s="25">
        <v>1344.58</v>
      </c>
      <c r="S315" s="46">
        <v>-81.580000000000155</v>
      </c>
      <c r="AM315" s="23"/>
    </row>
    <row r="316" spans="2:39" x14ac:dyDescent="0.35">
      <c r="B316" s="24"/>
      <c r="Q316" s="49" t="s">
        <v>694</v>
      </c>
      <c r="R316" s="25">
        <v>47630.01999999999</v>
      </c>
      <c r="S316" s="46">
        <v>-3887.3800000000119</v>
      </c>
      <c r="AM316" s="23"/>
    </row>
    <row r="317" spans="2:39" x14ac:dyDescent="0.35">
      <c r="B317" s="24"/>
      <c r="Q317" s="50" t="s">
        <v>695</v>
      </c>
      <c r="R317" s="25">
        <v>465.87</v>
      </c>
      <c r="S317" s="46">
        <v>76.150000000000034</v>
      </c>
      <c r="AM317" s="23"/>
    </row>
    <row r="318" spans="2:39" x14ac:dyDescent="0.35">
      <c r="B318" s="24"/>
      <c r="Q318" s="59" t="s">
        <v>696</v>
      </c>
      <c r="R318" s="25">
        <v>478258.69000000058</v>
      </c>
      <c r="S318" s="46">
        <v>-10032.529999999446</v>
      </c>
      <c r="AM318" s="23"/>
    </row>
    <row r="319" spans="2:39" x14ac:dyDescent="0.35">
      <c r="B319" s="24"/>
      <c r="Q319" s="49" t="s">
        <v>697</v>
      </c>
      <c r="R319" s="25">
        <v>18963.38</v>
      </c>
      <c r="S319" s="46">
        <v>-1150.6000000000022</v>
      </c>
      <c r="AM319" s="23"/>
    </row>
    <row r="320" spans="2:39" x14ac:dyDescent="0.35">
      <c r="B320" s="24"/>
      <c r="Q320" s="49" t="s">
        <v>698</v>
      </c>
      <c r="R320" s="25">
        <v>28485.239999999991</v>
      </c>
      <c r="S320" s="46">
        <v>3835.3599999999933</v>
      </c>
      <c r="AM320" s="23"/>
    </row>
    <row r="321" spans="2:39" x14ac:dyDescent="0.35">
      <c r="B321" s="24"/>
      <c r="Q321" s="49" t="s">
        <v>699</v>
      </c>
      <c r="R321" s="25">
        <v>200.05</v>
      </c>
      <c r="S321" s="46">
        <v>0.20000000000001705</v>
      </c>
      <c r="AM321" s="23"/>
    </row>
    <row r="322" spans="2:39" x14ac:dyDescent="0.35">
      <c r="B322" s="24"/>
      <c r="Q322" s="49" t="s">
        <v>700</v>
      </c>
      <c r="R322" s="25">
        <v>12056.239999999998</v>
      </c>
      <c r="S322" s="46">
        <v>34.439999999996871</v>
      </c>
      <c r="AM322" s="23"/>
    </row>
    <row r="323" spans="2:39" x14ac:dyDescent="0.35">
      <c r="B323" s="24"/>
      <c r="Q323" s="49" t="s">
        <v>701</v>
      </c>
      <c r="R323" s="25">
        <v>1146.23</v>
      </c>
      <c r="S323" s="46">
        <v>109.27999999999997</v>
      </c>
      <c r="AM323" s="23"/>
    </row>
    <row r="324" spans="2:39" x14ac:dyDescent="0.35">
      <c r="B324" s="24"/>
      <c r="Q324" s="49" t="s">
        <v>702</v>
      </c>
      <c r="R324" s="25">
        <v>939.58</v>
      </c>
      <c r="S324" s="46">
        <v>-33.839999999999918</v>
      </c>
      <c r="AM324" s="23"/>
    </row>
    <row r="325" spans="2:39" x14ac:dyDescent="0.35">
      <c r="B325" s="24"/>
      <c r="Q325" s="49" t="s">
        <v>703</v>
      </c>
      <c r="R325" s="25">
        <v>66335.33</v>
      </c>
      <c r="S325" s="46">
        <v>-2324.839999999982</v>
      </c>
      <c r="AM325" s="23"/>
    </row>
    <row r="326" spans="2:39" x14ac:dyDescent="0.35">
      <c r="B326" s="24"/>
      <c r="Q326" s="49" t="s">
        <v>704</v>
      </c>
      <c r="R326" s="25">
        <v>289527.04000000033</v>
      </c>
      <c r="S326" s="46">
        <v>29691.540000000299</v>
      </c>
      <c r="AM326" s="23"/>
    </row>
    <row r="327" spans="2:39" x14ac:dyDescent="0.35">
      <c r="B327" s="24"/>
      <c r="Q327" s="49" t="s">
        <v>705</v>
      </c>
      <c r="R327" s="25">
        <v>41335.789999999964</v>
      </c>
      <c r="S327" s="46">
        <v>-563.78000000000611</v>
      </c>
      <c r="AM327" s="23"/>
    </row>
    <row r="328" spans="2:39" x14ac:dyDescent="0.35">
      <c r="B328" s="24"/>
      <c r="Q328" s="49" t="s">
        <v>706</v>
      </c>
      <c r="R328" s="25">
        <v>6020.08</v>
      </c>
      <c r="S328" s="46">
        <v>797.7400000000016</v>
      </c>
      <c r="AM328" s="23"/>
    </row>
    <row r="329" spans="2:39" x14ac:dyDescent="0.35">
      <c r="B329" s="24"/>
      <c r="Q329" s="49" t="s">
        <v>707</v>
      </c>
      <c r="R329" s="25">
        <v>144602.52000000002</v>
      </c>
      <c r="S329" s="46">
        <v>16089.87000000001</v>
      </c>
      <c r="AM329" s="23"/>
    </row>
    <row r="330" spans="2:39" x14ac:dyDescent="0.35">
      <c r="B330" s="24"/>
      <c r="Q330" s="49" t="s">
        <v>708</v>
      </c>
      <c r="R330" s="25">
        <v>93905.879999999961</v>
      </c>
      <c r="S330" s="46">
        <v>-7059.7200000000303</v>
      </c>
      <c r="AM330" s="23"/>
    </row>
    <row r="331" spans="2:39" x14ac:dyDescent="0.35">
      <c r="B331" s="24"/>
      <c r="Q331" s="49" t="s">
        <v>709</v>
      </c>
      <c r="R331" s="25">
        <v>58079.629999999968</v>
      </c>
      <c r="S331" s="46">
        <v>106.33999999994558</v>
      </c>
      <c r="AM331" s="23"/>
    </row>
    <row r="332" spans="2:39" x14ac:dyDescent="0.35">
      <c r="B332" s="24"/>
      <c r="Q332" s="49" t="s">
        <v>710</v>
      </c>
      <c r="R332" s="25">
        <v>149513.90000000002</v>
      </c>
      <c r="S332" s="46">
        <v>14065.370000000024</v>
      </c>
      <c r="AM332" s="23"/>
    </row>
    <row r="333" spans="2:39" x14ac:dyDescent="0.35">
      <c r="B333" s="24"/>
      <c r="Q333" s="49" t="s">
        <v>711</v>
      </c>
      <c r="R333" s="25">
        <v>8886.4500000000007</v>
      </c>
      <c r="S333" s="46">
        <v>937.70000000000073</v>
      </c>
      <c r="AM333" s="23"/>
    </row>
    <row r="334" spans="2:39" x14ac:dyDescent="0.35">
      <c r="B334" s="24"/>
      <c r="Q334" s="49" t="s">
        <v>712</v>
      </c>
      <c r="R334" s="25">
        <v>206558.71000000002</v>
      </c>
      <c r="S334" s="46">
        <v>1896.5399999999208</v>
      </c>
      <c r="AM334" s="23"/>
    </row>
    <row r="335" spans="2:39" x14ac:dyDescent="0.35">
      <c r="B335" s="24"/>
      <c r="Q335" s="49" t="s">
        <v>713</v>
      </c>
      <c r="R335" s="25">
        <v>52306.070000000014</v>
      </c>
      <c r="S335" s="46">
        <v>6508.210000000021</v>
      </c>
      <c r="AM335" s="23"/>
    </row>
    <row r="336" spans="2:39" x14ac:dyDescent="0.35">
      <c r="B336" s="24"/>
      <c r="Q336" s="49" t="s">
        <v>714</v>
      </c>
      <c r="R336" s="25">
        <v>309837.10999999987</v>
      </c>
      <c r="S336" s="46">
        <v>-31882.070000000123</v>
      </c>
      <c r="AM336" s="23"/>
    </row>
    <row r="337" spans="2:39" x14ac:dyDescent="0.35">
      <c r="B337" s="24"/>
      <c r="Q337" s="49" t="s">
        <v>715</v>
      </c>
      <c r="R337" s="25">
        <v>82853.33</v>
      </c>
      <c r="S337" s="46">
        <v>8753.6100000000151</v>
      </c>
      <c r="AM337" s="23"/>
    </row>
    <row r="338" spans="2:39" x14ac:dyDescent="0.35">
      <c r="B338" s="24"/>
      <c r="Q338" s="49" t="s">
        <v>716</v>
      </c>
      <c r="R338" s="25">
        <v>482282.01000000007</v>
      </c>
      <c r="S338" s="46">
        <v>48228.100000000151</v>
      </c>
      <c r="AM338" s="23"/>
    </row>
    <row r="339" spans="2:39" x14ac:dyDescent="0.35">
      <c r="B339" s="24"/>
      <c r="Q339" s="49" t="s">
        <v>717</v>
      </c>
      <c r="R339" s="25">
        <v>648107.78000000119</v>
      </c>
      <c r="S339" s="46">
        <v>-17902.929999999236</v>
      </c>
      <c r="AM339" s="23"/>
    </row>
    <row r="340" spans="2:39" x14ac:dyDescent="0.35">
      <c r="B340" s="24"/>
      <c r="Q340" s="49" t="s">
        <v>718</v>
      </c>
      <c r="R340" s="25">
        <v>32116.110000000011</v>
      </c>
      <c r="S340" s="46">
        <v>-773.97999999997774</v>
      </c>
      <c r="AM340" s="23"/>
    </row>
    <row r="341" spans="2:39" x14ac:dyDescent="0.35">
      <c r="B341" s="24"/>
      <c r="Q341" s="49" t="s">
        <v>719</v>
      </c>
      <c r="R341" s="25">
        <v>5130.01</v>
      </c>
      <c r="S341" s="46">
        <v>-52.630000000000109</v>
      </c>
      <c r="AM341" s="23"/>
    </row>
    <row r="342" spans="2:39" x14ac:dyDescent="0.35">
      <c r="B342" s="24"/>
      <c r="Q342" s="49" t="s">
        <v>720</v>
      </c>
      <c r="R342" s="25">
        <v>77174.619999999952</v>
      </c>
      <c r="S342" s="46">
        <v>-2311.4900000000343</v>
      </c>
      <c r="AM342" s="23"/>
    </row>
    <row r="343" spans="2:39" x14ac:dyDescent="0.35">
      <c r="B343" s="24"/>
      <c r="Q343" s="49" t="s">
        <v>721</v>
      </c>
      <c r="R343" s="25">
        <v>1.37</v>
      </c>
      <c r="S343" s="46">
        <v>0.51000000000000012</v>
      </c>
      <c r="AM343" s="23"/>
    </row>
    <row r="344" spans="2:39" x14ac:dyDescent="0.35">
      <c r="B344" s="24"/>
      <c r="Q344" s="49" t="s">
        <v>722</v>
      </c>
      <c r="R344" s="25">
        <v>95321.330000000089</v>
      </c>
      <c r="S344" s="46">
        <v>7910.6200000001118</v>
      </c>
      <c r="AM344" s="23"/>
    </row>
    <row r="345" spans="2:39" x14ac:dyDescent="0.35">
      <c r="B345" s="24"/>
      <c r="Q345" s="49" t="s">
        <v>723</v>
      </c>
      <c r="R345" s="25">
        <v>94373.95</v>
      </c>
      <c r="S345" s="46">
        <v>-164.96000000006461</v>
      </c>
      <c r="AM345" s="23"/>
    </row>
    <row r="346" spans="2:39" x14ac:dyDescent="0.35">
      <c r="B346" s="24"/>
      <c r="Q346" s="49" t="s">
        <v>724</v>
      </c>
      <c r="R346" s="25">
        <v>586741.66000000015</v>
      </c>
      <c r="S346" s="46">
        <v>-17458.629999999655</v>
      </c>
      <c r="AM346" s="23"/>
    </row>
    <row r="347" spans="2:39" x14ac:dyDescent="0.35">
      <c r="B347" s="24"/>
      <c r="Q347" s="49" t="s">
        <v>725</v>
      </c>
      <c r="R347" s="25">
        <v>7719.7</v>
      </c>
      <c r="S347" s="46">
        <v>-1.5500000000001819</v>
      </c>
      <c r="AM347" s="23"/>
    </row>
    <row r="348" spans="2:39" x14ac:dyDescent="0.35">
      <c r="B348" s="24"/>
      <c r="Q348" s="49" t="s">
        <v>726</v>
      </c>
      <c r="R348" s="25">
        <v>456879.99000000046</v>
      </c>
      <c r="S348" s="46">
        <v>-16838.619999999413</v>
      </c>
      <c r="AM348" s="23"/>
    </row>
    <row r="349" spans="2:39" x14ac:dyDescent="0.35">
      <c r="B349" s="24"/>
      <c r="Q349" s="49" t="s">
        <v>727</v>
      </c>
      <c r="R349" s="25">
        <v>108295.05999999998</v>
      </c>
      <c r="S349" s="46">
        <v>-5746.2399999999907</v>
      </c>
      <c r="AM349" s="23"/>
    </row>
    <row r="350" spans="2:39" x14ac:dyDescent="0.35">
      <c r="B350" s="24"/>
      <c r="Q350" s="49" t="s">
        <v>728</v>
      </c>
      <c r="R350" s="25">
        <v>6214.25</v>
      </c>
      <c r="S350" s="46">
        <v>624.97000000000025</v>
      </c>
      <c r="AM350" s="23"/>
    </row>
    <row r="351" spans="2:39" x14ac:dyDescent="0.35">
      <c r="B351" s="24"/>
      <c r="Q351" s="49" t="s">
        <v>729</v>
      </c>
      <c r="R351" s="25">
        <v>7612.4499999999989</v>
      </c>
      <c r="S351" s="46">
        <v>-106.81000000000131</v>
      </c>
      <c r="AM351" s="23"/>
    </row>
    <row r="352" spans="2:39" x14ac:dyDescent="0.35">
      <c r="B352" s="24"/>
      <c r="Q352" s="49" t="s">
        <v>730</v>
      </c>
      <c r="R352" s="25">
        <v>153402.15999999997</v>
      </c>
      <c r="S352" s="46">
        <v>-960.63000000000466</v>
      </c>
      <c r="AM352" s="23"/>
    </row>
    <row r="353" spans="2:39" x14ac:dyDescent="0.35">
      <c r="B353" s="24"/>
      <c r="Q353" s="49" t="s">
        <v>731</v>
      </c>
      <c r="R353" s="25">
        <v>166967.27000000014</v>
      </c>
      <c r="S353" s="46">
        <v>-10866.739999999903</v>
      </c>
      <c r="AM353" s="23"/>
    </row>
    <row r="354" spans="2:39" x14ac:dyDescent="0.35">
      <c r="B354" s="24"/>
      <c r="Q354" s="49" t="s">
        <v>732</v>
      </c>
      <c r="R354" s="25">
        <v>20195.350000000002</v>
      </c>
      <c r="S354" s="46">
        <v>-807.50999999999476</v>
      </c>
      <c r="AM354" s="23"/>
    </row>
    <row r="355" spans="2:39" x14ac:dyDescent="0.35">
      <c r="B355" s="24"/>
      <c r="Q355" s="49" t="s">
        <v>733</v>
      </c>
      <c r="R355" s="25">
        <v>243427.92000000022</v>
      </c>
      <c r="S355" s="46">
        <v>24511.030000000232</v>
      </c>
      <c r="AM355" s="23"/>
    </row>
    <row r="356" spans="2:39" x14ac:dyDescent="0.35">
      <c r="B356" s="24"/>
      <c r="Q356" s="49" t="s">
        <v>734</v>
      </c>
      <c r="R356" s="25">
        <v>7695.67</v>
      </c>
      <c r="S356" s="46">
        <v>-345.75</v>
      </c>
      <c r="AM356" s="23"/>
    </row>
    <row r="357" spans="2:39" x14ac:dyDescent="0.35">
      <c r="B357" s="24"/>
      <c r="Q357" s="49" t="s">
        <v>735</v>
      </c>
      <c r="R357" s="25">
        <v>2207.15</v>
      </c>
      <c r="S357" s="46">
        <v>2.2199999999997999</v>
      </c>
      <c r="AM357" s="23"/>
    </row>
    <row r="358" spans="2:39" x14ac:dyDescent="0.35">
      <c r="B358" s="24"/>
      <c r="Q358" s="49" t="s">
        <v>736</v>
      </c>
      <c r="R358" s="25">
        <v>345.57</v>
      </c>
      <c r="S358" s="46">
        <v>108.95999999999998</v>
      </c>
      <c r="AM358" s="23"/>
    </row>
    <row r="359" spans="2:39" x14ac:dyDescent="0.35">
      <c r="B359" s="24"/>
      <c r="Q359" s="49" t="s">
        <v>737</v>
      </c>
      <c r="R359" s="25">
        <v>113206.16</v>
      </c>
      <c r="S359" s="46">
        <v>-853.38000000004831</v>
      </c>
      <c r="AM359" s="23"/>
    </row>
    <row r="360" spans="2:39" x14ac:dyDescent="0.35">
      <c r="B360" s="24"/>
      <c r="Q360" s="49" t="s">
        <v>738</v>
      </c>
      <c r="R360" s="25">
        <v>395623.39999999962</v>
      </c>
      <c r="S360" s="46">
        <v>-8589.7500000005239</v>
      </c>
      <c r="AM360" s="23"/>
    </row>
    <row r="361" spans="2:39" x14ac:dyDescent="0.35">
      <c r="B361" s="24"/>
      <c r="Q361" s="49" t="s">
        <v>739</v>
      </c>
      <c r="R361" s="25">
        <v>5670.2300000000005</v>
      </c>
      <c r="S361" s="46">
        <v>-21.699999999998909</v>
      </c>
      <c r="AM361" s="23"/>
    </row>
    <row r="362" spans="2:39" x14ac:dyDescent="0.35">
      <c r="B362" s="24"/>
      <c r="Q362" s="49" t="s">
        <v>740</v>
      </c>
      <c r="R362" s="25">
        <v>167611.30000000002</v>
      </c>
      <c r="S362" s="46">
        <v>-14476.049999999988</v>
      </c>
      <c r="AM362" s="23"/>
    </row>
    <row r="363" spans="2:39" x14ac:dyDescent="0.35">
      <c r="B363" s="24"/>
      <c r="Q363" s="49" t="s">
        <v>741</v>
      </c>
      <c r="R363" s="25">
        <v>131762.71</v>
      </c>
      <c r="S363" s="46">
        <v>12117.930000000051</v>
      </c>
      <c r="AM363" s="23"/>
    </row>
    <row r="364" spans="2:39" x14ac:dyDescent="0.35">
      <c r="B364" s="24"/>
      <c r="Q364" s="49" t="s">
        <v>742</v>
      </c>
      <c r="R364" s="25">
        <v>11035.809999999998</v>
      </c>
      <c r="S364" s="46">
        <v>704.08999999999833</v>
      </c>
      <c r="AM364" s="23"/>
    </row>
    <row r="365" spans="2:39" x14ac:dyDescent="0.35">
      <c r="B365" s="24"/>
      <c r="Q365" s="49" t="s">
        <v>743</v>
      </c>
      <c r="R365" s="25">
        <v>294287.81000000011</v>
      </c>
      <c r="S365" s="46">
        <v>28008.360000000044</v>
      </c>
      <c r="AM365" s="23"/>
    </row>
    <row r="366" spans="2:39" x14ac:dyDescent="0.35">
      <c r="B366" s="24"/>
      <c r="Q366" s="49" t="s">
        <v>744</v>
      </c>
      <c r="R366" s="25">
        <v>15590.309999999998</v>
      </c>
      <c r="S366" s="46">
        <v>356.83999999999833</v>
      </c>
      <c r="AM366" s="23"/>
    </row>
    <row r="367" spans="2:39" x14ac:dyDescent="0.35">
      <c r="B367" s="24"/>
      <c r="Q367" s="50" t="s">
        <v>745</v>
      </c>
      <c r="R367" s="25">
        <v>101871.14</v>
      </c>
      <c r="S367" s="46">
        <v>-419.95000000001164</v>
      </c>
      <c r="AM367" s="23"/>
    </row>
    <row r="368" spans="2:39" x14ac:dyDescent="0.35">
      <c r="B368" s="24"/>
      <c r="Q368" s="59" t="s">
        <v>746</v>
      </c>
      <c r="R368" s="25">
        <v>22094.349999999991</v>
      </c>
      <c r="S368" s="46">
        <v>-561.29000000000815</v>
      </c>
      <c r="AM368" s="23"/>
    </row>
    <row r="369" spans="2:39" x14ac:dyDescent="0.35">
      <c r="B369" s="24"/>
      <c r="Q369" s="49" t="s">
        <v>747</v>
      </c>
      <c r="R369" s="25">
        <v>16173.759999999998</v>
      </c>
      <c r="S369" s="46">
        <v>-337.5099999999984</v>
      </c>
      <c r="AM369" s="23"/>
    </row>
    <row r="370" spans="2:39" x14ac:dyDescent="0.35">
      <c r="B370" s="24"/>
      <c r="Q370" s="49" t="s">
        <v>748</v>
      </c>
      <c r="R370" s="25">
        <v>316605.87000000023</v>
      </c>
      <c r="S370" s="46">
        <v>-6147.1099999997532</v>
      </c>
      <c r="AM370" s="23"/>
    </row>
    <row r="371" spans="2:39" x14ac:dyDescent="0.35">
      <c r="B371" s="24"/>
      <c r="Q371" s="49" t="s">
        <v>749</v>
      </c>
      <c r="R371" s="25">
        <v>44989.67</v>
      </c>
      <c r="S371" s="46">
        <v>-1240.6499999999942</v>
      </c>
      <c r="AM371" s="23"/>
    </row>
    <row r="372" spans="2:39" x14ac:dyDescent="0.35">
      <c r="B372" s="24"/>
      <c r="Q372" s="49" t="s">
        <v>750</v>
      </c>
      <c r="R372" s="25">
        <v>167506.36000000007</v>
      </c>
      <c r="S372" s="46">
        <v>-6711.2399999999616</v>
      </c>
      <c r="AM372" s="23"/>
    </row>
    <row r="373" spans="2:39" x14ac:dyDescent="0.35">
      <c r="B373" s="24"/>
      <c r="Q373" s="49" t="s">
        <v>751</v>
      </c>
      <c r="R373" s="25">
        <v>85798.84</v>
      </c>
      <c r="S373" s="46">
        <v>-2381.879999999961</v>
      </c>
      <c r="AM373" s="23"/>
    </row>
    <row r="374" spans="2:39" x14ac:dyDescent="0.35">
      <c r="B374" s="24"/>
      <c r="Q374" s="49" t="s">
        <v>752</v>
      </c>
      <c r="R374" s="25">
        <v>1168.26</v>
      </c>
      <c r="S374" s="46">
        <v>-126.25</v>
      </c>
      <c r="AM374" s="23"/>
    </row>
    <row r="375" spans="2:39" x14ac:dyDescent="0.35">
      <c r="B375" s="24"/>
      <c r="Q375" s="49" t="s">
        <v>753</v>
      </c>
      <c r="R375" s="25">
        <v>62396.429999999986</v>
      </c>
      <c r="S375" s="46">
        <v>7067.0299999999916</v>
      </c>
      <c r="AM375" s="23"/>
    </row>
    <row r="376" spans="2:39" x14ac:dyDescent="0.35">
      <c r="B376" s="24"/>
      <c r="Q376" s="49" t="s">
        <v>754</v>
      </c>
      <c r="R376" s="25">
        <v>57036.049999999988</v>
      </c>
      <c r="S376" s="46">
        <v>6575.3700000000026</v>
      </c>
      <c r="AM376" s="23"/>
    </row>
    <row r="377" spans="2:39" x14ac:dyDescent="0.35">
      <c r="B377" s="24"/>
      <c r="Q377" s="49" t="s">
        <v>755</v>
      </c>
      <c r="R377" s="25">
        <v>722.59</v>
      </c>
      <c r="S377" s="46">
        <v>98.75</v>
      </c>
      <c r="AM377" s="23"/>
    </row>
    <row r="378" spans="2:39" x14ac:dyDescent="0.35">
      <c r="B378" s="24"/>
      <c r="Q378" s="49" t="s">
        <v>756</v>
      </c>
      <c r="R378" s="25">
        <v>1683.22</v>
      </c>
      <c r="S378" s="46">
        <v>21.990000000000009</v>
      </c>
      <c r="AM378" s="23"/>
    </row>
    <row r="379" spans="2:39" x14ac:dyDescent="0.35">
      <c r="B379" s="24"/>
      <c r="Q379" s="49" t="s">
        <v>757</v>
      </c>
      <c r="R379" s="25">
        <v>17582.38</v>
      </c>
      <c r="S379" s="46">
        <v>1770.6700000000019</v>
      </c>
      <c r="AM379" s="23"/>
    </row>
    <row r="380" spans="2:39" x14ac:dyDescent="0.35">
      <c r="B380" s="24"/>
      <c r="Q380" s="49" t="s">
        <v>758</v>
      </c>
      <c r="R380" s="25">
        <v>667.83</v>
      </c>
      <c r="S380" s="46">
        <v>34.57000000000005</v>
      </c>
      <c r="AM380" s="23"/>
    </row>
    <row r="381" spans="2:39" x14ac:dyDescent="0.35">
      <c r="B381" s="24"/>
      <c r="Q381" s="49" t="s">
        <v>759</v>
      </c>
      <c r="R381" s="25">
        <v>42676.89</v>
      </c>
      <c r="S381" s="46">
        <v>2680.2099999999991</v>
      </c>
      <c r="AM381" s="23"/>
    </row>
    <row r="382" spans="2:39" x14ac:dyDescent="0.35">
      <c r="B382" s="24"/>
      <c r="Q382" s="49" t="s">
        <v>760</v>
      </c>
      <c r="R382" s="25">
        <v>2254.75</v>
      </c>
      <c r="S382" s="46">
        <v>296.63999999999987</v>
      </c>
      <c r="AM382" s="23"/>
    </row>
    <row r="383" spans="2:39" x14ac:dyDescent="0.35">
      <c r="B383" s="24"/>
      <c r="Q383" s="49" t="s">
        <v>761</v>
      </c>
      <c r="R383" s="25">
        <v>10029.999999999998</v>
      </c>
      <c r="S383" s="46">
        <v>1363.7999999999993</v>
      </c>
      <c r="AM383" s="23"/>
    </row>
    <row r="384" spans="2:39" x14ac:dyDescent="0.35">
      <c r="B384" s="24"/>
      <c r="Q384" s="49" t="s">
        <v>762</v>
      </c>
      <c r="R384" s="25">
        <v>416749.60000000015</v>
      </c>
      <c r="S384" s="46">
        <v>42147.050000000163</v>
      </c>
      <c r="AM384" s="23"/>
    </row>
    <row r="385" spans="2:39" x14ac:dyDescent="0.35">
      <c r="B385" s="24"/>
      <c r="Q385" s="49" t="s">
        <v>763</v>
      </c>
      <c r="R385" s="25">
        <v>12456.779999999999</v>
      </c>
      <c r="S385" s="46">
        <v>-450.73999999999978</v>
      </c>
      <c r="AM385" s="23"/>
    </row>
    <row r="386" spans="2:39" x14ac:dyDescent="0.35">
      <c r="B386" s="24"/>
      <c r="Q386" s="49" t="s">
        <v>764</v>
      </c>
      <c r="R386" s="25">
        <v>3288.92</v>
      </c>
      <c r="S386" s="46">
        <v>-181.92000000000007</v>
      </c>
      <c r="AM386" s="23"/>
    </row>
    <row r="387" spans="2:39" x14ac:dyDescent="0.35">
      <c r="B387" s="24"/>
      <c r="Q387" s="49" t="s">
        <v>765</v>
      </c>
      <c r="R387" s="25">
        <v>665712.40000000061</v>
      </c>
      <c r="S387" s="46">
        <v>-17496.599999999511</v>
      </c>
      <c r="AM387" s="23"/>
    </row>
    <row r="388" spans="2:39" x14ac:dyDescent="0.35">
      <c r="B388" s="24"/>
      <c r="Q388" s="49" t="s">
        <v>766</v>
      </c>
      <c r="R388" s="25">
        <v>10655.41</v>
      </c>
      <c r="S388" s="46">
        <v>-78.639999999999418</v>
      </c>
      <c r="AM388" s="23"/>
    </row>
    <row r="389" spans="2:39" x14ac:dyDescent="0.35">
      <c r="B389" s="24"/>
      <c r="Q389" s="49" t="s">
        <v>767</v>
      </c>
      <c r="R389" s="25">
        <v>162319.14000000004</v>
      </c>
      <c r="S389" s="46">
        <v>10885.390000000014</v>
      </c>
      <c r="AM389" s="23"/>
    </row>
    <row r="390" spans="2:39" x14ac:dyDescent="0.35">
      <c r="B390" s="24"/>
      <c r="Q390" s="49" t="s">
        <v>768</v>
      </c>
      <c r="R390" s="25">
        <v>208154.96000000008</v>
      </c>
      <c r="S390" s="46">
        <v>-12637.089999999909</v>
      </c>
      <c r="AM390" s="23"/>
    </row>
    <row r="391" spans="2:39" x14ac:dyDescent="0.35">
      <c r="B391" s="24"/>
      <c r="Q391" s="49" t="s">
        <v>769</v>
      </c>
      <c r="R391" s="25">
        <v>368568.44000000018</v>
      </c>
      <c r="S391" s="46">
        <v>20165.410000000149</v>
      </c>
      <c r="AM391" s="23"/>
    </row>
    <row r="392" spans="2:39" x14ac:dyDescent="0.35">
      <c r="B392" s="24"/>
      <c r="Q392" s="49" t="s">
        <v>770</v>
      </c>
      <c r="R392" s="25">
        <v>99674.35</v>
      </c>
      <c r="S392" s="46">
        <v>-1419.6399999999994</v>
      </c>
      <c r="AM392" s="23"/>
    </row>
    <row r="393" spans="2:39" x14ac:dyDescent="0.35">
      <c r="B393" s="24"/>
      <c r="Q393" s="49" t="s">
        <v>771</v>
      </c>
      <c r="R393" s="25">
        <v>48530.78</v>
      </c>
      <c r="S393" s="46">
        <v>-1963.9099999999889</v>
      </c>
      <c r="AM393" s="23"/>
    </row>
    <row r="394" spans="2:39" x14ac:dyDescent="0.35">
      <c r="B394" s="24"/>
      <c r="Q394" s="49" t="s">
        <v>772</v>
      </c>
      <c r="R394" s="25">
        <v>419.46</v>
      </c>
      <c r="S394" s="46">
        <v>6.3100000000000023</v>
      </c>
      <c r="AM394" s="23"/>
    </row>
    <row r="395" spans="2:39" x14ac:dyDescent="0.35">
      <c r="B395" s="24"/>
      <c r="Q395" s="49" t="s">
        <v>773</v>
      </c>
      <c r="R395" s="25">
        <v>24.29</v>
      </c>
      <c r="S395" s="46">
        <v>6.3099999999999987</v>
      </c>
      <c r="AM395" s="23"/>
    </row>
    <row r="396" spans="2:39" x14ac:dyDescent="0.35">
      <c r="B396" s="24"/>
      <c r="Q396" s="49" t="s">
        <v>774</v>
      </c>
      <c r="R396" s="25">
        <v>1772.42</v>
      </c>
      <c r="S396" s="46">
        <v>28.630000000000109</v>
      </c>
      <c r="AM396" s="23"/>
    </row>
    <row r="397" spans="2:39" x14ac:dyDescent="0.35">
      <c r="B397" s="24"/>
      <c r="Q397" s="49" t="s">
        <v>775</v>
      </c>
      <c r="R397" s="25">
        <v>57153.1</v>
      </c>
      <c r="S397" s="46">
        <v>-4122.9299999999785</v>
      </c>
      <c r="AM397" s="23"/>
    </row>
    <row r="398" spans="2:39" x14ac:dyDescent="0.35">
      <c r="B398" s="24"/>
      <c r="Q398" s="49" t="s">
        <v>776</v>
      </c>
      <c r="R398" s="25">
        <v>2845.73</v>
      </c>
      <c r="S398" s="46">
        <v>55.249999999999545</v>
      </c>
      <c r="AM398" s="23"/>
    </row>
    <row r="399" spans="2:39" x14ac:dyDescent="0.35">
      <c r="B399" s="24"/>
      <c r="Q399" s="49" t="s">
        <v>777</v>
      </c>
      <c r="R399" s="25">
        <v>401722.30999999982</v>
      </c>
      <c r="S399" s="46">
        <v>-36732.620000000228</v>
      </c>
      <c r="AM399" s="23"/>
    </row>
    <row r="400" spans="2:39" x14ac:dyDescent="0.35">
      <c r="B400" s="24"/>
      <c r="Q400" s="49" t="s">
        <v>778</v>
      </c>
      <c r="R400" s="25">
        <v>578492.7900000005</v>
      </c>
      <c r="S400" s="46">
        <v>52552.710000000661</v>
      </c>
      <c r="AM400" s="23"/>
    </row>
    <row r="401" spans="2:39" x14ac:dyDescent="0.35">
      <c r="B401" s="24"/>
      <c r="Q401" s="49" t="s">
        <v>779</v>
      </c>
      <c r="R401" s="25">
        <v>133081.69</v>
      </c>
      <c r="S401" s="46">
        <v>-15299.930000000022</v>
      </c>
      <c r="AM401" s="23"/>
    </row>
    <row r="402" spans="2:39" x14ac:dyDescent="0.35">
      <c r="B402" s="24"/>
      <c r="Q402" s="49" t="s">
        <v>780</v>
      </c>
      <c r="R402" s="25">
        <v>11138.69</v>
      </c>
      <c r="S402" s="46">
        <v>741.38000000000102</v>
      </c>
      <c r="AM402" s="23"/>
    </row>
    <row r="403" spans="2:39" x14ac:dyDescent="0.35">
      <c r="B403" s="24"/>
      <c r="Q403" s="49" t="s">
        <v>781</v>
      </c>
      <c r="R403" s="25">
        <v>39462.61</v>
      </c>
      <c r="S403" s="46">
        <v>-1976.5800000000017</v>
      </c>
      <c r="AM403" s="23"/>
    </row>
    <row r="404" spans="2:39" x14ac:dyDescent="0.35">
      <c r="B404" s="24"/>
      <c r="Q404" s="49" t="s">
        <v>782</v>
      </c>
      <c r="R404" s="25">
        <v>83316.689999999959</v>
      </c>
      <c r="S404" s="46">
        <v>-4435.2000000000262</v>
      </c>
      <c r="AM404" s="23"/>
    </row>
    <row r="405" spans="2:39" x14ac:dyDescent="0.35">
      <c r="B405" s="24"/>
      <c r="Q405" s="49" t="s">
        <v>783</v>
      </c>
      <c r="R405" s="25">
        <v>10717.83</v>
      </c>
      <c r="S405" s="46">
        <v>793.31999999999971</v>
      </c>
      <c r="AM405" s="23"/>
    </row>
    <row r="406" spans="2:39" x14ac:dyDescent="0.35">
      <c r="B406" s="24"/>
      <c r="Q406" s="49" t="s">
        <v>784</v>
      </c>
      <c r="R406" s="25">
        <v>414076.40000000055</v>
      </c>
      <c r="S406" s="46">
        <v>212.7000000004773</v>
      </c>
      <c r="AM406" s="23"/>
    </row>
    <row r="407" spans="2:39" x14ac:dyDescent="0.35">
      <c r="B407" s="24"/>
      <c r="Q407" s="49" t="s">
        <v>785</v>
      </c>
      <c r="R407" s="25">
        <v>132837.68000000005</v>
      </c>
      <c r="S407" s="46">
        <v>-7475.399999999936</v>
      </c>
      <c r="AM407" s="23"/>
    </row>
    <row r="408" spans="2:39" x14ac:dyDescent="0.35">
      <c r="B408" s="24"/>
      <c r="Q408" s="49" t="s">
        <v>786</v>
      </c>
      <c r="R408" s="25">
        <v>64689.779999999948</v>
      </c>
      <c r="S408" s="46">
        <v>113.85999999994237</v>
      </c>
      <c r="AM408" s="23"/>
    </row>
    <row r="409" spans="2:39" x14ac:dyDescent="0.35">
      <c r="B409" s="24"/>
      <c r="Q409" s="49" t="s">
        <v>787</v>
      </c>
      <c r="R409" s="25">
        <v>279023.81000000006</v>
      </c>
      <c r="S409" s="46">
        <v>-8008.0099999999511</v>
      </c>
      <c r="AM409" s="23"/>
    </row>
    <row r="410" spans="2:39" x14ac:dyDescent="0.35">
      <c r="B410" s="24"/>
      <c r="Q410" s="49" t="s">
        <v>788</v>
      </c>
      <c r="R410" s="25">
        <v>7963.8899999999994</v>
      </c>
      <c r="S410" s="46">
        <v>-253.54000000000087</v>
      </c>
      <c r="AM410" s="23"/>
    </row>
    <row r="411" spans="2:39" x14ac:dyDescent="0.35">
      <c r="B411" s="24"/>
      <c r="Q411" s="49" t="s">
        <v>789</v>
      </c>
      <c r="R411" s="25">
        <v>66874.799999999988</v>
      </c>
      <c r="S411" s="46">
        <v>-3227.7200000000012</v>
      </c>
      <c r="AM411" s="23"/>
    </row>
    <row r="412" spans="2:39" x14ac:dyDescent="0.35">
      <c r="B412" s="24"/>
      <c r="Q412" s="49" t="s">
        <v>790</v>
      </c>
      <c r="R412" s="25">
        <v>12795.379999999996</v>
      </c>
      <c r="S412" s="46">
        <v>-151.10000000000582</v>
      </c>
      <c r="AM412" s="23"/>
    </row>
    <row r="413" spans="2:39" x14ac:dyDescent="0.35">
      <c r="B413" s="24"/>
      <c r="Q413" s="49" t="s">
        <v>791</v>
      </c>
      <c r="R413" s="25">
        <v>11739.759999999998</v>
      </c>
      <c r="S413" s="46">
        <v>1626.9799999999996</v>
      </c>
      <c r="AM413" s="23"/>
    </row>
    <row r="414" spans="2:39" x14ac:dyDescent="0.35">
      <c r="B414" s="24"/>
      <c r="Q414" s="49" t="s">
        <v>792</v>
      </c>
      <c r="R414" s="25">
        <v>248134.9200000001</v>
      </c>
      <c r="S414" s="46">
        <v>25413.820000000094</v>
      </c>
      <c r="AM414" s="23"/>
    </row>
    <row r="415" spans="2:39" x14ac:dyDescent="0.35">
      <c r="B415" s="24"/>
      <c r="Q415" s="49" t="s">
        <v>793</v>
      </c>
      <c r="R415" s="25">
        <v>21827.41</v>
      </c>
      <c r="S415" s="46">
        <v>-14.229999999999563</v>
      </c>
      <c r="AM415" s="23"/>
    </row>
    <row r="416" spans="2:39" x14ac:dyDescent="0.35">
      <c r="B416" s="24"/>
      <c r="Q416" s="49" t="s">
        <v>794</v>
      </c>
      <c r="R416" s="25">
        <v>80930.529999999955</v>
      </c>
      <c r="S416" s="46">
        <v>-4355.0500000000611</v>
      </c>
      <c r="AM416" s="23"/>
    </row>
    <row r="417" spans="2:39" x14ac:dyDescent="0.35">
      <c r="B417" s="24"/>
      <c r="Q417" s="50" t="s">
        <v>795</v>
      </c>
      <c r="R417" s="25">
        <v>4848.2900000000009</v>
      </c>
      <c r="S417" s="46">
        <v>-1103.0999999999995</v>
      </c>
      <c r="AM417" s="23"/>
    </row>
    <row r="418" spans="2:39" x14ac:dyDescent="0.35">
      <c r="B418" s="24"/>
      <c r="Q418" s="59" t="s">
        <v>796</v>
      </c>
      <c r="R418" s="25">
        <v>25204.31</v>
      </c>
      <c r="S418" s="46">
        <v>3174.9900000000125</v>
      </c>
      <c r="AM418" s="23"/>
    </row>
    <row r="419" spans="2:39" x14ac:dyDescent="0.35">
      <c r="B419" s="24"/>
      <c r="Q419" s="49" t="s">
        <v>797</v>
      </c>
      <c r="R419" s="25">
        <v>356804.25000000035</v>
      </c>
      <c r="S419" s="46">
        <v>-8870.289999999688</v>
      </c>
      <c r="AM419" s="23"/>
    </row>
    <row r="420" spans="2:39" x14ac:dyDescent="0.35">
      <c r="B420" s="24"/>
      <c r="Q420" s="49" t="s">
        <v>798</v>
      </c>
      <c r="R420" s="25">
        <v>7781.92</v>
      </c>
      <c r="S420" s="46">
        <v>-270.19999999999982</v>
      </c>
      <c r="AM420" s="23"/>
    </row>
    <row r="421" spans="2:39" x14ac:dyDescent="0.35">
      <c r="B421" s="24"/>
      <c r="Q421" s="49" t="s">
        <v>799</v>
      </c>
      <c r="R421" s="25">
        <v>137716.11999999994</v>
      </c>
      <c r="S421" s="46">
        <v>507.41999999992549</v>
      </c>
      <c r="AM421" s="23"/>
    </row>
    <row r="422" spans="2:39" x14ac:dyDescent="0.35">
      <c r="B422" s="24"/>
      <c r="Q422" s="49" t="s">
        <v>800</v>
      </c>
      <c r="R422" s="25">
        <v>3404.13</v>
      </c>
      <c r="S422" s="46">
        <v>-278.98999999999978</v>
      </c>
      <c r="AM422" s="23"/>
    </row>
    <row r="423" spans="2:39" x14ac:dyDescent="0.35">
      <c r="B423" s="24"/>
      <c r="Q423" s="49" t="s">
        <v>801</v>
      </c>
      <c r="R423" s="25">
        <v>338938.16000000003</v>
      </c>
      <c r="S423" s="46">
        <v>-9224.0299999998533</v>
      </c>
      <c r="AM423" s="23"/>
    </row>
    <row r="424" spans="2:39" x14ac:dyDescent="0.35">
      <c r="B424" s="24"/>
      <c r="Q424" s="49" t="s">
        <v>802</v>
      </c>
      <c r="R424" s="25">
        <v>26307.850000000002</v>
      </c>
      <c r="S424" s="46">
        <v>-6106.6399999999921</v>
      </c>
      <c r="AM424" s="23"/>
    </row>
    <row r="425" spans="2:39" x14ac:dyDescent="0.35">
      <c r="B425" s="24"/>
      <c r="Q425" s="49" t="s">
        <v>803</v>
      </c>
      <c r="R425" s="25">
        <v>75698.840000000011</v>
      </c>
      <c r="S425" s="46">
        <v>-5130.1499999999651</v>
      </c>
      <c r="AM425" s="23"/>
    </row>
    <row r="426" spans="2:39" x14ac:dyDescent="0.35">
      <c r="B426" s="24"/>
      <c r="Q426" s="49" t="s">
        <v>804</v>
      </c>
      <c r="R426" s="25">
        <v>22238.930000000004</v>
      </c>
      <c r="S426" s="46">
        <v>-2169.7499999999964</v>
      </c>
      <c r="AM426" s="23"/>
    </row>
    <row r="427" spans="2:39" x14ac:dyDescent="0.35">
      <c r="B427" s="24"/>
      <c r="Q427" s="49" t="s">
        <v>805</v>
      </c>
      <c r="R427" s="25">
        <v>5090.46</v>
      </c>
      <c r="S427" s="46">
        <v>-126.4399999999996</v>
      </c>
      <c r="AM427" s="23"/>
    </row>
    <row r="428" spans="2:39" x14ac:dyDescent="0.35">
      <c r="B428" s="24"/>
      <c r="Q428" s="49" t="s">
        <v>806</v>
      </c>
      <c r="R428" s="25">
        <v>7643.95</v>
      </c>
      <c r="S428" s="46">
        <v>-232.09000000000015</v>
      </c>
      <c r="AM428" s="23"/>
    </row>
    <row r="429" spans="2:39" x14ac:dyDescent="0.35">
      <c r="B429" s="24"/>
      <c r="Q429" s="49" t="s">
        <v>807</v>
      </c>
      <c r="R429" s="25">
        <v>8641.6400000000012</v>
      </c>
      <c r="S429" s="46">
        <v>1021.3900000000021</v>
      </c>
      <c r="AM429" s="23"/>
    </row>
    <row r="430" spans="2:39" x14ac:dyDescent="0.35">
      <c r="B430" s="24"/>
      <c r="Q430" s="49" t="s">
        <v>808</v>
      </c>
      <c r="R430" s="25">
        <v>359530.1100000001</v>
      </c>
      <c r="S430" s="46">
        <v>-14378.670000000042</v>
      </c>
      <c r="AM430" s="23"/>
    </row>
    <row r="431" spans="2:39" x14ac:dyDescent="0.35">
      <c r="B431" s="24"/>
      <c r="Q431" s="49" t="s">
        <v>809</v>
      </c>
      <c r="R431" s="25">
        <v>39975.609999999993</v>
      </c>
      <c r="S431" s="46">
        <v>-2372.0200000000114</v>
      </c>
      <c r="AM431" s="23"/>
    </row>
    <row r="432" spans="2:39" x14ac:dyDescent="0.35">
      <c r="B432" s="24"/>
      <c r="Q432" s="49" t="s">
        <v>810</v>
      </c>
      <c r="R432" s="25">
        <v>20426.539999999997</v>
      </c>
      <c r="S432" s="46">
        <v>2830.1699999999946</v>
      </c>
      <c r="AM432" s="23"/>
    </row>
    <row r="433" spans="2:39" x14ac:dyDescent="0.35">
      <c r="B433" s="24"/>
      <c r="Q433" s="49" t="s">
        <v>811</v>
      </c>
      <c r="R433" s="25">
        <v>36215.340000000011</v>
      </c>
      <c r="S433" s="46">
        <v>601.0199999999968</v>
      </c>
      <c r="AM433" s="23"/>
    </row>
    <row r="434" spans="2:39" x14ac:dyDescent="0.35">
      <c r="B434" s="24"/>
      <c r="Q434" s="49" t="s">
        <v>812</v>
      </c>
      <c r="R434" s="25">
        <v>10517.279999999999</v>
      </c>
      <c r="S434" s="46">
        <v>-1366.590000000002</v>
      </c>
      <c r="AM434" s="23"/>
    </row>
    <row r="435" spans="2:39" x14ac:dyDescent="0.35">
      <c r="B435" s="24"/>
      <c r="Q435" s="49" t="s">
        <v>813</v>
      </c>
      <c r="R435" s="25">
        <v>336412.88000000024</v>
      </c>
      <c r="S435" s="46">
        <v>-7168.2599999998929</v>
      </c>
      <c r="AM435" s="23"/>
    </row>
    <row r="436" spans="2:39" x14ac:dyDescent="0.35">
      <c r="B436" s="24"/>
      <c r="Q436" s="49" t="s">
        <v>814</v>
      </c>
      <c r="R436" s="25">
        <v>365530.06999999989</v>
      </c>
      <c r="S436" s="46">
        <v>-34931.220000000147</v>
      </c>
      <c r="AM436" s="23"/>
    </row>
    <row r="437" spans="2:39" x14ac:dyDescent="0.35">
      <c r="B437" s="24"/>
      <c r="Q437" s="49" t="s">
        <v>815</v>
      </c>
      <c r="R437" s="25">
        <v>228.57</v>
      </c>
      <c r="S437" s="46">
        <v>59.419999999999987</v>
      </c>
      <c r="AM437" s="23"/>
    </row>
    <row r="438" spans="2:39" x14ac:dyDescent="0.35">
      <c r="B438" s="24"/>
      <c r="Q438" s="49" t="s">
        <v>816</v>
      </c>
      <c r="R438" s="25">
        <v>5229.91</v>
      </c>
      <c r="S438" s="46">
        <v>-260.35000000000036</v>
      </c>
      <c r="AM438" s="23"/>
    </row>
    <row r="439" spans="2:39" x14ac:dyDescent="0.35">
      <c r="B439" s="24"/>
      <c r="Q439" s="49" t="s">
        <v>817</v>
      </c>
      <c r="R439" s="25">
        <v>363878.39000000042</v>
      </c>
      <c r="S439" s="46">
        <v>21749.970000000612</v>
      </c>
      <c r="AM439" s="23"/>
    </row>
    <row r="440" spans="2:39" x14ac:dyDescent="0.35">
      <c r="B440" s="24"/>
      <c r="Q440" s="49" t="s">
        <v>818</v>
      </c>
      <c r="R440" s="25">
        <v>153310.37</v>
      </c>
      <c r="S440" s="46">
        <v>11044.510000000009</v>
      </c>
      <c r="AM440" s="23"/>
    </row>
    <row r="441" spans="2:39" x14ac:dyDescent="0.35">
      <c r="B441" s="24"/>
      <c r="Q441" s="49" t="s">
        <v>819</v>
      </c>
      <c r="R441" s="25">
        <v>399826.38000000012</v>
      </c>
      <c r="S441" s="46">
        <v>42552.639999999839</v>
      </c>
      <c r="AM441" s="23"/>
    </row>
    <row r="442" spans="2:39" x14ac:dyDescent="0.35">
      <c r="B442" s="24"/>
      <c r="Q442" s="49" t="s">
        <v>820</v>
      </c>
      <c r="R442" s="25">
        <v>572556.59000000055</v>
      </c>
      <c r="S442" s="46">
        <v>-15903.479999999166</v>
      </c>
      <c r="AM442" s="23"/>
    </row>
    <row r="443" spans="2:39" x14ac:dyDescent="0.35">
      <c r="B443" s="24"/>
      <c r="Q443" s="49" t="s">
        <v>821</v>
      </c>
      <c r="R443" s="25">
        <v>1294.25</v>
      </c>
      <c r="S443" s="46">
        <v>-3.6100000000001273</v>
      </c>
      <c r="AM443" s="23"/>
    </row>
    <row r="444" spans="2:39" x14ac:dyDescent="0.35">
      <c r="B444" s="24"/>
      <c r="Q444" s="49" t="s">
        <v>822</v>
      </c>
      <c r="R444" s="25">
        <v>1295.98</v>
      </c>
      <c r="S444" s="46">
        <v>99.110000000000127</v>
      </c>
      <c r="AM444" s="23"/>
    </row>
    <row r="445" spans="2:39" x14ac:dyDescent="0.35">
      <c r="B445" s="24"/>
      <c r="Q445" s="49" t="s">
        <v>823</v>
      </c>
      <c r="R445" s="25">
        <v>2841.15</v>
      </c>
      <c r="S445" s="46">
        <v>303.50999999999976</v>
      </c>
      <c r="AM445" s="23"/>
    </row>
    <row r="446" spans="2:39" x14ac:dyDescent="0.35">
      <c r="B446" s="24"/>
      <c r="Q446" s="49" t="s">
        <v>824</v>
      </c>
      <c r="R446" s="25">
        <v>11652.869999999999</v>
      </c>
      <c r="S446" s="46">
        <v>1315.5599999999995</v>
      </c>
      <c r="AM446" s="23"/>
    </row>
    <row r="447" spans="2:39" x14ac:dyDescent="0.35">
      <c r="B447" s="24"/>
      <c r="Q447" s="49" t="s">
        <v>825</v>
      </c>
      <c r="R447" s="25">
        <v>392706.77999999991</v>
      </c>
      <c r="S447" s="46">
        <v>35128.769999999902</v>
      </c>
      <c r="AM447" s="23"/>
    </row>
    <row r="448" spans="2:39" x14ac:dyDescent="0.35">
      <c r="B448" s="24"/>
      <c r="Q448" s="49" t="s">
        <v>826</v>
      </c>
      <c r="R448" s="25">
        <v>1525.3799999999999</v>
      </c>
      <c r="S448" s="46">
        <v>-72.250000000000227</v>
      </c>
      <c r="AM448" s="23"/>
    </row>
    <row r="449" spans="2:39" x14ac:dyDescent="0.35">
      <c r="B449" s="24"/>
      <c r="Q449" s="49" t="s">
        <v>827</v>
      </c>
      <c r="R449" s="25">
        <v>1440.8000000000002</v>
      </c>
      <c r="S449" s="46">
        <v>199.95000000000027</v>
      </c>
      <c r="AM449" s="23"/>
    </row>
    <row r="450" spans="2:39" x14ac:dyDescent="0.35">
      <c r="B450" s="24"/>
      <c r="Q450" s="49" t="s">
        <v>828</v>
      </c>
      <c r="R450" s="25">
        <v>582454.82000000065</v>
      </c>
      <c r="S450" s="46">
        <v>61575.960000000719</v>
      </c>
      <c r="AM450" s="23"/>
    </row>
    <row r="451" spans="2:39" x14ac:dyDescent="0.35">
      <c r="B451" s="24"/>
      <c r="Q451" s="49" t="s">
        <v>829</v>
      </c>
      <c r="R451" s="25">
        <v>77140.97</v>
      </c>
      <c r="S451" s="46">
        <v>-11424.320000000007</v>
      </c>
      <c r="AM451" s="23"/>
    </row>
    <row r="452" spans="2:39" x14ac:dyDescent="0.35">
      <c r="B452" s="24"/>
      <c r="Q452" s="49" t="s">
        <v>830</v>
      </c>
      <c r="R452" s="25">
        <v>7111.09</v>
      </c>
      <c r="S452" s="46">
        <v>-8.1899999999995998</v>
      </c>
      <c r="AM452" s="23"/>
    </row>
    <row r="453" spans="2:39" x14ac:dyDescent="0.35">
      <c r="B453" s="24"/>
      <c r="Q453" s="49" t="s">
        <v>831</v>
      </c>
      <c r="R453" s="25">
        <v>94973.23000000001</v>
      </c>
      <c r="S453" s="46">
        <v>-1225.3499999999476</v>
      </c>
      <c r="AM453" s="23"/>
    </row>
    <row r="454" spans="2:39" x14ac:dyDescent="0.35">
      <c r="B454" s="24"/>
      <c r="Q454" s="49" t="s">
        <v>832</v>
      </c>
      <c r="R454" s="25">
        <v>25068.359999999997</v>
      </c>
      <c r="S454" s="46">
        <v>-241.05000000000291</v>
      </c>
      <c r="AM454" s="23"/>
    </row>
    <row r="455" spans="2:39" x14ac:dyDescent="0.35">
      <c r="B455" s="24"/>
      <c r="Q455" s="49" t="s">
        <v>833</v>
      </c>
      <c r="R455" s="25">
        <v>40581.18</v>
      </c>
      <c r="S455" s="46">
        <v>228.89000000000669</v>
      </c>
      <c r="AM455" s="23"/>
    </row>
    <row r="456" spans="2:39" x14ac:dyDescent="0.35">
      <c r="B456" s="24"/>
      <c r="Q456" s="49" t="s">
        <v>834</v>
      </c>
      <c r="R456" s="25">
        <v>9601.600000000004</v>
      </c>
      <c r="S456" s="46">
        <v>1498.2000000000035</v>
      </c>
      <c r="AM456" s="23"/>
    </row>
    <row r="457" spans="2:39" x14ac:dyDescent="0.35">
      <c r="B457" s="24"/>
      <c r="Q457" s="49" t="s">
        <v>835</v>
      </c>
      <c r="R457" s="25">
        <v>36649.980000000003</v>
      </c>
      <c r="S457" s="46">
        <v>76.850000000005821</v>
      </c>
      <c r="AM457" s="23"/>
    </row>
    <row r="458" spans="2:39" x14ac:dyDescent="0.35">
      <c r="B458" s="24"/>
      <c r="Q458" s="49" t="s">
        <v>836</v>
      </c>
      <c r="R458" s="25">
        <v>492797.05000000034</v>
      </c>
      <c r="S458" s="46">
        <v>42985.270000000251</v>
      </c>
      <c r="AM458" s="23"/>
    </row>
    <row r="459" spans="2:39" x14ac:dyDescent="0.35">
      <c r="B459" s="24"/>
      <c r="Q459" s="49" t="s">
        <v>837</v>
      </c>
      <c r="R459" s="25">
        <v>20132.029999999995</v>
      </c>
      <c r="S459" s="46">
        <v>2596.0699999999924</v>
      </c>
      <c r="AM459" s="23"/>
    </row>
    <row r="460" spans="2:39" x14ac:dyDescent="0.35">
      <c r="B460" s="24"/>
      <c r="Q460" s="49" t="s">
        <v>838</v>
      </c>
      <c r="R460" s="25">
        <v>91.16</v>
      </c>
      <c r="S460" s="46">
        <v>28.479999999999997</v>
      </c>
      <c r="AM460" s="23"/>
    </row>
    <row r="461" spans="2:39" x14ac:dyDescent="0.35">
      <c r="B461" s="24"/>
      <c r="Q461" s="49" t="s">
        <v>839</v>
      </c>
      <c r="R461" s="25">
        <v>803767.27000000048</v>
      </c>
      <c r="S461" s="46">
        <v>-18504.169999999227</v>
      </c>
      <c r="AM461" s="23"/>
    </row>
    <row r="462" spans="2:39" x14ac:dyDescent="0.35">
      <c r="B462" s="24"/>
      <c r="Q462" s="49" t="s">
        <v>840</v>
      </c>
      <c r="R462" s="25">
        <v>299600.37000000029</v>
      </c>
      <c r="S462" s="46">
        <v>-1331.5799999996088</v>
      </c>
      <c r="AM462" s="23"/>
    </row>
    <row r="463" spans="2:39" x14ac:dyDescent="0.35">
      <c r="B463" s="24"/>
      <c r="Q463" s="49" t="s">
        <v>841</v>
      </c>
      <c r="R463" s="25">
        <v>114299.75999999998</v>
      </c>
      <c r="S463" s="46">
        <v>13149.130000000005</v>
      </c>
      <c r="AM463" s="23"/>
    </row>
    <row r="464" spans="2:39" x14ac:dyDescent="0.35">
      <c r="B464" s="24"/>
      <c r="Q464" s="49" t="s">
        <v>842</v>
      </c>
      <c r="R464" s="25">
        <v>183.94</v>
      </c>
      <c r="S464" s="46">
        <v>13.800000000000011</v>
      </c>
      <c r="AM464" s="23"/>
    </row>
    <row r="465" spans="2:39" x14ac:dyDescent="0.35">
      <c r="B465" s="24"/>
      <c r="Q465" s="49" t="s">
        <v>843</v>
      </c>
      <c r="R465" s="25">
        <v>5291.420000000001</v>
      </c>
      <c r="S465" s="46">
        <v>-19.62999999999829</v>
      </c>
      <c r="AM465" s="23"/>
    </row>
    <row r="466" spans="2:39" x14ac:dyDescent="0.35">
      <c r="B466" s="24"/>
      <c r="Q466" s="49" t="s">
        <v>844</v>
      </c>
      <c r="R466" s="25">
        <v>1060.1099999999999</v>
      </c>
      <c r="S466" s="46">
        <v>24.749999999999773</v>
      </c>
      <c r="AM466" s="23"/>
    </row>
    <row r="467" spans="2:39" x14ac:dyDescent="0.35">
      <c r="B467" s="24"/>
      <c r="Q467" s="50" t="s">
        <v>845</v>
      </c>
      <c r="R467" s="25">
        <v>5751.6200000000008</v>
      </c>
      <c r="S467" s="46">
        <v>448.3700000000008</v>
      </c>
      <c r="AM467" s="23"/>
    </row>
    <row r="468" spans="2:39" x14ac:dyDescent="0.35">
      <c r="B468" s="24"/>
      <c r="Q468" s="59" t="s">
        <v>846</v>
      </c>
      <c r="R468" s="25">
        <v>8917.4599999999991</v>
      </c>
      <c r="S468" s="46">
        <v>111.02000000000044</v>
      </c>
      <c r="AM468" s="23"/>
    </row>
    <row r="469" spans="2:39" x14ac:dyDescent="0.35">
      <c r="B469" s="24"/>
      <c r="Q469" s="49" t="s">
        <v>847</v>
      </c>
      <c r="R469" s="25">
        <v>483321.95000000019</v>
      </c>
      <c r="S469" s="46">
        <v>-2152.659999999858</v>
      </c>
      <c r="AM469" s="23"/>
    </row>
    <row r="470" spans="2:39" x14ac:dyDescent="0.35">
      <c r="B470" s="24"/>
      <c r="Q470" s="49" t="s">
        <v>848</v>
      </c>
      <c r="R470" s="25">
        <v>154664.79</v>
      </c>
      <c r="S470" s="46">
        <v>-18636.930000000022</v>
      </c>
      <c r="AM470" s="23"/>
    </row>
    <row r="471" spans="2:39" x14ac:dyDescent="0.35">
      <c r="B471" s="24"/>
      <c r="Q471" s="49" t="s">
        <v>849</v>
      </c>
      <c r="R471" s="25">
        <v>489276.91000000032</v>
      </c>
      <c r="S471" s="46">
        <v>-5229.509999999369</v>
      </c>
      <c r="AM471" s="23"/>
    </row>
    <row r="472" spans="2:39" x14ac:dyDescent="0.35">
      <c r="B472" s="24"/>
      <c r="Q472" s="49" t="s">
        <v>850</v>
      </c>
      <c r="R472" s="25">
        <v>10357.859999999997</v>
      </c>
      <c r="S472" s="46">
        <v>1379.4999999999964</v>
      </c>
      <c r="AM472" s="23"/>
    </row>
    <row r="473" spans="2:39" x14ac:dyDescent="0.35">
      <c r="B473" s="24"/>
      <c r="Q473" s="49" t="s">
        <v>851</v>
      </c>
      <c r="R473" s="25">
        <v>219163.39999999994</v>
      </c>
      <c r="S473" s="46">
        <v>-10753.900000000111</v>
      </c>
      <c r="AM473" s="23"/>
    </row>
    <row r="474" spans="2:39" x14ac:dyDescent="0.35">
      <c r="B474" s="24"/>
      <c r="Q474" s="49" t="s">
        <v>852</v>
      </c>
      <c r="R474" s="25">
        <v>419.46</v>
      </c>
      <c r="S474" s="46">
        <v>6.3100000000000023</v>
      </c>
      <c r="AM474" s="23"/>
    </row>
    <row r="475" spans="2:39" x14ac:dyDescent="0.35">
      <c r="B475" s="24"/>
      <c r="Q475" s="49" t="s">
        <v>853</v>
      </c>
      <c r="R475" s="25">
        <v>32251.38</v>
      </c>
      <c r="S475" s="46">
        <v>-1928.619999999999</v>
      </c>
      <c r="AM475" s="23"/>
    </row>
    <row r="476" spans="2:39" x14ac:dyDescent="0.35">
      <c r="B476" s="24"/>
      <c r="Q476" s="49" t="s">
        <v>854</v>
      </c>
      <c r="R476" s="25">
        <v>758.93999999999994</v>
      </c>
      <c r="S476" s="46">
        <v>89.569999999999936</v>
      </c>
      <c r="AM476" s="23"/>
    </row>
    <row r="477" spans="2:39" x14ac:dyDescent="0.35">
      <c r="B477" s="24"/>
      <c r="Q477" s="49" t="s">
        <v>855</v>
      </c>
      <c r="R477" s="25">
        <v>443704.07000000018</v>
      </c>
      <c r="S477" s="46">
        <v>-26942.209999999846</v>
      </c>
      <c r="AM477" s="23"/>
    </row>
    <row r="478" spans="2:39" x14ac:dyDescent="0.35">
      <c r="B478" s="24"/>
      <c r="Q478" s="49" t="s">
        <v>856</v>
      </c>
      <c r="R478" s="25">
        <v>151449.03000000003</v>
      </c>
      <c r="S478" s="46">
        <v>-12509.23000000001</v>
      </c>
      <c r="AM478" s="23"/>
    </row>
    <row r="479" spans="2:39" x14ac:dyDescent="0.35">
      <c r="B479" s="24"/>
      <c r="Q479" s="49" t="s">
        <v>857</v>
      </c>
      <c r="R479" s="25">
        <v>2485.6999999999998</v>
      </c>
      <c r="S479" s="46">
        <v>249.98999999999978</v>
      </c>
      <c r="AM479" s="23"/>
    </row>
    <row r="480" spans="2:39" x14ac:dyDescent="0.35">
      <c r="B480" s="24"/>
      <c r="Q480" s="49" t="s">
        <v>858</v>
      </c>
      <c r="R480" s="25">
        <v>1778.4199999999998</v>
      </c>
      <c r="S480" s="46">
        <v>-22.720000000000255</v>
      </c>
      <c r="AM480" s="23"/>
    </row>
    <row r="481" spans="2:39" x14ac:dyDescent="0.35">
      <c r="B481" s="24"/>
      <c r="Q481" s="49" t="s">
        <v>859</v>
      </c>
      <c r="R481" s="25">
        <v>102533.23999999993</v>
      </c>
      <c r="S481" s="46">
        <v>10096.45999999989</v>
      </c>
      <c r="AM481" s="23"/>
    </row>
    <row r="482" spans="2:39" x14ac:dyDescent="0.35">
      <c r="B482" s="24"/>
      <c r="Q482" s="49" t="s">
        <v>860</v>
      </c>
      <c r="R482" s="25">
        <v>17320.150000000001</v>
      </c>
      <c r="S482" s="46">
        <v>-464.07999999999811</v>
      </c>
      <c r="AM482" s="23"/>
    </row>
    <row r="483" spans="2:39" x14ac:dyDescent="0.35">
      <c r="B483" s="24"/>
      <c r="Q483" s="49" t="s">
        <v>861</v>
      </c>
      <c r="R483" s="25">
        <v>155522.33000000002</v>
      </c>
      <c r="S483" s="46">
        <v>-15388.620000000024</v>
      </c>
      <c r="AM483" s="23"/>
    </row>
    <row r="484" spans="2:39" x14ac:dyDescent="0.35">
      <c r="B484" s="24"/>
      <c r="Q484" s="49" t="s">
        <v>862</v>
      </c>
      <c r="R484" s="25">
        <v>164456.30999999988</v>
      </c>
      <c r="S484" s="46">
        <v>-9579.9000000001106</v>
      </c>
      <c r="AM484" s="23"/>
    </row>
    <row r="485" spans="2:39" x14ac:dyDescent="0.35">
      <c r="B485" s="24"/>
      <c r="Q485" s="49" t="s">
        <v>863</v>
      </c>
      <c r="R485" s="25">
        <v>361514.4499999999</v>
      </c>
      <c r="S485" s="46">
        <v>35513.309999999823</v>
      </c>
      <c r="AM485" s="23"/>
    </row>
    <row r="486" spans="2:39" x14ac:dyDescent="0.35">
      <c r="B486" s="24"/>
      <c r="Q486" s="49" t="s">
        <v>864</v>
      </c>
      <c r="R486" s="25">
        <v>27516.620000000003</v>
      </c>
      <c r="S486" s="46">
        <v>-2637.6100000000006</v>
      </c>
      <c r="AM486" s="23"/>
    </row>
    <row r="487" spans="2:39" x14ac:dyDescent="0.35">
      <c r="B487" s="24"/>
      <c r="Q487" s="49" t="s">
        <v>865</v>
      </c>
      <c r="R487" s="25">
        <v>88730.119999999981</v>
      </c>
      <c r="S487" s="46">
        <v>-4111.2500000000146</v>
      </c>
      <c r="AM487" s="23"/>
    </row>
    <row r="488" spans="2:39" x14ac:dyDescent="0.35">
      <c r="B488" s="24"/>
      <c r="Q488" s="49" t="s">
        <v>866</v>
      </c>
      <c r="R488" s="25">
        <v>5146.32</v>
      </c>
      <c r="S488" s="46">
        <v>7.6000000000003638</v>
      </c>
      <c r="AM488" s="23"/>
    </row>
    <row r="489" spans="2:39" x14ac:dyDescent="0.35">
      <c r="B489" s="24"/>
      <c r="Q489" s="49" t="s">
        <v>867</v>
      </c>
      <c r="R489" s="25">
        <v>1508.44</v>
      </c>
      <c r="S489" s="46">
        <v>-37.809999999999945</v>
      </c>
      <c r="AM489" s="23"/>
    </row>
    <row r="490" spans="2:39" x14ac:dyDescent="0.35">
      <c r="B490" s="24"/>
      <c r="Q490" s="49" t="s">
        <v>868</v>
      </c>
      <c r="R490" s="25">
        <v>378353.15000000014</v>
      </c>
      <c r="S490" s="46">
        <v>41374.359999999928</v>
      </c>
      <c r="AM490" s="23"/>
    </row>
    <row r="491" spans="2:39" x14ac:dyDescent="0.35">
      <c r="B491" s="24"/>
      <c r="Q491" s="49" t="s">
        <v>869</v>
      </c>
      <c r="R491" s="25">
        <v>137528.82999999999</v>
      </c>
      <c r="S491" s="46">
        <v>-12650.98000000004</v>
      </c>
      <c r="AM491" s="23"/>
    </row>
    <row r="492" spans="2:39" x14ac:dyDescent="0.35">
      <c r="B492" s="24"/>
      <c r="Q492" s="49" t="s">
        <v>870</v>
      </c>
      <c r="R492" s="25">
        <v>382311.43999999989</v>
      </c>
      <c r="S492" s="46">
        <v>-6747.2200000000303</v>
      </c>
      <c r="AM492" s="23"/>
    </row>
    <row r="493" spans="2:39" x14ac:dyDescent="0.35">
      <c r="B493" s="24"/>
      <c r="Q493" s="49" t="s">
        <v>871</v>
      </c>
      <c r="R493" s="25">
        <v>87201.27999999997</v>
      </c>
      <c r="S493" s="46">
        <v>-353.90000000005239</v>
      </c>
      <c r="AM493" s="23"/>
    </row>
    <row r="494" spans="2:39" x14ac:dyDescent="0.35">
      <c r="B494" s="24"/>
      <c r="Q494" s="49" t="s">
        <v>872</v>
      </c>
      <c r="R494" s="25">
        <v>278962.76000000013</v>
      </c>
      <c r="S494" s="46">
        <v>27380.860000000161</v>
      </c>
      <c r="AM494" s="23"/>
    </row>
    <row r="495" spans="2:39" x14ac:dyDescent="0.35">
      <c r="B495" s="24"/>
      <c r="Q495" s="49" t="s">
        <v>873</v>
      </c>
      <c r="R495" s="25">
        <v>193258.60000000003</v>
      </c>
      <c r="S495" s="46">
        <v>-825.03999999994994</v>
      </c>
      <c r="AM495" s="23"/>
    </row>
    <row r="496" spans="2:39" x14ac:dyDescent="0.35">
      <c r="B496" s="24"/>
      <c r="Q496" s="49" t="s">
        <v>874</v>
      </c>
      <c r="R496" s="25">
        <v>45769.440000000017</v>
      </c>
      <c r="S496" s="46">
        <v>3519.6300000000192</v>
      </c>
      <c r="AM496" s="23"/>
    </row>
    <row r="497" spans="2:39" x14ac:dyDescent="0.35">
      <c r="B497" s="24"/>
      <c r="Q497" s="49" t="s">
        <v>875</v>
      </c>
      <c r="R497" s="25">
        <v>3379.3700000000008</v>
      </c>
      <c r="S497" s="46">
        <v>64.150000000001</v>
      </c>
      <c r="AM497" s="23"/>
    </row>
    <row r="498" spans="2:39" x14ac:dyDescent="0.35">
      <c r="B498" s="24"/>
      <c r="Q498" s="49" t="s">
        <v>876</v>
      </c>
      <c r="R498" s="25">
        <v>1229.46</v>
      </c>
      <c r="S498" s="46">
        <v>123.65000000000009</v>
      </c>
      <c r="AM498" s="23"/>
    </row>
    <row r="499" spans="2:39" x14ac:dyDescent="0.35">
      <c r="B499" s="24"/>
      <c r="Q499" s="49" t="s">
        <v>877</v>
      </c>
      <c r="R499" s="25">
        <v>3288.92</v>
      </c>
      <c r="S499" s="46">
        <v>-181.92000000000007</v>
      </c>
      <c r="AM499" s="23"/>
    </row>
    <row r="500" spans="2:39" x14ac:dyDescent="0.35">
      <c r="B500" s="24"/>
      <c r="Q500" s="49" t="s">
        <v>878</v>
      </c>
      <c r="R500" s="25">
        <v>5085.4099999999989</v>
      </c>
      <c r="S500" s="46">
        <v>330.60999999999967</v>
      </c>
      <c r="AM500" s="23"/>
    </row>
    <row r="501" spans="2:39" x14ac:dyDescent="0.35">
      <c r="B501" s="24"/>
      <c r="Q501" s="49" t="s">
        <v>879</v>
      </c>
      <c r="R501" s="25">
        <v>17162.879999999997</v>
      </c>
      <c r="S501" s="46">
        <v>1927.4299999999948</v>
      </c>
      <c r="AM501" s="23"/>
    </row>
    <row r="502" spans="2:39" x14ac:dyDescent="0.35">
      <c r="B502" s="24"/>
      <c r="Q502" s="49" t="s">
        <v>880</v>
      </c>
      <c r="R502" s="25">
        <v>4132.53</v>
      </c>
      <c r="S502" s="46">
        <v>-24.700000000000728</v>
      </c>
      <c r="AM502" s="23"/>
    </row>
    <row r="503" spans="2:39" x14ac:dyDescent="0.35">
      <c r="B503" s="24"/>
      <c r="Q503" s="49" t="s">
        <v>881</v>
      </c>
      <c r="R503" s="25">
        <v>19267.019999999997</v>
      </c>
      <c r="S503" s="46">
        <v>-1055.260000000002</v>
      </c>
      <c r="AM503" s="23"/>
    </row>
    <row r="504" spans="2:39" x14ac:dyDescent="0.35">
      <c r="B504" s="24"/>
      <c r="Q504" s="49" t="s">
        <v>882</v>
      </c>
      <c r="R504" s="25">
        <v>323.99</v>
      </c>
      <c r="S504" s="46">
        <v>-19.659999999999968</v>
      </c>
      <c r="AM504" s="23"/>
    </row>
    <row r="505" spans="2:39" x14ac:dyDescent="0.35">
      <c r="B505" s="24"/>
      <c r="Q505" s="49" t="s">
        <v>883</v>
      </c>
      <c r="R505" s="25">
        <v>27283.890000000007</v>
      </c>
      <c r="S505" s="46">
        <v>-2559.7200000000012</v>
      </c>
      <c r="AM505" s="23"/>
    </row>
    <row r="506" spans="2:39" x14ac:dyDescent="0.35">
      <c r="B506" s="24"/>
      <c r="Q506" s="49" t="s">
        <v>884</v>
      </c>
      <c r="R506" s="25">
        <v>287127.64000000019</v>
      </c>
      <c r="S506" s="46">
        <v>-1495.4999999998836</v>
      </c>
      <c r="AM506" s="23"/>
    </row>
    <row r="507" spans="2:39" x14ac:dyDescent="0.35">
      <c r="B507" s="24"/>
      <c r="Q507" s="49" t="s">
        <v>885</v>
      </c>
      <c r="R507" s="25">
        <v>289958.34000000014</v>
      </c>
      <c r="S507" s="46">
        <v>20069.160000000149</v>
      </c>
      <c r="AM507" s="23"/>
    </row>
    <row r="508" spans="2:39" x14ac:dyDescent="0.35">
      <c r="B508" s="24"/>
      <c r="Q508" s="49" t="s">
        <v>886</v>
      </c>
      <c r="R508" s="25">
        <v>402407.84000000008</v>
      </c>
      <c r="S508" s="46">
        <v>-9085.4299999999348</v>
      </c>
      <c r="AM508" s="23"/>
    </row>
    <row r="509" spans="2:39" x14ac:dyDescent="0.35">
      <c r="B509" s="24"/>
      <c r="Q509" s="49" t="s">
        <v>887</v>
      </c>
      <c r="R509" s="25">
        <v>48761.760000000002</v>
      </c>
      <c r="S509" s="46">
        <v>3075.1600000000035</v>
      </c>
      <c r="AM509" s="23"/>
    </row>
    <row r="510" spans="2:39" x14ac:dyDescent="0.35">
      <c r="B510" s="24"/>
      <c r="Q510" s="49" t="s">
        <v>888</v>
      </c>
      <c r="R510" s="25">
        <v>617857.20000000019</v>
      </c>
      <c r="S510" s="46">
        <v>-15888.649999999441</v>
      </c>
      <c r="AM510" s="23"/>
    </row>
    <row r="511" spans="2:39" x14ac:dyDescent="0.35">
      <c r="B511" s="24"/>
      <c r="Q511" s="49" t="s">
        <v>889</v>
      </c>
      <c r="R511" s="25">
        <v>443.95</v>
      </c>
      <c r="S511" s="46">
        <v>-53.670000000000016</v>
      </c>
      <c r="AM511" s="23"/>
    </row>
    <row r="512" spans="2:39" x14ac:dyDescent="0.35">
      <c r="B512" s="24"/>
      <c r="Q512" s="49" t="s">
        <v>890</v>
      </c>
      <c r="R512" s="25">
        <v>1029.19</v>
      </c>
      <c r="S512" s="46">
        <v>-44.829999999999927</v>
      </c>
      <c r="AM512" s="23"/>
    </row>
    <row r="513" spans="2:39" x14ac:dyDescent="0.35">
      <c r="B513" s="24"/>
      <c r="Q513" s="49" t="s">
        <v>891</v>
      </c>
      <c r="R513" s="25">
        <v>8288.76</v>
      </c>
      <c r="S513" s="46">
        <v>-91.999999999998181</v>
      </c>
      <c r="AM513" s="23"/>
    </row>
    <row r="514" spans="2:39" x14ac:dyDescent="0.35">
      <c r="B514" s="24"/>
      <c r="Q514" s="49" t="s">
        <v>892</v>
      </c>
      <c r="R514" s="25">
        <v>61808.910000000018</v>
      </c>
      <c r="S514" s="46">
        <v>4737.2700000000041</v>
      </c>
      <c r="AM514" s="23"/>
    </row>
    <row r="515" spans="2:39" x14ac:dyDescent="0.35">
      <c r="B515" s="24"/>
      <c r="Q515" s="49" t="s">
        <v>893</v>
      </c>
      <c r="R515" s="25">
        <v>138536.16</v>
      </c>
      <c r="S515" s="46">
        <v>-10815.220000000001</v>
      </c>
      <c r="AM515" s="23"/>
    </row>
    <row r="516" spans="2:39" x14ac:dyDescent="0.35">
      <c r="B516" s="24"/>
      <c r="Q516" s="49" t="s">
        <v>894</v>
      </c>
      <c r="R516" s="25">
        <v>69544.329999999987</v>
      </c>
      <c r="S516" s="46">
        <v>-4284.609999999986</v>
      </c>
      <c r="AM516" s="23"/>
    </row>
    <row r="517" spans="2:39" x14ac:dyDescent="0.35">
      <c r="B517" s="24"/>
      <c r="Q517" s="50" t="s">
        <v>895</v>
      </c>
      <c r="R517" s="25">
        <v>394162.83000000013</v>
      </c>
      <c r="S517" s="46">
        <v>-2649.469999999681</v>
      </c>
      <c r="AM517" s="23"/>
    </row>
    <row r="518" spans="2:39" x14ac:dyDescent="0.35">
      <c r="B518" s="24"/>
      <c r="Q518" s="59" t="s">
        <v>896</v>
      </c>
      <c r="R518" s="25">
        <v>82994.999999999985</v>
      </c>
      <c r="S518" s="46">
        <v>-1771.7100000000355</v>
      </c>
      <c r="AM518" s="23"/>
    </row>
    <row r="519" spans="2:39" x14ac:dyDescent="0.35">
      <c r="B519" s="24"/>
      <c r="Q519" s="49" t="s">
        <v>897</v>
      </c>
      <c r="R519" s="25">
        <v>8997.81</v>
      </c>
      <c r="S519" s="46">
        <v>-35.340000000000146</v>
      </c>
      <c r="AM519" s="23"/>
    </row>
    <row r="520" spans="2:39" x14ac:dyDescent="0.35">
      <c r="B520" s="24"/>
      <c r="Q520" s="49" t="s">
        <v>898</v>
      </c>
      <c r="R520" s="25">
        <v>101203.69</v>
      </c>
      <c r="S520" s="46">
        <v>542.63999999999942</v>
      </c>
      <c r="AM520" s="23"/>
    </row>
    <row r="521" spans="2:39" x14ac:dyDescent="0.35">
      <c r="B521" s="24"/>
      <c r="Q521" s="49" t="s">
        <v>899</v>
      </c>
      <c r="R521" s="25">
        <v>109074.54000000002</v>
      </c>
      <c r="S521" s="46">
        <v>6937.6200000000244</v>
      </c>
      <c r="AM521" s="23"/>
    </row>
    <row r="522" spans="2:39" x14ac:dyDescent="0.35">
      <c r="B522" s="24"/>
      <c r="Q522" s="49" t="s">
        <v>900</v>
      </c>
      <c r="R522" s="25">
        <v>62378.309999999976</v>
      </c>
      <c r="S522" s="46">
        <v>-3223.6800000000148</v>
      </c>
      <c r="AM522" s="23"/>
    </row>
    <row r="523" spans="2:39" x14ac:dyDescent="0.35">
      <c r="B523" s="24"/>
      <c r="Q523" s="49" t="s">
        <v>901</v>
      </c>
      <c r="R523" s="25">
        <v>210248.93000000031</v>
      </c>
      <c r="S523" s="46">
        <v>19954.9300000004</v>
      </c>
      <c r="AM523" s="23"/>
    </row>
    <row r="524" spans="2:39" x14ac:dyDescent="0.35">
      <c r="B524" s="24"/>
      <c r="Q524" s="49" t="s">
        <v>902</v>
      </c>
      <c r="R524" s="25">
        <v>254180.49000000017</v>
      </c>
      <c r="S524" s="46">
        <v>26961.830000000162</v>
      </c>
      <c r="AM524" s="23"/>
    </row>
    <row r="525" spans="2:39" x14ac:dyDescent="0.35">
      <c r="B525" s="24"/>
      <c r="Q525" s="49" t="s">
        <v>903</v>
      </c>
      <c r="R525" s="25">
        <v>140874.22000000003</v>
      </c>
      <c r="S525" s="46">
        <v>9632.210000000021</v>
      </c>
      <c r="AM525" s="23"/>
    </row>
    <row r="526" spans="2:39" x14ac:dyDescent="0.35">
      <c r="B526" s="24"/>
      <c r="Q526" s="49" t="s">
        <v>904</v>
      </c>
      <c r="R526" s="25">
        <v>3531.42</v>
      </c>
      <c r="S526" s="46">
        <v>441.42000000000098</v>
      </c>
      <c r="AM526" s="23"/>
    </row>
    <row r="527" spans="2:39" x14ac:dyDescent="0.35">
      <c r="B527" s="24"/>
      <c r="Q527" s="49" t="s">
        <v>905</v>
      </c>
      <c r="R527" s="25">
        <v>1615.2</v>
      </c>
      <c r="S527" s="46">
        <v>21.760000000000218</v>
      </c>
      <c r="AM527" s="23"/>
    </row>
    <row r="528" spans="2:39" x14ac:dyDescent="0.35">
      <c r="B528" s="24"/>
      <c r="Q528" s="49" t="s">
        <v>906</v>
      </c>
      <c r="R528" s="25">
        <v>46135.390000000007</v>
      </c>
      <c r="S528" s="46">
        <v>-1554.9900000000052</v>
      </c>
      <c r="AM528" s="23"/>
    </row>
    <row r="529" spans="2:39" x14ac:dyDescent="0.35">
      <c r="B529" s="24"/>
      <c r="Q529" s="49" t="s">
        <v>907</v>
      </c>
      <c r="R529" s="25">
        <v>108780.30000000005</v>
      </c>
      <c r="S529" s="46">
        <v>-10118.629999999946</v>
      </c>
      <c r="AM529" s="23"/>
    </row>
    <row r="530" spans="2:39" x14ac:dyDescent="0.35">
      <c r="B530" s="24"/>
      <c r="Q530" s="49" t="s">
        <v>908</v>
      </c>
      <c r="R530" s="25">
        <v>44242.87</v>
      </c>
      <c r="S530" s="46">
        <v>-738.34999999999127</v>
      </c>
      <c r="AM530" s="23"/>
    </row>
    <row r="531" spans="2:39" x14ac:dyDescent="0.35">
      <c r="B531" s="24"/>
      <c r="Q531" s="49" t="s">
        <v>909</v>
      </c>
      <c r="R531" s="25">
        <v>154348.66</v>
      </c>
      <c r="S531" s="46">
        <v>10996.820000000007</v>
      </c>
      <c r="AM531" s="23"/>
    </row>
    <row r="532" spans="2:39" x14ac:dyDescent="0.35">
      <c r="B532" s="24"/>
      <c r="Q532" s="49" t="s">
        <v>910</v>
      </c>
      <c r="R532" s="25">
        <v>4394.01</v>
      </c>
      <c r="S532" s="46">
        <v>430.91000000000076</v>
      </c>
      <c r="AM532" s="23"/>
    </row>
    <row r="533" spans="2:39" x14ac:dyDescent="0.35">
      <c r="B533" s="24"/>
      <c r="Q533" s="49" t="s">
        <v>911</v>
      </c>
      <c r="R533" s="25">
        <v>49438.429999999971</v>
      </c>
      <c r="S533" s="46">
        <v>5749.1199999999881</v>
      </c>
      <c r="AM533" s="23"/>
    </row>
    <row r="534" spans="2:39" x14ac:dyDescent="0.35">
      <c r="B534" s="24"/>
      <c r="Q534" s="49" t="s">
        <v>912</v>
      </c>
      <c r="R534" s="25">
        <v>61616.609999999957</v>
      </c>
      <c r="S534" s="46">
        <v>167.3999999999578</v>
      </c>
      <c r="AM534" s="23"/>
    </row>
    <row r="535" spans="2:39" x14ac:dyDescent="0.35">
      <c r="B535" s="24"/>
      <c r="Q535" s="49" t="s">
        <v>913</v>
      </c>
      <c r="R535" s="25">
        <v>148709.24999999994</v>
      </c>
      <c r="S535" s="46">
        <v>-549.29000000003725</v>
      </c>
      <c r="AM535" s="23"/>
    </row>
    <row r="536" spans="2:39" x14ac:dyDescent="0.35">
      <c r="B536" s="24"/>
      <c r="Q536" s="49" t="s">
        <v>914</v>
      </c>
      <c r="R536" s="25">
        <v>183185.87</v>
      </c>
      <c r="S536" s="46">
        <v>-17399.430000000022</v>
      </c>
      <c r="AM536" s="23"/>
    </row>
    <row r="537" spans="2:39" x14ac:dyDescent="0.35">
      <c r="B537" s="24"/>
      <c r="Q537" s="49" t="s">
        <v>915</v>
      </c>
      <c r="R537" s="25">
        <v>428125.63</v>
      </c>
      <c r="S537" s="46">
        <v>36550.660000000207</v>
      </c>
      <c r="AM537" s="23"/>
    </row>
    <row r="538" spans="2:39" x14ac:dyDescent="0.35">
      <c r="B538" s="24"/>
      <c r="Q538" s="49" t="s">
        <v>916</v>
      </c>
      <c r="R538" s="25">
        <v>11250.27</v>
      </c>
      <c r="S538" s="46">
        <v>34.950000000000728</v>
      </c>
      <c r="AM538" s="23"/>
    </row>
    <row r="539" spans="2:39" x14ac:dyDescent="0.35">
      <c r="B539" s="24"/>
      <c r="Q539" s="49" t="s">
        <v>917</v>
      </c>
      <c r="R539" s="25">
        <v>78543.320000000022</v>
      </c>
      <c r="S539" s="46">
        <v>5024.8900000000285</v>
      </c>
      <c r="AM539" s="23"/>
    </row>
    <row r="540" spans="2:39" x14ac:dyDescent="0.35">
      <c r="B540" s="24"/>
      <c r="Q540" s="49" t="s">
        <v>918</v>
      </c>
      <c r="R540" s="25">
        <v>35084.51</v>
      </c>
      <c r="S540" s="46">
        <v>-3.4299999999857391</v>
      </c>
      <c r="AM540" s="23"/>
    </row>
    <row r="541" spans="2:39" x14ac:dyDescent="0.35">
      <c r="B541" s="24"/>
      <c r="Q541" s="49" t="s">
        <v>919</v>
      </c>
      <c r="R541" s="25">
        <v>2518.5</v>
      </c>
      <c r="S541" s="46">
        <v>263.99000000000024</v>
      </c>
      <c r="AM541" s="23"/>
    </row>
    <row r="542" spans="2:39" x14ac:dyDescent="0.35">
      <c r="B542" s="24"/>
      <c r="Q542" s="49" t="s">
        <v>920</v>
      </c>
      <c r="R542" s="25">
        <v>362336.23999999987</v>
      </c>
      <c r="S542" s="46">
        <v>-6386.6399999997811</v>
      </c>
      <c r="AM542" s="23"/>
    </row>
    <row r="543" spans="2:39" x14ac:dyDescent="0.35">
      <c r="B543" s="24"/>
      <c r="Q543" s="49" t="s">
        <v>921</v>
      </c>
      <c r="R543" s="25">
        <v>83433.139999999985</v>
      </c>
      <c r="S543" s="46">
        <v>-1370.0900000000402</v>
      </c>
      <c r="AM543" s="23"/>
    </row>
    <row r="544" spans="2:39" x14ac:dyDescent="0.35">
      <c r="B544" s="24"/>
      <c r="Q544" s="49" t="s">
        <v>922</v>
      </c>
      <c r="R544" s="25">
        <v>51803.08</v>
      </c>
      <c r="S544" s="46">
        <v>410.59999999999854</v>
      </c>
      <c r="AM544" s="23"/>
    </row>
    <row r="545" spans="2:39" x14ac:dyDescent="0.35">
      <c r="B545" s="24"/>
      <c r="Q545" s="49" t="s">
        <v>923</v>
      </c>
      <c r="R545" s="25">
        <v>88724.659999999945</v>
      </c>
      <c r="S545" s="46">
        <v>-219.4500000000553</v>
      </c>
      <c r="AM545" s="23"/>
    </row>
    <row r="546" spans="2:39" x14ac:dyDescent="0.35">
      <c r="B546" s="24"/>
      <c r="Q546" s="49" t="s">
        <v>924</v>
      </c>
      <c r="R546" s="25">
        <v>5229.1900000000005</v>
      </c>
      <c r="S546" s="46">
        <v>475.70000000000073</v>
      </c>
      <c r="AM546" s="23"/>
    </row>
    <row r="547" spans="2:39" x14ac:dyDescent="0.35">
      <c r="B547" s="24"/>
      <c r="Q547" s="49" t="s">
        <v>925</v>
      </c>
      <c r="R547" s="25">
        <v>22110.439999999995</v>
      </c>
      <c r="S547" s="46">
        <v>2482.739999999998</v>
      </c>
      <c r="AM547" s="23"/>
    </row>
    <row r="548" spans="2:39" x14ac:dyDescent="0.35">
      <c r="B548" s="24"/>
      <c r="Q548" s="49" t="s">
        <v>926</v>
      </c>
      <c r="R548" s="25">
        <v>387188.32999999984</v>
      </c>
      <c r="S548" s="46">
        <v>-3289.0900000000256</v>
      </c>
      <c r="AM548" s="23"/>
    </row>
    <row r="549" spans="2:39" x14ac:dyDescent="0.35">
      <c r="B549" s="24"/>
      <c r="Q549" s="49" t="s">
        <v>927</v>
      </c>
      <c r="R549" s="25">
        <v>228419.26000000004</v>
      </c>
      <c r="S549" s="46">
        <v>-7492.9999999998836</v>
      </c>
      <c r="AM549" s="23"/>
    </row>
    <row r="550" spans="2:39" x14ac:dyDescent="0.35">
      <c r="B550" s="24"/>
      <c r="Q550" s="49" t="s">
        <v>928</v>
      </c>
      <c r="R550" s="25">
        <v>2898.74</v>
      </c>
      <c r="S550" s="46">
        <v>215.5</v>
      </c>
      <c r="AM550" s="23"/>
    </row>
    <row r="551" spans="2:39" x14ac:dyDescent="0.35">
      <c r="B551" s="24"/>
      <c r="Q551" s="49" t="s">
        <v>929</v>
      </c>
      <c r="R551" s="25">
        <v>28407.870000000003</v>
      </c>
      <c r="S551" s="46">
        <v>-1650.9300000000003</v>
      </c>
      <c r="AM551" s="23"/>
    </row>
    <row r="552" spans="2:39" x14ac:dyDescent="0.35">
      <c r="B552" s="24"/>
      <c r="Q552" s="49" t="s">
        <v>930</v>
      </c>
      <c r="R552" s="25">
        <v>20441.810000000001</v>
      </c>
      <c r="S552" s="46">
        <v>2413.8300000000017</v>
      </c>
      <c r="AM552" s="23"/>
    </row>
    <row r="553" spans="2:39" x14ac:dyDescent="0.35">
      <c r="B553" s="24"/>
      <c r="Q553" s="49" t="s">
        <v>931</v>
      </c>
      <c r="R553" s="25">
        <v>12680.069999999998</v>
      </c>
      <c r="S553" s="46">
        <v>1203.9899999999998</v>
      </c>
      <c r="AM553" s="23"/>
    </row>
    <row r="554" spans="2:39" x14ac:dyDescent="0.35">
      <c r="B554" s="24"/>
      <c r="Q554" s="49" t="s">
        <v>932</v>
      </c>
      <c r="R554" s="25">
        <v>24970.510000000002</v>
      </c>
      <c r="S554" s="46">
        <v>-11.930000000000291</v>
      </c>
      <c r="AM554" s="23"/>
    </row>
    <row r="555" spans="2:39" x14ac:dyDescent="0.35">
      <c r="B555" s="24"/>
      <c r="Q555" s="49" t="s">
        <v>933</v>
      </c>
      <c r="R555" s="25">
        <v>190905.82000000009</v>
      </c>
      <c r="S555" s="46">
        <v>-13450.78999999995</v>
      </c>
      <c r="AM555" s="23"/>
    </row>
    <row r="556" spans="2:39" x14ac:dyDescent="0.35">
      <c r="B556" s="24"/>
      <c r="Q556" s="49" t="s">
        <v>934</v>
      </c>
      <c r="R556" s="25">
        <v>458654.2100000006</v>
      </c>
      <c r="S556" s="46">
        <v>-3716.9599999992643</v>
      </c>
      <c r="AM556" s="23"/>
    </row>
    <row r="557" spans="2:39" x14ac:dyDescent="0.35">
      <c r="B557" s="24"/>
      <c r="Q557" s="49" t="s">
        <v>935</v>
      </c>
      <c r="R557" s="25">
        <v>3520.1499999999996</v>
      </c>
      <c r="S557" s="46">
        <v>-38.960000000000036</v>
      </c>
      <c r="AM557" s="23"/>
    </row>
    <row r="558" spans="2:39" x14ac:dyDescent="0.35">
      <c r="B558" s="24"/>
      <c r="Q558" s="49" t="s">
        <v>936</v>
      </c>
      <c r="R558" s="25">
        <v>29433.940000000006</v>
      </c>
      <c r="S558" s="46">
        <v>-703.44999999999345</v>
      </c>
      <c r="AM558" s="23"/>
    </row>
    <row r="559" spans="2:39" x14ac:dyDescent="0.35">
      <c r="B559" s="24"/>
      <c r="Q559" s="49" t="s">
        <v>937</v>
      </c>
      <c r="R559" s="25">
        <v>70703.430000000008</v>
      </c>
      <c r="S559" s="46">
        <v>-6862.179999999993</v>
      </c>
      <c r="AM559" s="23"/>
    </row>
    <row r="560" spans="2:39" x14ac:dyDescent="0.35">
      <c r="B560" s="24"/>
      <c r="Q560" s="49" t="s">
        <v>938</v>
      </c>
      <c r="R560" s="25">
        <v>107807.04999999999</v>
      </c>
      <c r="S560" s="46">
        <v>-8979.8699999999953</v>
      </c>
      <c r="AM560" s="23"/>
    </row>
    <row r="561" spans="2:39" x14ac:dyDescent="0.35">
      <c r="B561" s="24"/>
      <c r="Q561" s="49" t="s">
        <v>939</v>
      </c>
      <c r="R561" s="25">
        <v>18521.21</v>
      </c>
      <c r="S561" s="46">
        <v>2154.6799999999967</v>
      </c>
      <c r="AM561" s="23"/>
    </row>
    <row r="562" spans="2:39" x14ac:dyDescent="0.35">
      <c r="B562" s="24"/>
      <c r="Q562" s="49" t="s">
        <v>940</v>
      </c>
      <c r="R562" s="25">
        <v>714.5</v>
      </c>
      <c r="S562" s="46">
        <v>65.710000000000036</v>
      </c>
      <c r="AM562" s="23"/>
    </row>
    <row r="563" spans="2:39" x14ac:dyDescent="0.35">
      <c r="B563" s="24"/>
      <c r="Q563" s="49" t="s">
        <v>941</v>
      </c>
      <c r="R563" s="25">
        <v>149.87</v>
      </c>
      <c r="S563" s="46">
        <v>13.080000000000013</v>
      </c>
      <c r="AM563" s="23"/>
    </row>
    <row r="564" spans="2:39" x14ac:dyDescent="0.35">
      <c r="B564" s="24"/>
      <c r="Q564" s="49" t="s">
        <v>942</v>
      </c>
      <c r="R564" s="25">
        <v>619466.12000000069</v>
      </c>
      <c r="S564" s="46">
        <v>55480.600000001257</v>
      </c>
      <c r="AM564" s="23"/>
    </row>
    <row r="565" spans="2:39" x14ac:dyDescent="0.35">
      <c r="B565" s="24"/>
      <c r="Q565" s="49" t="s">
        <v>943</v>
      </c>
      <c r="R565" s="25">
        <v>5362.5599999999995</v>
      </c>
      <c r="S565" s="46">
        <v>-25.180000000000291</v>
      </c>
      <c r="AM565" s="23"/>
    </row>
    <row r="566" spans="2:39" x14ac:dyDescent="0.35">
      <c r="B566" s="24"/>
      <c r="Q566" s="49" t="s">
        <v>944</v>
      </c>
      <c r="R566" s="25">
        <v>2041.07</v>
      </c>
      <c r="S566" s="46">
        <v>56.709999999999809</v>
      </c>
      <c r="AM566" s="23"/>
    </row>
    <row r="567" spans="2:39" x14ac:dyDescent="0.35">
      <c r="B567" s="24"/>
      <c r="Q567" s="50" t="s">
        <v>945</v>
      </c>
      <c r="R567" s="25">
        <v>16272.889999999998</v>
      </c>
      <c r="S567" s="46">
        <v>5.4500000000025466</v>
      </c>
      <c r="AM567" s="23"/>
    </row>
    <row r="568" spans="2:39" x14ac:dyDescent="0.35">
      <c r="B568" s="24"/>
      <c r="Q568" s="59" t="s">
        <v>946</v>
      </c>
      <c r="R568" s="25">
        <v>44573.580000000024</v>
      </c>
      <c r="S568" s="46">
        <v>5577.4600000000282</v>
      </c>
      <c r="AM568" s="23"/>
    </row>
    <row r="569" spans="2:39" x14ac:dyDescent="0.35">
      <c r="B569" s="24"/>
      <c r="Q569" s="49" t="s">
        <v>947</v>
      </c>
      <c r="R569" s="25">
        <v>741360.41000000015</v>
      </c>
      <c r="S569" s="46">
        <v>-24138.499999999767</v>
      </c>
      <c r="AM569" s="23"/>
    </row>
    <row r="570" spans="2:39" x14ac:dyDescent="0.35">
      <c r="B570" s="24"/>
      <c r="Q570" s="49" t="s">
        <v>948</v>
      </c>
      <c r="R570" s="25">
        <v>4300.57</v>
      </c>
      <c r="S570" s="46">
        <v>-193.40000000000055</v>
      </c>
      <c r="AM570" s="23"/>
    </row>
    <row r="571" spans="2:39" x14ac:dyDescent="0.35">
      <c r="B571" s="24"/>
      <c r="Q571" s="49" t="s">
        <v>949</v>
      </c>
      <c r="R571" s="25">
        <v>43434.920000000006</v>
      </c>
      <c r="S571" s="46">
        <v>-2821.7200000000012</v>
      </c>
      <c r="AM571" s="23"/>
    </row>
    <row r="572" spans="2:39" x14ac:dyDescent="0.35">
      <c r="B572" s="24"/>
      <c r="Q572" s="49" t="s">
        <v>950</v>
      </c>
      <c r="R572" s="25">
        <v>194563.61000000004</v>
      </c>
      <c r="S572" s="46">
        <v>-1911.6999999999243</v>
      </c>
      <c r="AM572" s="23"/>
    </row>
    <row r="573" spans="2:39" x14ac:dyDescent="0.35">
      <c r="B573" s="24"/>
      <c r="Q573" s="49" t="s">
        <v>951</v>
      </c>
      <c r="R573" s="25">
        <v>13657.509999999998</v>
      </c>
      <c r="S573" s="46">
        <v>-7.8900000000030559</v>
      </c>
      <c r="AM573" s="23"/>
    </row>
    <row r="574" spans="2:39" x14ac:dyDescent="0.35">
      <c r="B574" s="24"/>
      <c r="Q574" s="49" t="s">
        <v>952</v>
      </c>
      <c r="R574" s="25">
        <v>18808.149999999991</v>
      </c>
      <c r="S574" s="46">
        <v>2941.9599999999864</v>
      </c>
      <c r="AM574" s="23"/>
    </row>
    <row r="575" spans="2:39" x14ac:dyDescent="0.35">
      <c r="B575" s="24"/>
      <c r="Q575" s="49" t="s">
        <v>953</v>
      </c>
      <c r="R575" s="25">
        <v>4090.2400000000002</v>
      </c>
      <c r="S575" s="46">
        <v>-991.09999999999991</v>
      </c>
      <c r="AM575" s="23"/>
    </row>
    <row r="576" spans="2:39" x14ac:dyDescent="0.35">
      <c r="B576" s="24"/>
      <c r="Q576" s="49" t="s">
        <v>954</v>
      </c>
      <c r="R576" s="25">
        <v>3563.08</v>
      </c>
      <c r="S576" s="46">
        <v>-525.68000000000029</v>
      </c>
      <c r="AM576" s="23"/>
    </row>
    <row r="577" spans="2:39" x14ac:dyDescent="0.35">
      <c r="B577" s="24"/>
      <c r="Q577" s="49" t="s">
        <v>955</v>
      </c>
      <c r="R577" s="25">
        <v>603312.16000000061</v>
      </c>
      <c r="S577" s="46">
        <v>65239.920000001322</v>
      </c>
      <c r="AM577" s="23"/>
    </row>
    <row r="578" spans="2:39" x14ac:dyDescent="0.35">
      <c r="B578" s="24"/>
      <c r="Q578" s="49" t="s">
        <v>956</v>
      </c>
      <c r="R578" s="25">
        <v>817125.0299999998</v>
      </c>
      <c r="S578" s="46">
        <v>-18270.329999999842</v>
      </c>
      <c r="AM578" s="23"/>
    </row>
    <row r="579" spans="2:39" x14ac:dyDescent="0.35">
      <c r="B579" s="24"/>
      <c r="Q579" s="49" t="s">
        <v>957</v>
      </c>
      <c r="R579" s="25">
        <v>8537.44</v>
      </c>
      <c r="S579" s="46">
        <v>74.950000000000728</v>
      </c>
      <c r="AM579" s="23"/>
    </row>
    <row r="580" spans="2:39" x14ac:dyDescent="0.35">
      <c r="B580" s="24"/>
      <c r="Q580" s="49" t="s">
        <v>958</v>
      </c>
      <c r="R580" s="25">
        <v>12790.07</v>
      </c>
      <c r="S580" s="46">
        <v>19.479999999997744</v>
      </c>
      <c r="AM580" s="23"/>
    </row>
    <row r="581" spans="2:39" x14ac:dyDescent="0.35">
      <c r="B581" s="24"/>
      <c r="Q581" s="49" t="s">
        <v>959</v>
      </c>
      <c r="R581" s="25">
        <v>4854.4799999999996</v>
      </c>
      <c r="S581" s="46">
        <v>-1153.3700000000008</v>
      </c>
      <c r="AM581" s="23"/>
    </row>
    <row r="582" spans="2:39" x14ac:dyDescent="0.35">
      <c r="B582" s="24"/>
      <c r="Q582" s="49" t="s">
        <v>960</v>
      </c>
      <c r="R582" s="25">
        <v>158416.44</v>
      </c>
      <c r="S582" s="46">
        <v>17667.51999999999</v>
      </c>
      <c r="AM582" s="23"/>
    </row>
    <row r="583" spans="2:39" x14ac:dyDescent="0.35">
      <c r="B583" s="24"/>
      <c r="Q583" s="49" t="s">
        <v>961</v>
      </c>
      <c r="R583" s="25">
        <v>342469.84</v>
      </c>
      <c r="S583" s="46">
        <v>15642.580000000191</v>
      </c>
      <c r="AM583" s="23"/>
    </row>
    <row r="584" spans="2:39" x14ac:dyDescent="0.35">
      <c r="B584" s="24"/>
      <c r="Q584" s="49" t="s">
        <v>962</v>
      </c>
      <c r="R584" s="25">
        <v>4031.26</v>
      </c>
      <c r="S584" s="46">
        <v>19.230000000000473</v>
      </c>
      <c r="AM584" s="23"/>
    </row>
    <row r="585" spans="2:39" x14ac:dyDescent="0.35">
      <c r="B585" s="24"/>
      <c r="Q585" s="49" t="s">
        <v>963</v>
      </c>
      <c r="R585" s="25">
        <v>3975.27</v>
      </c>
      <c r="S585" s="46">
        <v>364.32999999999993</v>
      </c>
      <c r="AM585" s="23"/>
    </row>
    <row r="586" spans="2:39" x14ac:dyDescent="0.35">
      <c r="B586" s="24"/>
      <c r="Q586" s="49" t="s">
        <v>964</v>
      </c>
      <c r="R586" s="25">
        <v>132410.21999999997</v>
      </c>
      <c r="S586" s="46">
        <v>13283.039999999921</v>
      </c>
      <c r="AM586" s="23"/>
    </row>
    <row r="587" spans="2:39" x14ac:dyDescent="0.35">
      <c r="B587" s="24"/>
      <c r="Q587" s="49" t="s">
        <v>965</v>
      </c>
      <c r="R587" s="25">
        <v>21339.289999999997</v>
      </c>
      <c r="S587" s="46">
        <v>526.57999999999811</v>
      </c>
      <c r="AM587" s="23"/>
    </row>
    <row r="588" spans="2:39" x14ac:dyDescent="0.35">
      <c r="B588" s="24"/>
      <c r="Q588" s="49" t="s">
        <v>966</v>
      </c>
      <c r="R588" s="25">
        <v>433874.66000000009</v>
      </c>
      <c r="S588" s="46">
        <v>27414.780000000144</v>
      </c>
      <c r="AM588" s="23"/>
    </row>
    <row r="589" spans="2:39" x14ac:dyDescent="0.35">
      <c r="B589" s="24"/>
      <c r="Q589" s="49" t="s">
        <v>967</v>
      </c>
      <c r="R589" s="25">
        <v>3791.0800000000004</v>
      </c>
      <c r="S589" s="46">
        <v>-68.960000000000036</v>
      </c>
      <c r="AM589" s="23"/>
    </row>
    <row r="590" spans="2:39" x14ac:dyDescent="0.35">
      <c r="B590" s="24"/>
      <c r="Q590" s="49" t="s">
        <v>968</v>
      </c>
      <c r="R590" s="25">
        <v>151404.66000000006</v>
      </c>
      <c r="S590" s="46">
        <v>11709.990000000049</v>
      </c>
      <c r="AM590" s="23"/>
    </row>
    <row r="591" spans="2:39" x14ac:dyDescent="0.35">
      <c r="B591" s="24"/>
      <c r="Q591" s="49" t="s">
        <v>969</v>
      </c>
      <c r="R591" s="25">
        <v>200.05</v>
      </c>
      <c r="S591" s="46">
        <v>0.20000000000001705</v>
      </c>
      <c r="AM591" s="23"/>
    </row>
    <row r="592" spans="2:39" x14ac:dyDescent="0.35">
      <c r="B592" s="24"/>
      <c r="Q592" s="49" t="s">
        <v>970</v>
      </c>
      <c r="R592" s="25">
        <v>292812.77000000019</v>
      </c>
      <c r="S592" s="46">
        <v>28944.140000000305</v>
      </c>
      <c r="AM592" s="23"/>
    </row>
    <row r="593" spans="2:39" x14ac:dyDescent="0.35">
      <c r="B593" s="24"/>
      <c r="Q593" s="49" t="s">
        <v>971</v>
      </c>
      <c r="R593" s="25">
        <v>6001.36</v>
      </c>
      <c r="S593" s="46">
        <v>-157.36999999999898</v>
      </c>
      <c r="AM593" s="23"/>
    </row>
    <row r="594" spans="2:39" x14ac:dyDescent="0.35">
      <c r="B594" s="24"/>
      <c r="Q594" s="49" t="s">
        <v>972</v>
      </c>
      <c r="R594" s="25">
        <v>6037.69</v>
      </c>
      <c r="S594" s="46">
        <v>-143.11000000000058</v>
      </c>
      <c r="AM594" s="23"/>
    </row>
    <row r="595" spans="2:39" x14ac:dyDescent="0.35">
      <c r="B595" s="24"/>
      <c r="Q595" s="49" t="s">
        <v>973</v>
      </c>
      <c r="R595" s="25">
        <v>22340.77</v>
      </c>
      <c r="S595" s="46">
        <v>85.849999999998545</v>
      </c>
      <c r="AM595" s="23"/>
    </row>
    <row r="596" spans="2:39" x14ac:dyDescent="0.35">
      <c r="B596" s="24"/>
      <c r="Q596" s="49" t="s">
        <v>974</v>
      </c>
      <c r="R596" s="25">
        <v>2509.61</v>
      </c>
      <c r="S596" s="46">
        <v>-1056.0099999999998</v>
      </c>
      <c r="AM596" s="23"/>
    </row>
    <row r="597" spans="2:39" x14ac:dyDescent="0.35">
      <c r="B597" s="24"/>
      <c r="Q597" s="49" t="s">
        <v>975</v>
      </c>
      <c r="R597" s="25">
        <v>66192.900000000052</v>
      </c>
      <c r="S597" s="46">
        <v>5414.7700000000768</v>
      </c>
      <c r="AM597" s="23"/>
    </row>
    <row r="598" spans="2:39" x14ac:dyDescent="0.35">
      <c r="B598" s="24"/>
      <c r="Q598" s="49" t="s">
        <v>976</v>
      </c>
      <c r="R598" s="25">
        <v>148262.77000000008</v>
      </c>
      <c r="S598" s="46">
        <v>13981.400000000052</v>
      </c>
      <c r="AM598" s="23"/>
    </row>
    <row r="599" spans="2:39" x14ac:dyDescent="0.35">
      <c r="B599" s="24"/>
      <c r="Q599" s="49" t="s">
        <v>977</v>
      </c>
      <c r="R599" s="25">
        <v>126488.09000000001</v>
      </c>
      <c r="S599" s="46">
        <v>-11793.60000000002</v>
      </c>
      <c r="AM599" s="23"/>
    </row>
    <row r="600" spans="2:39" x14ac:dyDescent="0.35">
      <c r="B600" s="24"/>
      <c r="Q600" s="49" t="s">
        <v>978</v>
      </c>
      <c r="R600" s="25">
        <v>11676.320000000003</v>
      </c>
      <c r="S600" s="46">
        <v>-363.22999999999593</v>
      </c>
      <c r="AM600" s="23"/>
    </row>
    <row r="601" spans="2:39" x14ac:dyDescent="0.35">
      <c r="B601" s="24"/>
      <c r="Q601" s="49" t="s">
        <v>979</v>
      </c>
      <c r="R601" s="25">
        <v>120654.41999999998</v>
      </c>
      <c r="S601" s="46">
        <v>-5068.2700000000914</v>
      </c>
      <c r="AM601" s="23"/>
    </row>
    <row r="602" spans="2:39" x14ac:dyDescent="0.35">
      <c r="B602" s="24"/>
      <c r="Q602" s="49" t="s">
        <v>980</v>
      </c>
      <c r="R602" s="25">
        <v>165860.13000000006</v>
      </c>
      <c r="S602" s="46">
        <v>12079.890000000101</v>
      </c>
      <c r="AM602" s="23"/>
    </row>
    <row r="603" spans="2:39" x14ac:dyDescent="0.35">
      <c r="B603" s="24"/>
      <c r="Q603" s="49" t="s">
        <v>981</v>
      </c>
      <c r="R603" s="25">
        <v>83441.47</v>
      </c>
      <c r="S603" s="46">
        <v>-2496.9600000000064</v>
      </c>
      <c r="AM603" s="23"/>
    </row>
    <row r="604" spans="2:39" x14ac:dyDescent="0.35">
      <c r="B604" s="24"/>
      <c r="Q604" s="49" t="s">
        <v>982</v>
      </c>
      <c r="R604" s="25">
        <v>17649.289999999997</v>
      </c>
      <c r="S604" s="46">
        <v>-555.01000000000204</v>
      </c>
      <c r="AM604" s="23"/>
    </row>
    <row r="605" spans="2:39" x14ac:dyDescent="0.35">
      <c r="B605" s="24"/>
      <c r="Q605" s="49" t="s">
        <v>983</v>
      </c>
      <c r="R605" s="25">
        <v>8978.65</v>
      </c>
      <c r="S605" s="46">
        <v>-1768.0500000000011</v>
      </c>
      <c r="AM605" s="23"/>
    </row>
    <row r="606" spans="2:39" x14ac:dyDescent="0.35">
      <c r="B606" s="24"/>
      <c r="Q606" s="49" t="s">
        <v>984</v>
      </c>
      <c r="R606" s="25">
        <v>125849.34000000003</v>
      </c>
      <c r="S606" s="46">
        <v>12102.910000000047</v>
      </c>
      <c r="AM606" s="23"/>
    </row>
    <row r="607" spans="2:39" x14ac:dyDescent="0.35">
      <c r="B607" s="24"/>
      <c r="Q607" s="49" t="s">
        <v>985</v>
      </c>
      <c r="R607" s="25">
        <v>35248.13999999997</v>
      </c>
      <c r="S607" s="46">
        <v>303.32999999998719</v>
      </c>
      <c r="AM607" s="23"/>
    </row>
    <row r="608" spans="2:39" x14ac:dyDescent="0.35">
      <c r="B608" s="24"/>
      <c r="Q608" s="49" t="s">
        <v>986</v>
      </c>
      <c r="R608" s="25">
        <v>105379.61000000004</v>
      </c>
      <c r="S608" s="46">
        <v>-10584.559999999939</v>
      </c>
      <c r="AM608" s="23"/>
    </row>
    <row r="609" spans="2:39" x14ac:dyDescent="0.35">
      <c r="B609" s="24"/>
      <c r="Q609" s="49" t="s">
        <v>987</v>
      </c>
      <c r="R609" s="25">
        <v>309815.05000000016</v>
      </c>
      <c r="S609" s="46">
        <v>-7243.2000000000116</v>
      </c>
      <c r="AM609" s="23"/>
    </row>
    <row r="610" spans="2:39" x14ac:dyDescent="0.35">
      <c r="B610" s="24"/>
      <c r="Q610" s="49" t="s">
        <v>988</v>
      </c>
      <c r="R610" s="25">
        <v>21909.33</v>
      </c>
      <c r="S610" s="46">
        <v>-2367.1500000000015</v>
      </c>
      <c r="AM610" s="23"/>
    </row>
    <row r="611" spans="2:39" x14ac:dyDescent="0.35">
      <c r="B611" s="24"/>
      <c r="Q611" s="49" t="s">
        <v>989</v>
      </c>
      <c r="R611" s="25">
        <v>28933.809999999998</v>
      </c>
      <c r="S611" s="46">
        <v>-963.86999999999898</v>
      </c>
      <c r="AM611" s="23"/>
    </row>
    <row r="612" spans="2:39" x14ac:dyDescent="0.35">
      <c r="B612" s="24"/>
      <c r="Q612" s="49" t="s">
        <v>990</v>
      </c>
      <c r="R612" s="25">
        <v>101947.19999999998</v>
      </c>
      <c r="S612" s="46">
        <v>10461.709999999992</v>
      </c>
      <c r="AM612" s="23"/>
    </row>
    <row r="613" spans="2:39" x14ac:dyDescent="0.35">
      <c r="B613" s="24"/>
      <c r="Q613" s="49" t="s">
        <v>991</v>
      </c>
      <c r="R613" s="25">
        <v>220371.20000000019</v>
      </c>
      <c r="S613" s="46">
        <v>23345.050000000192</v>
      </c>
      <c r="AM613" s="23"/>
    </row>
    <row r="614" spans="2:39" x14ac:dyDescent="0.35">
      <c r="B614" s="24"/>
      <c r="Q614" s="49" t="s">
        <v>992</v>
      </c>
      <c r="R614" s="25">
        <v>249739.22000000023</v>
      </c>
      <c r="S614" s="46">
        <v>26772.160000000062</v>
      </c>
      <c r="AM614" s="23"/>
    </row>
    <row r="615" spans="2:39" x14ac:dyDescent="0.35">
      <c r="B615" s="24"/>
      <c r="Q615" s="49" t="s">
        <v>993</v>
      </c>
      <c r="R615" s="25">
        <v>98487.43</v>
      </c>
      <c r="S615" s="46">
        <v>-6216.8700000000099</v>
      </c>
      <c r="AM615" s="23"/>
    </row>
    <row r="616" spans="2:39" x14ac:dyDescent="0.35">
      <c r="B616" s="24"/>
      <c r="Q616" s="49" t="s">
        <v>994</v>
      </c>
      <c r="R616" s="25">
        <v>138840.68000000011</v>
      </c>
      <c r="S616" s="46">
        <v>9927.1600000001054</v>
      </c>
      <c r="AM616" s="23"/>
    </row>
    <row r="617" spans="2:39" x14ac:dyDescent="0.35">
      <c r="B617" s="24"/>
      <c r="Q617" s="50" t="s">
        <v>995</v>
      </c>
      <c r="R617" s="25">
        <v>12216.329999999998</v>
      </c>
      <c r="S617" s="46">
        <v>-795.27000000000589</v>
      </c>
      <c r="AM617" s="23"/>
    </row>
    <row r="618" spans="2:39" x14ac:dyDescent="0.35">
      <c r="B618" s="24"/>
      <c r="Q618" s="59" t="s">
        <v>996</v>
      </c>
      <c r="R618" s="25">
        <v>8140.73</v>
      </c>
      <c r="S618" s="46">
        <v>-406.13999999999942</v>
      </c>
      <c r="AM618" s="23"/>
    </row>
    <row r="619" spans="2:39" x14ac:dyDescent="0.35">
      <c r="B619" s="24"/>
      <c r="Q619" s="49" t="s">
        <v>997</v>
      </c>
      <c r="R619" s="25">
        <v>9518.0399999999991</v>
      </c>
      <c r="S619" s="46">
        <v>-415.18999999999869</v>
      </c>
      <c r="AM619" s="23"/>
    </row>
    <row r="620" spans="2:39" x14ac:dyDescent="0.35">
      <c r="B620" s="24"/>
      <c r="Q620" s="49" t="s">
        <v>998</v>
      </c>
      <c r="R620" s="25">
        <v>794909.73000000173</v>
      </c>
      <c r="S620" s="46">
        <v>15523.890000001993</v>
      </c>
      <c r="AM620" s="23"/>
    </row>
    <row r="621" spans="2:39" x14ac:dyDescent="0.35">
      <c r="B621" s="24"/>
      <c r="Q621" s="49" t="s">
        <v>999</v>
      </c>
      <c r="R621" s="25">
        <v>6324.6399999999994</v>
      </c>
      <c r="S621" s="46">
        <v>-224.90000000000055</v>
      </c>
      <c r="AM621" s="23"/>
    </row>
    <row r="622" spans="2:39" x14ac:dyDescent="0.35">
      <c r="B622" s="24"/>
      <c r="Q622" s="49" t="s">
        <v>1000</v>
      </c>
      <c r="R622" s="25">
        <v>14602.989999999996</v>
      </c>
      <c r="S622" s="46">
        <v>1997.0599999999959</v>
      </c>
      <c r="AM622" s="23"/>
    </row>
    <row r="623" spans="2:39" x14ac:dyDescent="0.35">
      <c r="B623" s="24"/>
      <c r="Q623" s="49" t="s">
        <v>1001</v>
      </c>
      <c r="R623" s="25">
        <v>216399.14999999991</v>
      </c>
      <c r="S623" s="46">
        <v>-10778.980000000127</v>
      </c>
      <c r="AM623" s="23"/>
    </row>
    <row r="624" spans="2:39" x14ac:dyDescent="0.35">
      <c r="B624" s="24"/>
      <c r="Q624" s="49" t="s">
        <v>1002</v>
      </c>
      <c r="R624" s="25">
        <v>13470.99</v>
      </c>
      <c r="S624" s="46">
        <v>1077.4500000000007</v>
      </c>
      <c r="AM624" s="23"/>
    </row>
    <row r="625" spans="2:39" x14ac:dyDescent="0.35">
      <c r="B625" s="24"/>
      <c r="Q625" s="49" t="s">
        <v>1003</v>
      </c>
      <c r="R625" s="25">
        <v>1020.59</v>
      </c>
      <c r="S625" s="46">
        <v>-61.919999999999959</v>
      </c>
      <c r="AM625" s="23"/>
    </row>
    <row r="626" spans="2:39" x14ac:dyDescent="0.35">
      <c r="B626" s="24"/>
      <c r="Q626" s="49" t="s">
        <v>1004</v>
      </c>
      <c r="R626" s="25">
        <v>90764.15</v>
      </c>
      <c r="S626" s="46">
        <v>-268.28000000002794</v>
      </c>
      <c r="AM626" s="23"/>
    </row>
    <row r="627" spans="2:39" x14ac:dyDescent="0.35">
      <c r="B627" s="24"/>
      <c r="Q627" s="49" t="s">
        <v>1005</v>
      </c>
      <c r="R627" s="25">
        <v>276.25</v>
      </c>
      <c r="S627" s="46">
        <v>28.900000000000006</v>
      </c>
      <c r="AM627" s="23"/>
    </row>
    <row r="628" spans="2:39" x14ac:dyDescent="0.35">
      <c r="B628" s="24"/>
      <c r="Q628" s="49" t="s">
        <v>1006</v>
      </c>
      <c r="R628" s="25">
        <v>23677.15</v>
      </c>
      <c r="S628" s="46">
        <v>-2135.0299999999988</v>
      </c>
      <c r="AM628" s="23"/>
    </row>
    <row r="629" spans="2:39" x14ac:dyDescent="0.35">
      <c r="B629" s="24"/>
      <c r="Q629" s="49" t="s">
        <v>1007</v>
      </c>
      <c r="R629" s="25">
        <v>20168.71</v>
      </c>
      <c r="S629" s="46">
        <v>-1396.3099999999977</v>
      </c>
      <c r="AM629" s="23"/>
    </row>
    <row r="630" spans="2:39" x14ac:dyDescent="0.35">
      <c r="B630" s="24"/>
      <c r="Q630" s="49" t="s">
        <v>1008</v>
      </c>
      <c r="R630" s="25">
        <v>2414.8700000000003</v>
      </c>
      <c r="S630" s="46">
        <v>90.369999999999891</v>
      </c>
      <c r="AM630" s="23"/>
    </row>
    <row r="631" spans="2:39" x14ac:dyDescent="0.35">
      <c r="B631" s="24"/>
      <c r="Q631" s="49" t="s">
        <v>1009</v>
      </c>
      <c r="R631" s="25">
        <v>553925.64999999991</v>
      </c>
      <c r="S631" s="46">
        <v>-54346.15000000014</v>
      </c>
      <c r="AM631" s="23"/>
    </row>
    <row r="632" spans="2:39" x14ac:dyDescent="0.35">
      <c r="B632" s="24"/>
      <c r="Q632" s="49" t="s">
        <v>1010</v>
      </c>
      <c r="R632" s="25">
        <v>19413.989999999991</v>
      </c>
      <c r="S632" s="46">
        <v>-5.4900000000125146</v>
      </c>
      <c r="AM632" s="23"/>
    </row>
    <row r="633" spans="2:39" x14ac:dyDescent="0.35">
      <c r="B633" s="24"/>
      <c r="Q633" s="49" t="s">
        <v>1011</v>
      </c>
      <c r="R633" s="25">
        <v>2074.6999999999998</v>
      </c>
      <c r="S633" s="46">
        <v>-23.5</v>
      </c>
      <c r="AM633" s="23"/>
    </row>
    <row r="634" spans="2:39" x14ac:dyDescent="0.35">
      <c r="B634" s="24"/>
      <c r="Q634" s="49" t="s">
        <v>1012</v>
      </c>
      <c r="R634" s="25">
        <v>222822.91999999995</v>
      </c>
      <c r="S634" s="46">
        <v>-6991.9199999999255</v>
      </c>
      <c r="AM634" s="23"/>
    </row>
    <row r="635" spans="2:39" x14ac:dyDescent="0.35">
      <c r="B635" s="24"/>
      <c r="Q635" s="49" t="s">
        <v>1013</v>
      </c>
      <c r="R635" s="25">
        <v>41565.740000000005</v>
      </c>
      <c r="S635" s="46">
        <v>-145.61999999998079</v>
      </c>
      <c r="AM635" s="23"/>
    </row>
    <row r="636" spans="2:39" x14ac:dyDescent="0.35">
      <c r="B636" s="24"/>
      <c r="Q636" s="49" t="s">
        <v>1014</v>
      </c>
      <c r="R636" s="25">
        <v>71252.789999999964</v>
      </c>
      <c r="S636" s="46">
        <v>1.4299999999493593</v>
      </c>
      <c r="AM636" s="23"/>
    </row>
    <row r="637" spans="2:39" x14ac:dyDescent="0.35">
      <c r="B637" s="24"/>
      <c r="Q637" s="49" t="s">
        <v>1015</v>
      </c>
      <c r="R637" s="25">
        <v>323.99</v>
      </c>
      <c r="S637" s="46">
        <v>-19.659999999999968</v>
      </c>
      <c r="AM637" s="23"/>
    </row>
    <row r="638" spans="2:39" x14ac:dyDescent="0.35">
      <c r="B638" s="24"/>
      <c r="Q638" s="49" t="s">
        <v>1016</v>
      </c>
      <c r="R638" s="25">
        <v>1291.76</v>
      </c>
      <c r="S638" s="46">
        <v>176.73000000000002</v>
      </c>
      <c r="AM638" s="23"/>
    </row>
    <row r="639" spans="2:39" x14ac:dyDescent="0.35">
      <c r="B639" s="24"/>
      <c r="Q639" s="49" t="s">
        <v>1017</v>
      </c>
      <c r="R639" s="25">
        <v>88310.89</v>
      </c>
      <c r="S639" s="46">
        <v>-92.110000000000582</v>
      </c>
      <c r="AM639" s="23"/>
    </row>
    <row r="640" spans="2:39" x14ac:dyDescent="0.35">
      <c r="B640" s="24"/>
      <c r="Q640" s="49" t="s">
        <v>1018</v>
      </c>
      <c r="R640" s="25">
        <v>47478.55</v>
      </c>
      <c r="S640" s="46">
        <v>-261.54999999998836</v>
      </c>
      <c r="AM640" s="23"/>
    </row>
    <row r="641" spans="2:39" x14ac:dyDescent="0.35">
      <c r="B641" s="24"/>
      <c r="Q641" s="49" t="s">
        <v>1019</v>
      </c>
      <c r="R641" s="25">
        <v>113945.76999999997</v>
      </c>
      <c r="S641" s="46">
        <v>-6024.5300000000279</v>
      </c>
      <c r="AM641" s="23"/>
    </row>
    <row r="642" spans="2:39" x14ac:dyDescent="0.35">
      <c r="B642" s="24"/>
      <c r="Q642" s="49" t="s">
        <v>1020</v>
      </c>
      <c r="R642" s="25">
        <v>11932.480000000001</v>
      </c>
      <c r="S642" s="46">
        <v>-1413.9600000000009</v>
      </c>
      <c r="AM642" s="23"/>
    </row>
    <row r="643" spans="2:39" x14ac:dyDescent="0.35">
      <c r="B643" s="24"/>
      <c r="Q643" s="49" t="s">
        <v>1021</v>
      </c>
      <c r="R643" s="25">
        <v>4918.49</v>
      </c>
      <c r="S643" s="46">
        <v>-147.86999999999898</v>
      </c>
      <c r="AM643" s="23"/>
    </row>
    <row r="644" spans="2:39" x14ac:dyDescent="0.35">
      <c r="B644" s="24"/>
      <c r="Q644" s="49" t="s">
        <v>1022</v>
      </c>
      <c r="R644" s="25">
        <v>246063.35000000021</v>
      </c>
      <c r="S644" s="46">
        <v>25575.470000000263</v>
      </c>
      <c r="AM644" s="23"/>
    </row>
    <row r="645" spans="2:39" x14ac:dyDescent="0.35">
      <c r="B645" s="24"/>
      <c r="Q645" s="49" t="s">
        <v>1023</v>
      </c>
      <c r="R645" s="25">
        <v>130652.35000000006</v>
      </c>
      <c r="S645" s="46">
        <v>12743.590000000098</v>
      </c>
      <c r="AM645" s="23"/>
    </row>
    <row r="646" spans="2:39" x14ac:dyDescent="0.35">
      <c r="B646" s="24"/>
      <c r="Q646" s="49" t="s">
        <v>1024</v>
      </c>
      <c r="R646" s="25">
        <v>148658.95000000004</v>
      </c>
      <c r="S646" s="46">
        <v>10765.420000000013</v>
      </c>
      <c r="AM646" s="23"/>
    </row>
    <row r="647" spans="2:39" x14ac:dyDescent="0.35">
      <c r="B647" s="24"/>
      <c r="Q647" s="50" t="s">
        <v>1025</v>
      </c>
      <c r="R647" s="25">
        <v>77468.450000000012</v>
      </c>
      <c r="S647" s="46">
        <v>4878.3799999999901</v>
      </c>
      <c r="AM647" s="23"/>
    </row>
    <row r="648" spans="2:39" x14ac:dyDescent="0.35">
      <c r="B648" s="26"/>
      <c r="C648" s="27"/>
      <c r="D648" s="27"/>
      <c r="E648" s="27"/>
      <c r="F648" s="27"/>
      <c r="G648" s="27"/>
      <c r="H648" s="27"/>
      <c r="I648" s="27"/>
      <c r="J648" s="27"/>
      <c r="K648" s="27"/>
      <c r="L648" s="27"/>
      <c r="M648" s="27"/>
      <c r="N648" s="27"/>
      <c r="O648" s="27"/>
      <c r="P648" s="27"/>
      <c r="Q648" s="37" t="s">
        <v>124</v>
      </c>
      <c r="R648" s="48">
        <v>77548570.199999124</v>
      </c>
      <c r="S648" s="47">
        <v>999494.56999887526</v>
      </c>
      <c r="T648" s="27"/>
      <c r="U648" s="27"/>
      <c r="V648" s="27"/>
      <c r="W648" s="27"/>
      <c r="X648" s="27"/>
      <c r="Y648" s="27"/>
      <c r="Z648" s="27"/>
      <c r="AA648" s="27"/>
      <c r="AB648" s="27"/>
      <c r="AC648" s="27"/>
      <c r="AD648" s="27"/>
      <c r="AE648" s="27"/>
      <c r="AF648" s="27"/>
      <c r="AG648" s="27"/>
      <c r="AH648" s="27"/>
      <c r="AI648" s="27"/>
      <c r="AJ648" s="27"/>
      <c r="AK648" s="27"/>
      <c r="AL648" s="27"/>
      <c r="AM648" s="29"/>
    </row>
  </sheetData>
  <mergeCells count="15">
    <mergeCell ref="B1:F1"/>
    <mergeCell ref="U22:Y22"/>
    <mergeCell ref="AA22:AE22"/>
    <mergeCell ref="L1:O1"/>
    <mergeCell ref="Q2:S2"/>
    <mergeCell ref="U2:W2"/>
    <mergeCell ref="Q16:S16"/>
    <mergeCell ref="U16:W16"/>
    <mergeCell ref="B2:F2"/>
    <mergeCell ref="H2:J2"/>
    <mergeCell ref="B13:E13"/>
    <mergeCell ref="B20:D20"/>
    <mergeCell ref="B6:D6"/>
    <mergeCell ref="Z2:AC2"/>
    <mergeCell ref="Z3:AF3"/>
  </mergeCells>
  <pageMargins left="0.7" right="0.7" top="0.75" bottom="0.75" header="0.3" footer="0.3"/>
  <pageSetup orientation="portrait" r:id="rId1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B8AE6-2746-45D9-A13F-648E3B5257B6}">
  <dimension ref="B2:N42"/>
  <sheetViews>
    <sheetView workbookViewId="0">
      <selection activeCell="B2" sqref="B2:D2"/>
    </sheetView>
  </sheetViews>
  <sheetFormatPr defaultRowHeight="14.5" x14ac:dyDescent="0.35"/>
  <cols>
    <col min="3" max="3" width="16.7265625" customWidth="1"/>
    <col min="4" max="4" width="15" customWidth="1"/>
    <col min="5" max="5" width="15.54296875" customWidth="1"/>
    <col min="6" max="6" width="19.453125" customWidth="1"/>
    <col min="7" max="7" width="20.26953125" customWidth="1"/>
    <col min="8" max="8" width="13.90625" customWidth="1"/>
    <col min="9" max="9" width="12.1796875" customWidth="1"/>
    <col min="10" max="10" width="16.26953125" customWidth="1"/>
    <col min="11" max="11" width="13" customWidth="1"/>
    <col min="12" max="12" width="13.90625" customWidth="1"/>
    <col min="13" max="13" width="13.453125" customWidth="1"/>
    <col min="14" max="14" width="11.6328125" customWidth="1"/>
  </cols>
  <sheetData>
    <row r="2" spans="2:14" ht="23.5" x14ac:dyDescent="0.35">
      <c r="B2" s="94" t="s">
        <v>1077</v>
      </c>
      <c r="C2" s="95"/>
      <c r="D2" s="96"/>
      <c r="E2" s="1"/>
      <c r="F2" s="1"/>
      <c r="G2" s="1"/>
    </row>
    <row r="3" spans="2:14" x14ac:dyDescent="0.35">
      <c r="F3" s="89" t="s">
        <v>1078</v>
      </c>
      <c r="G3" s="90"/>
      <c r="H3" s="90"/>
      <c r="I3" s="91"/>
    </row>
    <row r="4" spans="2:14" x14ac:dyDescent="0.35">
      <c r="C4" s="14" t="s">
        <v>127</v>
      </c>
    </row>
    <row r="5" spans="2:14" x14ac:dyDescent="0.35">
      <c r="B5" s="35" t="s">
        <v>126</v>
      </c>
      <c r="C5" s="36" t="s">
        <v>3</v>
      </c>
      <c r="D5" s="36" t="s">
        <v>4</v>
      </c>
      <c r="E5" s="36" t="s">
        <v>5</v>
      </c>
      <c r="F5" s="36" t="s">
        <v>6</v>
      </c>
      <c r="G5" s="36" t="s">
        <v>7</v>
      </c>
      <c r="H5" s="36" t="s">
        <v>8</v>
      </c>
      <c r="I5" s="36" t="s">
        <v>9</v>
      </c>
      <c r="J5" s="36" t="s">
        <v>10</v>
      </c>
      <c r="K5" s="36" t="s">
        <v>11</v>
      </c>
      <c r="L5" s="36" t="s">
        <v>12</v>
      </c>
      <c r="M5" s="36" t="s">
        <v>13</v>
      </c>
      <c r="N5" s="36" t="s">
        <v>14</v>
      </c>
    </row>
    <row r="6" spans="2:14" x14ac:dyDescent="0.35">
      <c r="B6" s="37">
        <v>2017</v>
      </c>
      <c r="C6" s="36"/>
      <c r="D6" s="36"/>
      <c r="E6" s="36"/>
      <c r="F6" s="36"/>
      <c r="G6" s="36"/>
      <c r="H6" s="36"/>
      <c r="I6" s="36"/>
      <c r="J6" s="36"/>
      <c r="K6" s="36"/>
      <c r="L6" s="36"/>
      <c r="M6" s="36"/>
      <c r="N6" s="36"/>
    </row>
    <row r="7" spans="2:14" x14ac:dyDescent="0.35">
      <c r="B7" s="38" t="s">
        <v>0</v>
      </c>
      <c r="C7" s="39"/>
      <c r="D7" s="39">
        <v>1540072.0199999956</v>
      </c>
      <c r="E7" s="39">
        <v>1703435.0899999943</v>
      </c>
      <c r="F7" s="39"/>
      <c r="G7" s="39"/>
      <c r="H7" s="39">
        <v>489328.40000000049</v>
      </c>
      <c r="I7" s="39"/>
      <c r="J7" s="39"/>
      <c r="K7" s="39"/>
      <c r="L7" s="39">
        <v>2325754.9099999974</v>
      </c>
      <c r="M7" s="39">
        <v>844832.70999999961</v>
      </c>
      <c r="N7" s="39">
        <v>1166332.4499999969</v>
      </c>
    </row>
    <row r="8" spans="2:14" x14ac:dyDescent="0.35">
      <c r="B8" s="38" t="s">
        <v>2</v>
      </c>
      <c r="C8" s="39"/>
      <c r="D8" s="39">
        <v>70612.200000000652</v>
      </c>
      <c r="E8" s="39">
        <v>70357.200000000186</v>
      </c>
      <c r="F8" s="39"/>
      <c r="G8" s="39"/>
      <c r="H8" s="39">
        <v>17033.10000000021</v>
      </c>
      <c r="I8" s="39"/>
      <c r="J8" s="39"/>
      <c r="K8" s="39"/>
      <c r="L8" s="39">
        <v>89691.230000001844</v>
      </c>
      <c r="M8" s="39">
        <v>27702.789999999572</v>
      </c>
      <c r="N8" s="39">
        <v>57849.089999997756</v>
      </c>
    </row>
    <row r="9" spans="2:14" x14ac:dyDescent="0.35">
      <c r="B9" s="37">
        <v>2018</v>
      </c>
      <c r="C9" s="36"/>
      <c r="D9" s="36"/>
      <c r="E9" s="36"/>
      <c r="F9" s="36"/>
      <c r="G9" s="36"/>
      <c r="H9" s="36"/>
      <c r="I9" s="36"/>
      <c r="J9" s="36"/>
      <c r="K9" s="36"/>
      <c r="L9" s="36"/>
      <c r="M9" s="36"/>
      <c r="N9" s="36"/>
    </row>
    <row r="10" spans="2:14" x14ac:dyDescent="0.35">
      <c r="B10" s="38" t="s">
        <v>0</v>
      </c>
      <c r="C10" s="39">
        <v>883010.97999999893</v>
      </c>
      <c r="D10" s="39">
        <v>3615914.4600000307</v>
      </c>
      <c r="E10" s="39">
        <v>2188205.6599999913</v>
      </c>
      <c r="F10" s="39">
        <v>1900794.4599999995</v>
      </c>
      <c r="G10" s="39">
        <v>713229.53999999969</v>
      </c>
      <c r="H10" s="39">
        <v>2411558.8499999936</v>
      </c>
      <c r="I10" s="39">
        <v>1137251.8999999983</v>
      </c>
      <c r="J10" s="39">
        <v>1455280.2699999956</v>
      </c>
      <c r="K10" s="39">
        <v>2269719.8699999987</v>
      </c>
      <c r="L10" s="39">
        <v>3054996.7200000049</v>
      </c>
      <c r="M10" s="39">
        <v>1804176.9299999934</v>
      </c>
      <c r="N10" s="39">
        <v>2894646.6099999878</v>
      </c>
    </row>
    <row r="11" spans="2:14" x14ac:dyDescent="0.35">
      <c r="B11" s="38" t="s">
        <v>2</v>
      </c>
      <c r="C11" s="39">
        <v>28364.849999999627</v>
      </c>
      <c r="D11" s="39">
        <v>147087.86000004178</v>
      </c>
      <c r="E11" s="39">
        <v>114696.6999999939</v>
      </c>
      <c r="F11" s="39">
        <v>70313.559999997495</v>
      </c>
      <c r="G11" s="39">
        <v>22799.889999998966</v>
      </c>
      <c r="H11" s="39">
        <v>73557.489999992307</v>
      </c>
      <c r="I11" s="39">
        <v>-469756.41999999643</v>
      </c>
      <c r="J11" s="39">
        <v>58512.970000000671</v>
      </c>
      <c r="K11" s="39">
        <v>87881.909999999683</v>
      </c>
      <c r="L11" s="39">
        <v>135875.74000000255</v>
      </c>
      <c r="M11" s="39">
        <v>79659.009999995586</v>
      </c>
      <c r="N11" s="39">
        <v>158759.8699999922</v>
      </c>
    </row>
    <row r="12" spans="2:14" x14ac:dyDescent="0.35">
      <c r="B12" s="37">
        <v>2019</v>
      </c>
      <c r="C12" s="36"/>
      <c r="D12" s="36"/>
      <c r="E12" s="36"/>
      <c r="F12" s="36"/>
      <c r="G12" s="36"/>
      <c r="H12" s="36"/>
      <c r="I12" s="36"/>
      <c r="J12" s="36"/>
      <c r="K12" s="36"/>
      <c r="L12" s="36"/>
      <c r="M12" s="36"/>
      <c r="N12" s="36"/>
    </row>
    <row r="13" spans="2:14" x14ac:dyDescent="0.35">
      <c r="B13" s="38" t="s">
        <v>0</v>
      </c>
      <c r="C13" s="39">
        <v>1868433.3499999915</v>
      </c>
      <c r="D13" s="39">
        <v>4306549.1400000239</v>
      </c>
      <c r="E13" s="39">
        <v>3516971.3000000208</v>
      </c>
      <c r="F13" s="39">
        <v>2386073.1899999883</v>
      </c>
      <c r="G13" s="39">
        <v>1318592.009999997</v>
      </c>
      <c r="H13" s="39">
        <v>2729167.0299999919</v>
      </c>
      <c r="I13" s="39">
        <v>1990249.2499999935</v>
      </c>
      <c r="J13" s="39">
        <v>1564294.9199999948</v>
      </c>
      <c r="K13" s="39">
        <v>2882637.5800000005</v>
      </c>
      <c r="L13" s="39">
        <v>3490438.0300000133</v>
      </c>
      <c r="M13" s="39">
        <v>2293200.4299999857</v>
      </c>
      <c r="N13" s="39">
        <v>4153399.3500000136</v>
      </c>
    </row>
    <row r="14" spans="2:14" x14ac:dyDescent="0.35">
      <c r="B14" s="38" t="s">
        <v>2</v>
      </c>
      <c r="C14" s="39">
        <v>86095.94999999227</v>
      </c>
      <c r="D14" s="39">
        <v>-157244.55999999773</v>
      </c>
      <c r="E14" s="39">
        <v>37011.230000005569</v>
      </c>
      <c r="F14" s="39">
        <v>77988.859999988228</v>
      </c>
      <c r="G14" s="39">
        <v>51206.489999997197</v>
      </c>
      <c r="H14" s="39">
        <v>-118341.2900000033</v>
      </c>
      <c r="I14" s="39">
        <v>102784.46999999927</v>
      </c>
      <c r="J14" s="39">
        <v>66744.799999994459</v>
      </c>
      <c r="K14" s="39">
        <v>117090.75000000047</v>
      </c>
      <c r="L14" s="39">
        <v>29682.420000011101</v>
      </c>
      <c r="M14" s="39">
        <v>7853.1399999889545</v>
      </c>
      <c r="N14" s="39">
        <v>-172100.01999999955</v>
      </c>
    </row>
    <row r="15" spans="2:14" x14ac:dyDescent="0.35">
      <c r="B15" s="37">
        <v>2020</v>
      </c>
      <c r="C15" s="36"/>
      <c r="D15" s="36"/>
      <c r="E15" s="36"/>
      <c r="F15" s="36"/>
      <c r="G15" s="36"/>
      <c r="H15" s="36"/>
      <c r="I15" s="36"/>
      <c r="J15" s="36"/>
      <c r="K15" s="36"/>
      <c r="L15" s="36"/>
      <c r="M15" s="36"/>
      <c r="N15" s="36"/>
    </row>
    <row r="16" spans="2:14" x14ac:dyDescent="0.35">
      <c r="B16" s="38" t="s">
        <v>0</v>
      </c>
      <c r="C16" s="39">
        <v>2214090.8299999852</v>
      </c>
      <c r="D16" s="39"/>
      <c r="E16" s="39"/>
      <c r="F16" s="39">
        <v>2701954.0499999966</v>
      </c>
      <c r="G16" s="39">
        <v>1664187.4999999944</v>
      </c>
      <c r="H16" s="39"/>
      <c r="I16" s="39"/>
      <c r="J16" s="39">
        <v>2741182.95</v>
      </c>
      <c r="K16" s="39">
        <v>3328607.4600000065</v>
      </c>
      <c r="L16" s="39"/>
      <c r="M16" s="39"/>
      <c r="N16" s="39"/>
    </row>
    <row r="17" spans="2:14" x14ac:dyDescent="0.35">
      <c r="B17" s="38" t="s">
        <v>2</v>
      </c>
      <c r="C17" s="39">
        <v>12331.18999998644</v>
      </c>
      <c r="D17" s="39"/>
      <c r="E17" s="39"/>
      <c r="F17" s="39">
        <v>14284.229999987874</v>
      </c>
      <c r="G17" s="39">
        <v>6225.0599999977276</v>
      </c>
      <c r="H17" s="39"/>
      <c r="I17" s="39"/>
      <c r="J17" s="39">
        <v>9172.929999994114</v>
      </c>
      <c r="K17" s="39">
        <v>-12290.120000004768</v>
      </c>
      <c r="L17" s="39"/>
      <c r="M17" s="39"/>
      <c r="N17" s="39"/>
    </row>
    <row r="18" spans="2:14" x14ac:dyDescent="0.35">
      <c r="B18" s="36"/>
      <c r="C18" s="36"/>
      <c r="D18" s="36"/>
      <c r="E18" s="36"/>
      <c r="F18" s="36"/>
      <c r="G18" s="36"/>
      <c r="H18" s="36"/>
      <c r="I18" s="36"/>
      <c r="J18" s="36"/>
      <c r="K18" s="36"/>
      <c r="L18" s="36"/>
      <c r="M18" s="36"/>
      <c r="N18" s="36"/>
    </row>
    <row r="19" spans="2:14" x14ac:dyDescent="0.35">
      <c r="B19" s="36"/>
      <c r="C19" s="36"/>
      <c r="D19" s="36"/>
      <c r="E19" s="36"/>
      <c r="F19" s="36"/>
      <c r="G19" s="36"/>
      <c r="H19" s="36"/>
      <c r="I19" s="36"/>
      <c r="J19" s="36"/>
      <c r="K19" s="36"/>
      <c r="L19" s="36"/>
      <c r="M19" s="36"/>
      <c r="N19" s="36"/>
    </row>
    <row r="21" spans="2:14" x14ac:dyDescent="0.35">
      <c r="B21" s="89" t="s">
        <v>28</v>
      </c>
      <c r="C21" s="92"/>
      <c r="D21" s="92"/>
      <c r="E21" s="92"/>
      <c r="F21" s="92"/>
      <c r="G21" s="93"/>
    </row>
    <row r="22" spans="2:14" x14ac:dyDescent="0.35">
      <c r="B22" s="14" t="s">
        <v>1085</v>
      </c>
      <c r="C22" t="s">
        <v>0</v>
      </c>
      <c r="D22" t="s">
        <v>95</v>
      </c>
      <c r="E22" t="s">
        <v>2</v>
      </c>
      <c r="F22" t="s">
        <v>1</v>
      </c>
      <c r="G22" t="s">
        <v>1084</v>
      </c>
    </row>
    <row r="23" spans="2:14" x14ac:dyDescent="0.35">
      <c r="B23" s="15">
        <v>2017</v>
      </c>
      <c r="C23" s="16">
        <v>8069755.5799999535</v>
      </c>
      <c r="D23" s="17">
        <v>10835</v>
      </c>
      <c r="E23" s="16">
        <v>333245.60999996495</v>
      </c>
      <c r="F23" s="18">
        <v>4.1295626205318958E-2</v>
      </c>
      <c r="G23" s="16"/>
    </row>
    <row r="24" spans="2:14" x14ac:dyDescent="0.35">
      <c r="B24" s="15">
        <v>2020</v>
      </c>
      <c r="C24" s="16">
        <v>12650022.789999571</v>
      </c>
      <c r="D24" s="17">
        <v>34866</v>
      </c>
      <c r="E24" s="16">
        <v>29723.289999533445</v>
      </c>
      <c r="F24" s="18">
        <v>2.3496629605308759E-3</v>
      </c>
      <c r="G24" s="16">
        <v>-0.61076859636651271</v>
      </c>
    </row>
    <row r="25" spans="2:14" x14ac:dyDescent="0.35">
      <c r="B25" s="15">
        <v>2018</v>
      </c>
      <c r="C25" s="16">
        <v>24328786.249999445</v>
      </c>
      <c r="D25" s="17">
        <v>58241</v>
      </c>
      <c r="E25" s="16">
        <v>507753.42999948934</v>
      </c>
      <c r="F25" s="18">
        <v>2.0870479307182901E-2</v>
      </c>
      <c r="G25" s="16">
        <v>2.0148107967849311</v>
      </c>
    </row>
    <row r="26" spans="2:14" x14ac:dyDescent="0.35">
      <c r="B26" s="15">
        <v>2019</v>
      </c>
      <c r="C26" s="16">
        <v>32500005.58000052</v>
      </c>
      <c r="D26" s="17">
        <v>100172</v>
      </c>
      <c r="E26" s="16">
        <v>128772.24000081792</v>
      </c>
      <c r="F26" s="18">
        <v>3.9622220889728183E-3</v>
      </c>
      <c r="G26" s="16">
        <v>0.33586629624815417</v>
      </c>
    </row>
    <row r="29" spans="2:14" x14ac:dyDescent="0.35">
      <c r="B29" s="76" t="s">
        <v>35</v>
      </c>
      <c r="C29" s="76"/>
      <c r="D29" s="76"/>
      <c r="E29" s="42"/>
    </row>
    <row r="30" spans="2:14" x14ac:dyDescent="0.35">
      <c r="B30" s="40" t="s">
        <v>1080</v>
      </c>
      <c r="C30" s="41" t="s">
        <v>0</v>
      </c>
      <c r="D30" s="41" t="s">
        <v>2</v>
      </c>
      <c r="F30" s="43" t="s">
        <v>1082</v>
      </c>
      <c r="G30" s="45" t="s">
        <v>1083</v>
      </c>
    </row>
    <row r="31" spans="2:14" x14ac:dyDescent="0.35">
      <c r="B31" s="37" t="s">
        <v>9</v>
      </c>
      <c r="C31" s="39">
        <v>3127501.1500000367</v>
      </c>
      <c r="D31" s="39">
        <v>-366971.94999996666</v>
      </c>
      <c r="F31" s="16">
        <f>MAX(C31:C42)</f>
        <v>9462535.6200001258</v>
      </c>
      <c r="G31" s="16">
        <f>MIN(C31:C42)</f>
        <v>3127501.1500000367</v>
      </c>
    </row>
    <row r="32" spans="2:14" x14ac:dyDescent="0.35">
      <c r="B32" s="37" t="s">
        <v>8</v>
      </c>
      <c r="C32" s="39">
        <v>5630054.2800000403</v>
      </c>
      <c r="D32" s="39">
        <v>-27750.699999997392</v>
      </c>
    </row>
    <row r="33" spans="2:7" x14ac:dyDescent="0.35">
      <c r="B33" s="37" t="s">
        <v>14</v>
      </c>
      <c r="C33" s="39">
        <v>8214378.4100000765</v>
      </c>
      <c r="D33" s="39">
        <v>44508.940000036731</v>
      </c>
      <c r="F33" s="44" t="s">
        <v>1079</v>
      </c>
      <c r="G33" s="45" t="s">
        <v>1081</v>
      </c>
    </row>
    <row r="34" spans="2:7" x14ac:dyDescent="0.35">
      <c r="B34" s="37" t="s">
        <v>4</v>
      </c>
      <c r="C34" s="39">
        <v>9462535.6200001258</v>
      </c>
      <c r="D34" s="39">
        <v>60455.500000072643</v>
      </c>
      <c r="F34" s="16">
        <f>MAX(D31:D42)</f>
        <v>255249.38999999315</v>
      </c>
      <c r="G34" s="16">
        <f>MIN(D31:D42)</f>
        <v>-366971.94999996666</v>
      </c>
    </row>
    <row r="35" spans="2:7" x14ac:dyDescent="0.35">
      <c r="B35" s="37" t="s">
        <v>7</v>
      </c>
      <c r="C35" s="39">
        <v>3696009.0500000222</v>
      </c>
      <c r="D35" s="39">
        <v>80231.440000011586</v>
      </c>
    </row>
    <row r="36" spans="2:7" x14ac:dyDescent="0.35">
      <c r="B36" s="37" t="s">
        <v>13</v>
      </c>
      <c r="C36" s="39">
        <v>4942210.0700000376</v>
      </c>
      <c r="D36" s="39">
        <v>115214.94000002276</v>
      </c>
    </row>
    <row r="37" spans="2:7" x14ac:dyDescent="0.35">
      <c r="B37" s="37" t="s">
        <v>3</v>
      </c>
      <c r="C37" s="39">
        <v>4965535.1600000346</v>
      </c>
      <c r="D37" s="39">
        <v>126791.99000001512</v>
      </c>
    </row>
    <row r="38" spans="2:7" x14ac:dyDescent="0.35">
      <c r="B38" s="37" t="s">
        <v>10</v>
      </c>
      <c r="C38" s="39">
        <v>5760758.1400000313</v>
      </c>
      <c r="D38" s="39">
        <v>134430.70000002719</v>
      </c>
    </row>
    <row r="39" spans="2:7" x14ac:dyDescent="0.35">
      <c r="B39" s="37" t="s">
        <v>6</v>
      </c>
      <c r="C39" s="39">
        <v>6988821.7000000374</v>
      </c>
      <c r="D39" s="39">
        <v>162586.65000003763</v>
      </c>
    </row>
    <row r="40" spans="2:7" x14ac:dyDescent="0.35">
      <c r="B40" s="37" t="s">
        <v>11</v>
      </c>
      <c r="C40" s="39">
        <v>8480964.9100000858</v>
      </c>
      <c r="D40" s="39">
        <v>192682.54000004847</v>
      </c>
    </row>
    <row r="41" spans="2:7" x14ac:dyDescent="0.35">
      <c r="B41" s="37" t="s">
        <v>5</v>
      </c>
      <c r="C41" s="39">
        <v>7408612.0500000454</v>
      </c>
      <c r="D41" s="39">
        <v>222065.13000000268</v>
      </c>
    </row>
    <row r="42" spans="2:7" x14ac:dyDescent="0.35">
      <c r="B42" s="37" t="s">
        <v>12</v>
      </c>
      <c r="C42" s="39">
        <v>8871189.6600000504</v>
      </c>
      <c r="D42" s="39">
        <v>255249.38999999315</v>
      </c>
    </row>
  </sheetData>
  <mergeCells count="4">
    <mergeCell ref="F3:I3"/>
    <mergeCell ref="B29:D29"/>
    <mergeCell ref="B21:G21"/>
    <mergeCell ref="B2: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FA646-C812-4471-B3F0-1722EDD118D3}">
  <dimension ref="A1:M255"/>
  <sheetViews>
    <sheetView tabSelected="1" topLeftCell="A4" workbookViewId="0">
      <selection activeCell="J6" sqref="J6"/>
    </sheetView>
  </sheetViews>
  <sheetFormatPr defaultRowHeight="14.5" x14ac:dyDescent="0.35"/>
  <cols>
    <col min="2" max="2" width="29.54296875" bestFit="1" customWidth="1"/>
    <col min="3" max="4" width="10.36328125" bestFit="1" customWidth="1"/>
    <col min="5" max="5" width="10.26953125" bestFit="1" customWidth="1"/>
    <col min="6" max="6" width="13.90625" bestFit="1" customWidth="1"/>
    <col min="7" max="7" width="13" bestFit="1" customWidth="1"/>
    <col min="9" max="9" width="20.6328125" bestFit="1" customWidth="1"/>
    <col min="10" max="10" width="9.7265625" bestFit="1" customWidth="1"/>
    <col min="11" max="11" width="5.1796875" customWidth="1"/>
    <col min="12" max="12" width="26.54296875" bestFit="1" customWidth="1"/>
    <col min="13" max="13" width="19.54296875" bestFit="1" customWidth="1"/>
    <col min="14" max="14" width="10.26953125" bestFit="1" customWidth="1"/>
  </cols>
  <sheetData>
    <row r="1" spans="1:13" ht="23.5" x14ac:dyDescent="0.35">
      <c r="A1" s="74" t="s">
        <v>1121</v>
      </c>
      <c r="B1" s="74"/>
      <c r="C1" s="74"/>
      <c r="D1" s="75"/>
    </row>
    <row r="4" spans="1:13" x14ac:dyDescent="0.35">
      <c r="B4" s="71" t="s">
        <v>1122</v>
      </c>
      <c r="C4" s="72"/>
      <c r="D4" s="72"/>
      <c r="E4" s="72"/>
      <c r="F4" s="72"/>
      <c r="G4" s="73"/>
      <c r="I4" s="89" t="s">
        <v>1124</v>
      </c>
      <c r="J4" s="91"/>
      <c r="L4" s="89" t="s">
        <v>1125</v>
      </c>
      <c r="M4" s="91"/>
    </row>
    <row r="5" spans="1:13" x14ac:dyDescent="0.35">
      <c r="B5" s="14" t="s">
        <v>392</v>
      </c>
      <c r="C5" t="s">
        <v>0</v>
      </c>
      <c r="D5" t="s">
        <v>94</v>
      </c>
      <c r="E5" t="s">
        <v>2</v>
      </c>
      <c r="F5" t="s">
        <v>1</v>
      </c>
      <c r="G5" t="s">
        <v>95</v>
      </c>
      <c r="I5" s="14" t="s">
        <v>1123</v>
      </c>
      <c r="J5" t="s">
        <v>0</v>
      </c>
      <c r="L5" s="14" t="s">
        <v>1123</v>
      </c>
      <c r="M5" t="s">
        <v>2</v>
      </c>
    </row>
    <row r="6" spans="1:13" x14ac:dyDescent="0.35">
      <c r="B6" s="15" t="s">
        <v>92</v>
      </c>
      <c r="C6" s="16">
        <v>2944665.8800000087</v>
      </c>
      <c r="D6" s="16">
        <v>2671892.0200000005</v>
      </c>
      <c r="E6" s="16">
        <v>272773.86000000825</v>
      </c>
      <c r="F6" s="18">
        <v>9.2633212430881101E-2</v>
      </c>
      <c r="G6" s="17">
        <v>2274</v>
      </c>
      <c r="I6" s="15" t="s">
        <v>92</v>
      </c>
      <c r="J6" s="98">
        <v>2944665.8800000087</v>
      </c>
      <c r="L6" s="15" t="s">
        <v>92</v>
      </c>
      <c r="M6" s="16">
        <v>272773.86000000825</v>
      </c>
    </row>
    <row r="7" spans="1:13" x14ac:dyDescent="0.35">
      <c r="B7" s="15" t="s">
        <v>274</v>
      </c>
      <c r="C7" s="16">
        <v>2517355.0799999982</v>
      </c>
      <c r="D7" s="16">
        <v>2282869.3100000028</v>
      </c>
      <c r="E7" s="16">
        <v>234485.76999999536</v>
      </c>
      <c r="F7" s="18">
        <v>9.3147673867285952E-2</v>
      </c>
      <c r="G7" s="17">
        <v>1953</v>
      </c>
      <c r="I7" s="15" t="s">
        <v>274</v>
      </c>
      <c r="J7" s="98">
        <v>2517355.0799999982</v>
      </c>
      <c r="L7" s="15" t="s">
        <v>274</v>
      </c>
      <c r="M7" s="16">
        <v>234485.76999999536</v>
      </c>
    </row>
    <row r="8" spans="1:13" x14ac:dyDescent="0.35">
      <c r="B8" s="15" t="s">
        <v>276</v>
      </c>
      <c r="C8" s="16">
        <v>2240091.339999998</v>
      </c>
      <c r="D8" s="16">
        <v>2029635.7300000011</v>
      </c>
      <c r="E8" s="16">
        <v>210455.60999999684</v>
      </c>
      <c r="F8" s="18">
        <v>9.394956636009183E-2</v>
      </c>
      <c r="G8" s="17">
        <v>1714</v>
      </c>
      <c r="I8" s="15" t="s">
        <v>276</v>
      </c>
      <c r="J8" s="98">
        <v>2240091.339999998</v>
      </c>
      <c r="L8" s="15" t="s">
        <v>276</v>
      </c>
      <c r="M8" s="16">
        <v>210455.60999999684</v>
      </c>
    </row>
    <row r="9" spans="1:13" x14ac:dyDescent="0.35">
      <c r="B9" s="15" t="s">
        <v>277</v>
      </c>
      <c r="C9" s="16">
        <v>2108685.8299999987</v>
      </c>
      <c r="D9" s="16">
        <v>1910224.0500000014</v>
      </c>
      <c r="E9" s="16">
        <v>198461.77999999723</v>
      </c>
      <c r="F9" s="18">
        <v>9.4116334058164261E-2</v>
      </c>
      <c r="G9" s="17">
        <v>1620</v>
      </c>
      <c r="I9" s="15" t="s">
        <v>277</v>
      </c>
      <c r="J9" s="98">
        <v>2108685.8299999987</v>
      </c>
      <c r="L9" s="15" t="s">
        <v>277</v>
      </c>
      <c r="M9" s="16">
        <v>198461.77999999723</v>
      </c>
    </row>
    <row r="10" spans="1:13" x14ac:dyDescent="0.35">
      <c r="B10" s="15" t="s">
        <v>278</v>
      </c>
      <c r="C10" s="16">
        <v>2038938.83</v>
      </c>
      <c r="D10" s="16">
        <v>1845362.7199999997</v>
      </c>
      <c r="E10" s="16">
        <v>193576.11000000034</v>
      </c>
      <c r="F10" s="18">
        <v>9.4939635830075558E-2</v>
      </c>
      <c r="G10" s="17">
        <v>1567</v>
      </c>
      <c r="I10" s="15" t="s">
        <v>278</v>
      </c>
      <c r="J10" s="98">
        <v>2038938.83</v>
      </c>
      <c r="L10" s="15" t="s">
        <v>278</v>
      </c>
      <c r="M10" s="16">
        <v>193576.11000000034</v>
      </c>
    </row>
    <row r="11" spans="1:13" x14ac:dyDescent="0.35">
      <c r="B11" s="15" t="s">
        <v>275</v>
      </c>
      <c r="C11" s="16">
        <v>1845368.5399999947</v>
      </c>
      <c r="D11" s="16">
        <v>1670853.9900000026</v>
      </c>
      <c r="E11" s="16">
        <v>174514.54999999213</v>
      </c>
      <c r="F11" s="18">
        <v>9.456894176812651E-2</v>
      </c>
      <c r="G11" s="17">
        <v>1424</v>
      </c>
      <c r="I11" s="15" t="s">
        <v>275</v>
      </c>
      <c r="J11" s="98">
        <v>1845368.5399999947</v>
      </c>
      <c r="L11" s="15" t="s">
        <v>275</v>
      </c>
      <c r="M11" s="16">
        <v>174514.54999999213</v>
      </c>
    </row>
    <row r="12" spans="1:13" x14ac:dyDescent="0.35">
      <c r="B12" s="15" t="s">
        <v>307</v>
      </c>
      <c r="C12" s="16">
        <v>1832750.050000001</v>
      </c>
      <c r="D12" s="16">
        <v>1895961.2200000004</v>
      </c>
      <c r="E12" s="16">
        <v>-63211.16999999946</v>
      </c>
      <c r="F12" s="18">
        <v>-3.4489793084441292E-2</v>
      </c>
      <c r="G12" s="17">
        <v>1332</v>
      </c>
      <c r="I12" s="15" t="s">
        <v>307</v>
      </c>
      <c r="J12" s="98">
        <v>1832750.050000001</v>
      </c>
      <c r="L12" s="15" t="s">
        <v>156</v>
      </c>
      <c r="M12" s="16">
        <v>93737.24000000034</v>
      </c>
    </row>
    <row r="13" spans="1:13" x14ac:dyDescent="0.35">
      <c r="B13" s="15" t="s">
        <v>308</v>
      </c>
      <c r="C13" s="16">
        <v>1586672.9400000013</v>
      </c>
      <c r="D13" s="16">
        <v>1640434.2100000002</v>
      </c>
      <c r="E13" s="16">
        <v>-53761.269999998854</v>
      </c>
      <c r="F13" s="18">
        <v>-3.3883019395288108E-2</v>
      </c>
      <c r="G13" s="17">
        <v>1152</v>
      </c>
      <c r="I13" s="15" t="s">
        <v>308</v>
      </c>
      <c r="J13" s="98">
        <v>1586672.9400000013</v>
      </c>
      <c r="L13" s="15" t="s">
        <v>153</v>
      </c>
      <c r="M13" s="16">
        <v>90867.769999999786</v>
      </c>
    </row>
    <row r="14" spans="1:13" x14ac:dyDescent="0.35">
      <c r="B14" s="15" t="s">
        <v>318</v>
      </c>
      <c r="C14" s="16">
        <v>1283443.0599999989</v>
      </c>
      <c r="D14" s="16">
        <v>1382365.2700000007</v>
      </c>
      <c r="E14" s="16">
        <v>-98922.210000001825</v>
      </c>
      <c r="F14" s="18">
        <v>-7.7075651490142394E-2</v>
      </c>
      <c r="G14" s="17">
        <v>1277</v>
      </c>
      <c r="I14" s="15" t="s">
        <v>318</v>
      </c>
      <c r="J14" s="98">
        <v>1283443.0599999989</v>
      </c>
      <c r="L14" s="15" t="s">
        <v>147</v>
      </c>
      <c r="M14" s="16">
        <v>65992.799999999843</v>
      </c>
    </row>
    <row r="15" spans="1:13" x14ac:dyDescent="0.35">
      <c r="B15" s="15" t="s">
        <v>355</v>
      </c>
      <c r="C15" s="16">
        <v>1263913.32</v>
      </c>
      <c r="D15" s="16">
        <v>1323370.7899999986</v>
      </c>
      <c r="E15" s="16">
        <v>-59457.469999998575</v>
      </c>
      <c r="F15" s="18">
        <v>-4.7042363632973323E-2</v>
      </c>
      <c r="G15" s="17">
        <v>893</v>
      </c>
      <c r="I15" s="15" t="s">
        <v>355</v>
      </c>
      <c r="J15" s="98">
        <v>1263913.32</v>
      </c>
      <c r="L15" s="15" t="s">
        <v>152</v>
      </c>
      <c r="M15" s="16">
        <v>50868.340000000258</v>
      </c>
    </row>
    <row r="16" spans="1:13" x14ac:dyDescent="0.35">
      <c r="B16" s="15" t="s">
        <v>309</v>
      </c>
      <c r="C16" s="16">
        <v>1226737.4900000014</v>
      </c>
      <c r="D16" s="16">
        <v>1266921.1100000015</v>
      </c>
      <c r="E16" s="16">
        <v>-40183.620000000112</v>
      </c>
      <c r="F16" s="18">
        <v>-3.2756494627061629E-2</v>
      </c>
      <c r="G16" s="17">
        <v>891</v>
      </c>
      <c r="J16" s="16"/>
    </row>
    <row r="17" spans="2:13" x14ac:dyDescent="0.35">
      <c r="B17" s="15" t="s">
        <v>266</v>
      </c>
      <c r="C17" s="16">
        <v>1196701.8699999973</v>
      </c>
      <c r="D17" s="16">
        <v>1201493.6600000004</v>
      </c>
      <c r="E17" s="16">
        <v>-4791.7900000030641</v>
      </c>
      <c r="F17" s="18">
        <v>-4.0041635432583348E-3</v>
      </c>
      <c r="G17" s="17">
        <v>633</v>
      </c>
      <c r="I17" s="71" t="s">
        <v>1129</v>
      </c>
      <c r="J17" s="72"/>
      <c r="K17" s="72"/>
      <c r="L17" s="72"/>
      <c r="M17" s="73"/>
    </row>
    <row r="18" spans="2:13" x14ac:dyDescent="0.35">
      <c r="B18" s="15" t="s">
        <v>268</v>
      </c>
      <c r="C18" s="16">
        <v>1181379.3999999971</v>
      </c>
      <c r="D18" s="16">
        <v>1173022.2399999998</v>
      </c>
      <c r="E18" s="16">
        <v>8357.159999997355</v>
      </c>
      <c r="F18" s="18">
        <v>7.0740695156842719E-3</v>
      </c>
      <c r="G18" s="17">
        <v>618</v>
      </c>
      <c r="I18" s="99" t="s">
        <v>1126</v>
      </c>
      <c r="J18" s="99"/>
      <c r="K18" s="36"/>
      <c r="L18" s="100" t="s">
        <v>1127</v>
      </c>
      <c r="M18" s="100" t="s">
        <v>1128</v>
      </c>
    </row>
    <row r="19" spans="2:13" x14ac:dyDescent="0.35">
      <c r="B19" s="15" t="s">
        <v>315</v>
      </c>
      <c r="C19" s="16">
        <v>1163421.4599999988</v>
      </c>
      <c r="D19" s="16">
        <v>1245969.0100000007</v>
      </c>
      <c r="E19" s="16">
        <v>-82547.550000001909</v>
      </c>
      <c r="F19" s="18">
        <v>-7.0952404470863026E-2</v>
      </c>
      <c r="G19" s="17">
        <v>1151</v>
      </c>
      <c r="I19" s="102">
        <f>SUM(J6:J15)</f>
        <v>19661884.870000001</v>
      </c>
      <c r="J19" s="36"/>
      <c r="K19" s="36"/>
      <c r="L19" s="101">
        <v>77548570.199999124</v>
      </c>
      <c r="M19" s="39">
        <f>(I19/L19)*100</f>
        <v>25.354284185113478</v>
      </c>
    </row>
    <row r="20" spans="2:13" x14ac:dyDescent="0.35">
      <c r="B20" s="15" t="s">
        <v>267</v>
      </c>
      <c r="C20" s="16">
        <v>1121034.7099999979</v>
      </c>
      <c r="D20" s="16">
        <v>1117977.4899999998</v>
      </c>
      <c r="E20" s="16">
        <v>3057.2199999981094</v>
      </c>
      <c r="F20" s="18">
        <v>2.7271412497103815E-3</v>
      </c>
      <c r="G20" s="17">
        <v>589</v>
      </c>
      <c r="I20" s="16"/>
    </row>
    <row r="21" spans="2:13" x14ac:dyDescent="0.35">
      <c r="B21" s="15" t="s">
        <v>270</v>
      </c>
      <c r="C21" s="16">
        <v>1114004.809999998</v>
      </c>
      <c r="D21" s="16">
        <v>1116698.080000001</v>
      </c>
      <c r="E21" s="16">
        <v>-2693.2700000030454</v>
      </c>
      <c r="F21" s="18">
        <v>-2.4176466527133312E-3</v>
      </c>
      <c r="G21" s="17">
        <v>584</v>
      </c>
    </row>
    <row r="22" spans="2:13" x14ac:dyDescent="0.35">
      <c r="B22" s="15" t="s">
        <v>311</v>
      </c>
      <c r="C22" s="16">
        <v>1097968.0800000015</v>
      </c>
      <c r="D22" s="16">
        <v>1140608.6800000013</v>
      </c>
      <c r="E22" s="16">
        <v>-42640.59999999986</v>
      </c>
      <c r="F22" s="18">
        <v>-3.8835919528735122E-2</v>
      </c>
      <c r="G22" s="17">
        <v>751</v>
      </c>
    </row>
    <row r="23" spans="2:13" x14ac:dyDescent="0.35">
      <c r="B23" s="15" t="s">
        <v>359</v>
      </c>
      <c r="C23" s="16">
        <v>1089543.4800000009</v>
      </c>
      <c r="D23" s="16">
        <v>1281876.5999999989</v>
      </c>
      <c r="E23" s="16">
        <v>-192333.11999999802</v>
      </c>
      <c r="F23" s="18">
        <v>-0.17652633743446186</v>
      </c>
      <c r="G23" s="17">
        <v>865</v>
      </c>
    </row>
    <row r="24" spans="2:13" x14ac:dyDescent="0.35">
      <c r="B24" s="15" t="s">
        <v>272</v>
      </c>
      <c r="C24" s="16">
        <v>1066132.9699999983</v>
      </c>
      <c r="D24" s="16">
        <v>1055509.1100000008</v>
      </c>
      <c r="E24" s="16">
        <v>10623.859999997541</v>
      </c>
      <c r="F24" s="18">
        <v>9.9648545715620793E-3</v>
      </c>
      <c r="G24" s="17">
        <v>552</v>
      </c>
    </row>
    <row r="25" spans="2:13" x14ac:dyDescent="0.35">
      <c r="B25" s="15" t="s">
        <v>271</v>
      </c>
      <c r="C25" s="16">
        <v>1060013.0199999991</v>
      </c>
      <c r="D25" s="16">
        <v>1053597.0000000005</v>
      </c>
      <c r="E25" s="16">
        <v>6416.0199999986216</v>
      </c>
      <c r="F25" s="18">
        <v>6.0527747102565093E-3</v>
      </c>
      <c r="G25" s="17">
        <v>551</v>
      </c>
    </row>
    <row r="26" spans="2:13" x14ac:dyDescent="0.35">
      <c r="B26" s="15" t="s">
        <v>269</v>
      </c>
      <c r="C26" s="16">
        <v>1059913.7699999989</v>
      </c>
      <c r="D26" s="16">
        <v>1061034.7200000002</v>
      </c>
      <c r="E26" s="16">
        <v>-1120.9500000013504</v>
      </c>
      <c r="F26" s="18">
        <v>-1.0575860336273881E-3</v>
      </c>
      <c r="G26" s="17">
        <v>559</v>
      </c>
    </row>
    <row r="27" spans="2:13" x14ac:dyDescent="0.35">
      <c r="B27" s="15" t="s">
        <v>352</v>
      </c>
      <c r="C27" s="16">
        <v>1035948.7600000005</v>
      </c>
      <c r="D27" s="16">
        <v>1083296.8499999994</v>
      </c>
      <c r="E27" s="16">
        <v>-47348.08999999892</v>
      </c>
      <c r="F27" s="18">
        <v>-4.5705050122362131E-2</v>
      </c>
      <c r="G27" s="17">
        <v>731</v>
      </c>
    </row>
    <row r="28" spans="2:13" x14ac:dyDescent="0.35">
      <c r="B28" s="15" t="s">
        <v>331</v>
      </c>
      <c r="C28" s="16">
        <v>978078.03999999946</v>
      </c>
      <c r="D28" s="16">
        <v>1007287.5000000007</v>
      </c>
      <c r="E28" s="16">
        <v>-29209.460000001243</v>
      </c>
      <c r="F28" s="18">
        <v>-2.9864140493330429E-2</v>
      </c>
      <c r="G28" s="17">
        <v>2176</v>
      </c>
    </row>
    <row r="29" spans="2:13" x14ac:dyDescent="0.35">
      <c r="B29" s="15" t="s">
        <v>339</v>
      </c>
      <c r="C29" s="16">
        <v>974869.37999999966</v>
      </c>
      <c r="D29" s="16">
        <v>1003393.8700000003</v>
      </c>
      <c r="E29" s="16">
        <v>-28524.490000000689</v>
      </c>
      <c r="F29" s="18">
        <v>-2.9259807093336646E-2</v>
      </c>
      <c r="G29" s="17">
        <v>2168</v>
      </c>
    </row>
    <row r="30" spans="2:13" x14ac:dyDescent="0.35">
      <c r="B30" s="15" t="s">
        <v>356</v>
      </c>
      <c r="C30" s="16">
        <v>959683.2200000009</v>
      </c>
      <c r="D30" s="16">
        <v>1123309.1699999988</v>
      </c>
      <c r="E30" s="16">
        <v>-163625.94999999786</v>
      </c>
      <c r="F30" s="18">
        <v>-0.17049995935116768</v>
      </c>
      <c r="G30" s="17">
        <v>758</v>
      </c>
    </row>
    <row r="31" spans="2:13" x14ac:dyDescent="0.35">
      <c r="B31" s="15" t="s">
        <v>312</v>
      </c>
      <c r="C31" s="16">
        <v>947970.90000000154</v>
      </c>
      <c r="D31" s="16">
        <v>982654.89000000095</v>
      </c>
      <c r="E31" s="16">
        <v>-34683.989999999409</v>
      </c>
      <c r="F31" s="18">
        <v>-3.658761044247176E-2</v>
      </c>
      <c r="G31" s="17">
        <v>647</v>
      </c>
    </row>
    <row r="32" spans="2:13" x14ac:dyDescent="0.35">
      <c r="B32" s="15" t="s">
        <v>328</v>
      </c>
      <c r="C32" s="16">
        <v>915136.34999999788</v>
      </c>
      <c r="D32" s="16">
        <v>948958.9800000001</v>
      </c>
      <c r="E32" s="16">
        <v>-33822.630000002217</v>
      </c>
      <c r="F32" s="18">
        <v>-3.6959115436734968E-2</v>
      </c>
      <c r="G32" s="17">
        <v>1448</v>
      </c>
    </row>
    <row r="33" spans="2:7" x14ac:dyDescent="0.35">
      <c r="B33" s="15" t="s">
        <v>273</v>
      </c>
      <c r="C33" s="16">
        <v>909155.70999999903</v>
      </c>
      <c r="D33" s="16">
        <v>896800.28000000061</v>
      </c>
      <c r="E33" s="16">
        <v>12355.429999998421</v>
      </c>
      <c r="F33" s="18">
        <v>1.3590004290902418E-2</v>
      </c>
      <c r="G33" s="17">
        <v>469</v>
      </c>
    </row>
    <row r="34" spans="2:7" x14ac:dyDescent="0.35">
      <c r="B34" s="15" t="s">
        <v>335</v>
      </c>
      <c r="C34" s="16">
        <v>907810.08999999939</v>
      </c>
      <c r="D34" s="16">
        <v>1005267.1700000007</v>
      </c>
      <c r="E34" s="16">
        <v>-97457.080000001355</v>
      </c>
      <c r="F34" s="18">
        <v>-0.10735403921320308</v>
      </c>
      <c r="G34" s="17">
        <v>2172</v>
      </c>
    </row>
    <row r="35" spans="2:7" x14ac:dyDescent="0.35">
      <c r="B35" s="15" t="s">
        <v>324</v>
      </c>
      <c r="C35" s="16">
        <v>895459.85999999824</v>
      </c>
      <c r="D35" s="16">
        <v>926570.21000000078</v>
      </c>
      <c r="E35" s="16">
        <v>-31110.350000002538</v>
      </c>
      <c r="F35" s="18">
        <v>-3.4742316646111417E-2</v>
      </c>
      <c r="G35" s="17">
        <v>1416</v>
      </c>
    </row>
    <row r="36" spans="2:7" x14ac:dyDescent="0.35">
      <c r="B36" s="15" t="s">
        <v>156</v>
      </c>
      <c r="C36" s="16">
        <v>893292.29999999807</v>
      </c>
      <c r="D36" s="16">
        <v>799555.05999999773</v>
      </c>
      <c r="E36" s="16">
        <v>93737.24000000034</v>
      </c>
      <c r="F36" s="18">
        <v>0.10493456621085902</v>
      </c>
      <c r="G36" s="17">
        <v>1160</v>
      </c>
    </row>
    <row r="37" spans="2:7" x14ac:dyDescent="0.35">
      <c r="B37" s="15" t="s">
        <v>153</v>
      </c>
      <c r="C37" s="16">
        <v>861913.55000000144</v>
      </c>
      <c r="D37" s="16">
        <v>771045.78000000166</v>
      </c>
      <c r="E37" s="16">
        <v>90867.769999999786</v>
      </c>
      <c r="F37" s="18">
        <v>0.10542561954154177</v>
      </c>
      <c r="G37" s="17">
        <v>1132</v>
      </c>
    </row>
    <row r="38" spans="2:7" x14ac:dyDescent="0.35">
      <c r="B38" s="15" t="s">
        <v>314</v>
      </c>
      <c r="C38" s="16">
        <v>850653.16000000073</v>
      </c>
      <c r="D38" s="16">
        <v>879050.36999999965</v>
      </c>
      <c r="E38" s="16">
        <v>-28397.209999998915</v>
      </c>
      <c r="F38" s="18">
        <v>-3.3382830200735271E-2</v>
      </c>
      <c r="G38" s="17">
        <v>617</v>
      </c>
    </row>
    <row r="39" spans="2:7" x14ac:dyDescent="0.35">
      <c r="B39" s="15" t="s">
        <v>310</v>
      </c>
      <c r="C39" s="16">
        <v>849187.15000000026</v>
      </c>
      <c r="D39" s="16">
        <v>877495.47999999986</v>
      </c>
      <c r="E39" s="16">
        <v>-28308.329999999609</v>
      </c>
      <c r="F39" s="18">
        <v>-3.3335796473132687E-2</v>
      </c>
      <c r="G39" s="17">
        <v>616</v>
      </c>
    </row>
    <row r="40" spans="2:7" x14ac:dyDescent="0.35">
      <c r="B40" s="15" t="s">
        <v>340</v>
      </c>
      <c r="C40" s="16">
        <v>818631.80999999959</v>
      </c>
      <c r="D40" s="16">
        <v>839128.88000000105</v>
      </c>
      <c r="E40" s="16">
        <v>-20497.070000001462</v>
      </c>
      <c r="F40" s="18">
        <v>-2.503820368280274E-2</v>
      </c>
      <c r="G40" s="17">
        <v>1811</v>
      </c>
    </row>
    <row r="41" spans="2:7" x14ac:dyDescent="0.35">
      <c r="B41" s="15" t="s">
        <v>336</v>
      </c>
      <c r="C41" s="16">
        <v>812845.48999999976</v>
      </c>
      <c r="D41" s="16">
        <v>833831.46000000183</v>
      </c>
      <c r="E41" s="16">
        <v>-20985.970000002068</v>
      </c>
      <c r="F41" s="18">
        <v>-2.5817907902770148E-2</v>
      </c>
      <c r="G41" s="17">
        <v>1798</v>
      </c>
    </row>
    <row r="42" spans="2:7" x14ac:dyDescent="0.35">
      <c r="B42" s="15" t="s">
        <v>332</v>
      </c>
      <c r="C42" s="16">
        <v>809709.09999999963</v>
      </c>
      <c r="D42" s="16">
        <v>829524.6500000013</v>
      </c>
      <c r="E42" s="16">
        <v>-19815.550000001676</v>
      </c>
      <c r="F42" s="18">
        <v>-2.4472430901420875E-2</v>
      </c>
      <c r="G42" s="17">
        <v>1789</v>
      </c>
    </row>
    <row r="43" spans="2:7" x14ac:dyDescent="0.35">
      <c r="B43" s="15" t="s">
        <v>305</v>
      </c>
      <c r="C43" s="16">
        <v>792228.23999999987</v>
      </c>
      <c r="D43" s="16">
        <v>801207.30000000133</v>
      </c>
      <c r="E43" s="16">
        <v>-8979.0600000014529</v>
      </c>
      <c r="F43" s="18">
        <v>-1.133393073693189E-2</v>
      </c>
      <c r="G43" s="17">
        <v>369</v>
      </c>
    </row>
    <row r="44" spans="2:7" x14ac:dyDescent="0.35">
      <c r="B44" s="15" t="s">
        <v>325</v>
      </c>
      <c r="C44" s="16">
        <v>753200.80999999866</v>
      </c>
      <c r="D44" s="16">
        <v>778550.27999999991</v>
      </c>
      <c r="E44" s="16">
        <v>-25349.470000001253</v>
      </c>
      <c r="F44" s="18">
        <v>-3.365565950466954E-2</v>
      </c>
      <c r="G44" s="17">
        <v>1192</v>
      </c>
    </row>
    <row r="45" spans="2:7" x14ac:dyDescent="0.35">
      <c r="B45" s="15" t="s">
        <v>313</v>
      </c>
      <c r="C45" s="16">
        <v>741801.06000000041</v>
      </c>
      <c r="D45" s="16">
        <v>768506.05000000098</v>
      </c>
      <c r="E45" s="16">
        <v>-26704.990000000573</v>
      </c>
      <c r="F45" s="18">
        <v>-3.600020469099971E-2</v>
      </c>
      <c r="G45" s="17">
        <v>506</v>
      </c>
    </row>
    <row r="46" spans="2:7" x14ac:dyDescent="0.35">
      <c r="B46" s="15" t="s">
        <v>316</v>
      </c>
      <c r="C46" s="16">
        <v>653568.80999999889</v>
      </c>
      <c r="D46" s="16">
        <v>694971.41999999876</v>
      </c>
      <c r="E46" s="16">
        <v>-41402.60999999987</v>
      </c>
      <c r="F46" s="18">
        <v>-6.3348509547143078E-2</v>
      </c>
      <c r="G46" s="17">
        <v>642</v>
      </c>
    </row>
    <row r="47" spans="2:7" x14ac:dyDescent="0.35">
      <c r="B47" s="15" t="s">
        <v>353</v>
      </c>
      <c r="C47" s="16">
        <v>637976.24000000057</v>
      </c>
      <c r="D47" s="16">
        <v>660944.54999999993</v>
      </c>
      <c r="E47" s="16">
        <v>-22968.309999999357</v>
      </c>
      <c r="F47" s="18">
        <v>-3.6001826651098065E-2</v>
      </c>
      <c r="G47" s="17">
        <v>446</v>
      </c>
    </row>
    <row r="48" spans="2:7" x14ac:dyDescent="0.35">
      <c r="B48" s="15" t="s">
        <v>321</v>
      </c>
      <c r="C48" s="16">
        <v>621100.89999999863</v>
      </c>
      <c r="D48" s="16">
        <v>628142.99000000069</v>
      </c>
      <c r="E48" s="16">
        <v>-7042.0900000020629</v>
      </c>
      <c r="F48" s="18">
        <v>-1.133807727537036E-2</v>
      </c>
      <c r="G48" s="17">
        <v>710</v>
      </c>
    </row>
    <row r="49" spans="2:7" x14ac:dyDescent="0.35">
      <c r="B49" s="15" t="s">
        <v>362</v>
      </c>
      <c r="C49" s="16">
        <v>597827.48000000115</v>
      </c>
      <c r="D49" s="16">
        <v>623754.20000000077</v>
      </c>
      <c r="E49" s="16">
        <v>-25926.719999999623</v>
      </c>
      <c r="F49" s="18">
        <v>-4.3368230580500537E-2</v>
      </c>
      <c r="G49" s="17">
        <v>826</v>
      </c>
    </row>
    <row r="50" spans="2:7" x14ac:dyDescent="0.35">
      <c r="B50" s="15" t="s">
        <v>326</v>
      </c>
      <c r="C50" s="16">
        <v>576609.26999999885</v>
      </c>
      <c r="D50" s="16">
        <v>595861.89000000036</v>
      </c>
      <c r="E50" s="16">
        <v>-19252.620000001509</v>
      </c>
      <c r="F50" s="18">
        <v>-3.3389369546558884E-2</v>
      </c>
      <c r="G50" s="17">
        <v>912</v>
      </c>
    </row>
    <row r="51" spans="2:7" x14ac:dyDescent="0.35">
      <c r="B51" s="15" t="s">
        <v>306</v>
      </c>
      <c r="C51" s="16">
        <v>566797.44000000088</v>
      </c>
      <c r="D51" s="16">
        <v>573221.46</v>
      </c>
      <c r="E51" s="16">
        <v>-6424.0199999990873</v>
      </c>
      <c r="F51" s="18">
        <v>-1.1333890287152809E-2</v>
      </c>
      <c r="G51" s="17">
        <v>264</v>
      </c>
    </row>
    <row r="52" spans="2:7" x14ac:dyDescent="0.35">
      <c r="B52" s="15" t="s">
        <v>357</v>
      </c>
      <c r="C52" s="16">
        <v>564070.65000000095</v>
      </c>
      <c r="D52" s="16">
        <v>655016.80000000016</v>
      </c>
      <c r="E52" s="16">
        <v>-90946.149999999208</v>
      </c>
      <c r="F52" s="18">
        <v>-0.16123184214601319</v>
      </c>
      <c r="G52" s="17">
        <v>442</v>
      </c>
    </row>
    <row r="53" spans="2:7" x14ac:dyDescent="0.35">
      <c r="B53" s="15" t="s">
        <v>322</v>
      </c>
      <c r="C53" s="16">
        <v>508398.77999999921</v>
      </c>
      <c r="D53" s="16">
        <v>514900.30000000022</v>
      </c>
      <c r="E53" s="16">
        <v>-6501.5200000010082</v>
      </c>
      <c r="F53" s="18">
        <v>-1.2788228956806345E-2</v>
      </c>
      <c r="G53" s="17">
        <v>582</v>
      </c>
    </row>
    <row r="54" spans="2:7" x14ac:dyDescent="0.35">
      <c r="B54" s="15" t="s">
        <v>280</v>
      </c>
      <c r="C54" s="16">
        <v>502084.23999999982</v>
      </c>
      <c r="D54" s="16">
        <v>464386.20999999892</v>
      </c>
      <c r="E54" s="16">
        <v>37698.030000000901</v>
      </c>
      <c r="F54" s="18">
        <v>7.5083077692303019E-2</v>
      </c>
      <c r="G54" s="17">
        <v>776</v>
      </c>
    </row>
    <row r="55" spans="2:7" x14ac:dyDescent="0.35">
      <c r="B55" s="15" t="s">
        <v>363</v>
      </c>
      <c r="C55" s="16">
        <v>491163.75000000128</v>
      </c>
      <c r="D55" s="16">
        <v>509726.45000000042</v>
      </c>
      <c r="E55" s="16">
        <v>-18562.699999999139</v>
      </c>
      <c r="F55" s="18">
        <v>-3.7793302131924618E-2</v>
      </c>
      <c r="G55" s="17">
        <v>675</v>
      </c>
    </row>
    <row r="56" spans="2:7" x14ac:dyDescent="0.35">
      <c r="B56" s="15" t="s">
        <v>281</v>
      </c>
      <c r="C56" s="16">
        <v>484048.53</v>
      </c>
      <c r="D56" s="16">
        <v>447031.65999999898</v>
      </c>
      <c r="E56" s="16">
        <v>37016.870000001043</v>
      </c>
      <c r="F56" s="18">
        <v>7.6473468476396453E-2</v>
      </c>
      <c r="G56" s="17">
        <v>747</v>
      </c>
    </row>
    <row r="57" spans="2:7" x14ac:dyDescent="0.35">
      <c r="B57" s="15" t="s">
        <v>282</v>
      </c>
      <c r="C57" s="16">
        <v>479231.8</v>
      </c>
      <c r="D57" s="16">
        <v>442842.59999999905</v>
      </c>
      <c r="E57" s="16">
        <v>36389.200000000943</v>
      </c>
      <c r="F57" s="18">
        <v>7.5932356742605442E-2</v>
      </c>
      <c r="G57" s="17">
        <v>740</v>
      </c>
    </row>
    <row r="58" spans="2:7" x14ac:dyDescent="0.35">
      <c r="B58" s="15" t="s">
        <v>337</v>
      </c>
      <c r="C58" s="16">
        <v>477543.02999999997</v>
      </c>
      <c r="D58" s="16">
        <v>487842.5200000006</v>
      </c>
      <c r="E58" s="16">
        <v>-10299.490000000631</v>
      </c>
      <c r="F58" s="18">
        <v>-2.1567668991003035E-2</v>
      </c>
      <c r="G58" s="17">
        <v>1051</v>
      </c>
    </row>
    <row r="59" spans="2:7" x14ac:dyDescent="0.35">
      <c r="B59" s="15" t="s">
        <v>152</v>
      </c>
      <c r="C59" s="16">
        <v>475066.75999999978</v>
      </c>
      <c r="D59" s="16">
        <v>424198.41999999952</v>
      </c>
      <c r="E59" s="16">
        <v>50868.340000000258</v>
      </c>
      <c r="F59" s="18">
        <v>0.10707619282814121</v>
      </c>
      <c r="G59" s="17">
        <v>626</v>
      </c>
    </row>
    <row r="60" spans="2:7" x14ac:dyDescent="0.35">
      <c r="B60" s="15" t="s">
        <v>158</v>
      </c>
      <c r="C60" s="16">
        <v>470900.73999999941</v>
      </c>
      <c r="D60" s="16">
        <v>420420.78999999887</v>
      </c>
      <c r="E60" s="16">
        <v>50479.950000000536</v>
      </c>
      <c r="F60" s="18">
        <v>0.10719870603728633</v>
      </c>
      <c r="G60" s="17">
        <v>614</v>
      </c>
    </row>
    <row r="61" spans="2:7" x14ac:dyDescent="0.35">
      <c r="B61" s="15" t="s">
        <v>258</v>
      </c>
      <c r="C61" s="16">
        <v>467824.82000000047</v>
      </c>
      <c r="D61" s="16">
        <v>451676.82000000024</v>
      </c>
      <c r="E61" s="16">
        <v>16148.000000000233</v>
      </c>
      <c r="F61" s="18">
        <v>3.4517193850467823E-2</v>
      </c>
      <c r="G61" s="17">
        <v>1384</v>
      </c>
    </row>
    <row r="62" spans="2:7" x14ac:dyDescent="0.35">
      <c r="B62" s="15" t="s">
        <v>333</v>
      </c>
      <c r="C62" s="16">
        <v>464837.43000000017</v>
      </c>
      <c r="D62" s="16">
        <v>474922.12000000098</v>
      </c>
      <c r="E62" s="16">
        <v>-10084.690000000817</v>
      </c>
      <c r="F62" s="18">
        <v>-2.1695090259837322E-2</v>
      </c>
      <c r="G62" s="17">
        <v>1024</v>
      </c>
    </row>
    <row r="63" spans="2:7" x14ac:dyDescent="0.35">
      <c r="B63" s="15" t="s">
        <v>329</v>
      </c>
      <c r="C63" s="16">
        <v>461784.8899999999</v>
      </c>
      <c r="D63" s="16">
        <v>471883.02000000054</v>
      </c>
      <c r="E63" s="16">
        <v>-10098.130000000645</v>
      </c>
      <c r="F63" s="18">
        <v>-2.1867605932278659E-2</v>
      </c>
      <c r="G63" s="17">
        <v>1017</v>
      </c>
    </row>
    <row r="64" spans="2:7" x14ac:dyDescent="0.35">
      <c r="B64" s="15" t="s">
        <v>279</v>
      </c>
      <c r="C64" s="16">
        <v>442749.95999999979</v>
      </c>
      <c r="D64" s="16">
        <v>409330.14999999909</v>
      </c>
      <c r="E64" s="16">
        <v>33419.810000000696</v>
      </c>
      <c r="F64" s="18">
        <v>7.5482355774805068E-2</v>
      </c>
      <c r="G64" s="17">
        <v>684</v>
      </c>
    </row>
    <row r="65" spans="2:7" x14ac:dyDescent="0.35">
      <c r="B65" s="15" t="s">
        <v>327</v>
      </c>
      <c r="C65" s="16">
        <v>394058.35000000027</v>
      </c>
      <c r="D65" s="16">
        <v>407292.84000000061</v>
      </c>
      <c r="E65" s="16">
        <v>-13234.49000000034</v>
      </c>
      <c r="F65" s="18">
        <v>-3.3585102307818956E-2</v>
      </c>
      <c r="G65" s="17">
        <v>623</v>
      </c>
    </row>
    <row r="66" spans="2:7" x14ac:dyDescent="0.35">
      <c r="B66" s="15" t="s">
        <v>167</v>
      </c>
      <c r="C66" s="16">
        <v>380581.9600000002</v>
      </c>
      <c r="D66" s="16">
        <v>367537.09999999986</v>
      </c>
      <c r="E66" s="16">
        <v>13044.860000000335</v>
      </c>
      <c r="F66" s="18">
        <v>3.4276086023626369E-2</v>
      </c>
      <c r="G66" s="17">
        <v>469</v>
      </c>
    </row>
    <row r="67" spans="2:7" x14ac:dyDescent="0.35">
      <c r="B67" s="15" t="s">
        <v>169</v>
      </c>
      <c r="C67" s="16">
        <v>379654.84</v>
      </c>
      <c r="D67" s="16">
        <v>366745.56999999977</v>
      </c>
      <c r="E67" s="16">
        <v>12909.270000000251</v>
      </c>
      <c r="F67" s="18">
        <v>3.4002648300230413E-2</v>
      </c>
      <c r="G67" s="17">
        <v>468</v>
      </c>
    </row>
    <row r="68" spans="2:7" x14ac:dyDescent="0.35">
      <c r="B68" s="15" t="s">
        <v>165</v>
      </c>
      <c r="C68" s="16">
        <v>356131.62000000011</v>
      </c>
      <c r="D68" s="16">
        <v>343584.21999999974</v>
      </c>
      <c r="E68" s="16">
        <v>12547.400000000373</v>
      </c>
      <c r="F68" s="18">
        <v>3.5232479497328453E-2</v>
      </c>
      <c r="G68" s="17">
        <v>437</v>
      </c>
    </row>
    <row r="69" spans="2:7" x14ac:dyDescent="0.35">
      <c r="B69" s="15" t="s">
        <v>342</v>
      </c>
      <c r="C69" s="16">
        <v>353095.03000000049</v>
      </c>
      <c r="D69" s="16">
        <v>376984.01000000007</v>
      </c>
      <c r="E69" s="16">
        <v>-23888.979999999574</v>
      </c>
      <c r="F69" s="18">
        <v>-6.7655950863991315E-2</v>
      </c>
      <c r="G69" s="17">
        <v>1097</v>
      </c>
    </row>
    <row r="70" spans="2:7" x14ac:dyDescent="0.35">
      <c r="B70" s="15" t="s">
        <v>302</v>
      </c>
      <c r="C70" s="16">
        <v>334925.76000000024</v>
      </c>
      <c r="D70" s="16">
        <v>338721.75999999995</v>
      </c>
      <c r="E70" s="16">
        <v>-3795.999999999709</v>
      </c>
      <c r="F70" s="18">
        <v>-1.1333855001179087E-2</v>
      </c>
      <c r="G70" s="17">
        <v>156</v>
      </c>
    </row>
    <row r="71" spans="2:7" x14ac:dyDescent="0.35">
      <c r="B71" s="15" t="s">
        <v>304</v>
      </c>
      <c r="C71" s="16">
        <v>334925.76000000018</v>
      </c>
      <c r="D71" s="16">
        <v>338721.78999999992</v>
      </c>
      <c r="E71" s="16">
        <v>-3796.0299999997369</v>
      </c>
      <c r="F71" s="18">
        <v>-1.1333944573268221E-2</v>
      </c>
      <c r="G71" s="17">
        <v>156</v>
      </c>
    </row>
    <row r="72" spans="2:7" x14ac:dyDescent="0.35">
      <c r="B72" s="15" t="s">
        <v>303</v>
      </c>
      <c r="C72" s="16">
        <v>334925.76000000007</v>
      </c>
      <c r="D72" s="16">
        <v>338721.79</v>
      </c>
      <c r="E72" s="16">
        <v>-3796.0299999999115</v>
      </c>
      <c r="F72" s="18">
        <v>-1.1333944573268747E-2</v>
      </c>
      <c r="G72" s="17">
        <v>156</v>
      </c>
    </row>
    <row r="73" spans="2:7" x14ac:dyDescent="0.35">
      <c r="B73" s="15" t="s">
        <v>354</v>
      </c>
      <c r="C73" s="16">
        <v>308975.04000000039</v>
      </c>
      <c r="D73" s="16">
        <v>320098.7300000001</v>
      </c>
      <c r="E73" s="16">
        <v>-11123.689999999711</v>
      </c>
      <c r="F73" s="18">
        <v>-3.6001904878787933E-2</v>
      </c>
      <c r="G73" s="17">
        <v>216</v>
      </c>
    </row>
    <row r="74" spans="2:7" x14ac:dyDescent="0.35">
      <c r="B74" s="15" t="s">
        <v>323</v>
      </c>
      <c r="C74" s="16">
        <v>306176.5</v>
      </c>
      <c r="D74" s="16">
        <v>309648.00999999966</v>
      </c>
      <c r="E74" s="16">
        <v>-3471.5099999996601</v>
      </c>
      <c r="F74" s="18">
        <v>-1.133826404051147E-2</v>
      </c>
      <c r="G74" s="17">
        <v>350</v>
      </c>
    </row>
    <row r="75" spans="2:7" x14ac:dyDescent="0.35">
      <c r="B75" s="15" t="s">
        <v>317</v>
      </c>
      <c r="C75" s="16">
        <v>305156.40999999968</v>
      </c>
      <c r="D75" s="16">
        <v>323670.49000000005</v>
      </c>
      <c r="E75" s="16">
        <v>-18514.080000000366</v>
      </c>
      <c r="F75" s="18">
        <v>-6.0670788465496707E-2</v>
      </c>
      <c r="G75" s="17">
        <v>299</v>
      </c>
    </row>
    <row r="76" spans="2:7" x14ac:dyDescent="0.35">
      <c r="B76" s="15" t="s">
        <v>319</v>
      </c>
      <c r="C76" s="16">
        <v>302677.33999999991</v>
      </c>
      <c r="D76" s="16">
        <v>306109.22999999986</v>
      </c>
      <c r="E76" s="16">
        <v>-3431.8899999999558</v>
      </c>
      <c r="F76" s="18">
        <v>-1.1338443769857225E-2</v>
      </c>
      <c r="G76" s="17">
        <v>346</v>
      </c>
    </row>
    <row r="77" spans="2:7" x14ac:dyDescent="0.35">
      <c r="B77" s="15" t="s">
        <v>256</v>
      </c>
      <c r="C77" s="16">
        <v>294407.80000000051</v>
      </c>
      <c r="D77" s="16">
        <v>283851.91999999963</v>
      </c>
      <c r="E77" s="16">
        <v>10555.880000000878</v>
      </c>
      <c r="F77" s="18">
        <v>3.5854620699590362E-2</v>
      </c>
      <c r="G77" s="17">
        <v>870</v>
      </c>
    </row>
    <row r="78" spans="2:7" x14ac:dyDescent="0.35">
      <c r="B78" s="15" t="s">
        <v>373</v>
      </c>
      <c r="C78" s="16">
        <v>294297.75999999995</v>
      </c>
      <c r="D78" s="16">
        <v>332701.15000000008</v>
      </c>
      <c r="E78" s="16">
        <v>-38403.39000000013</v>
      </c>
      <c r="F78" s="18">
        <v>-0.13049161502282633</v>
      </c>
      <c r="G78" s="17">
        <v>721</v>
      </c>
    </row>
    <row r="79" spans="2:7" x14ac:dyDescent="0.35">
      <c r="B79" s="15" t="s">
        <v>369</v>
      </c>
      <c r="C79" s="16">
        <v>292003.8499999998</v>
      </c>
      <c r="D79" s="16">
        <v>329932.55000000016</v>
      </c>
      <c r="E79" s="16">
        <v>-37928.700000000361</v>
      </c>
      <c r="F79" s="18">
        <v>-0.12989109561398038</v>
      </c>
      <c r="G79" s="17">
        <v>715</v>
      </c>
    </row>
    <row r="80" spans="2:7" x14ac:dyDescent="0.35">
      <c r="B80" s="15" t="s">
        <v>206</v>
      </c>
      <c r="C80" s="16">
        <v>290456.52000000176</v>
      </c>
      <c r="D80" s="16">
        <v>281797.98999999964</v>
      </c>
      <c r="E80" s="16">
        <v>8658.5300000021234</v>
      </c>
      <c r="F80" s="18">
        <v>2.9810072777853535E-2</v>
      </c>
      <c r="G80" s="17">
        <v>1535</v>
      </c>
    </row>
    <row r="81" spans="2:7" x14ac:dyDescent="0.35">
      <c r="B81" s="15" t="s">
        <v>365</v>
      </c>
      <c r="C81" s="16">
        <v>289465.00999999983</v>
      </c>
      <c r="D81" s="16">
        <v>328548.21000000002</v>
      </c>
      <c r="E81" s="16">
        <v>-39083.200000000186</v>
      </c>
      <c r="F81" s="18">
        <v>-0.1350187368069122</v>
      </c>
      <c r="G81" s="17">
        <v>712</v>
      </c>
    </row>
    <row r="82" spans="2:7" x14ac:dyDescent="0.35">
      <c r="B82" s="15" t="s">
        <v>259</v>
      </c>
      <c r="C82" s="16">
        <v>287010.25000000029</v>
      </c>
      <c r="D82" s="16">
        <v>276454.62999999971</v>
      </c>
      <c r="E82" s="16">
        <v>10555.620000000577</v>
      </c>
      <c r="F82" s="18">
        <v>3.6777850268415735E-2</v>
      </c>
      <c r="G82" s="17">
        <v>849</v>
      </c>
    </row>
    <row r="83" spans="2:7" x14ac:dyDescent="0.35">
      <c r="B83" s="15" t="s">
        <v>181</v>
      </c>
      <c r="C83" s="16">
        <v>286055.90999999986</v>
      </c>
      <c r="D83" s="16">
        <v>287031.59999999992</v>
      </c>
      <c r="E83" s="16">
        <v>-975.69000000006054</v>
      </c>
      <c r="F83" s="18">
        <v>-3.4108367137041882E-3</v>
      </c>
      <c r="G83" s="17">
        <v>477</v>
      </c>
    </row>
    <row r="84" spans="2:7" x14ac:dyDescent="0.35">
      <c r="B84" s="15" t="s">
        <v>360</v>
      </c>
      <c r="C84" s="16">
        <v>285465.42000000062</v>
      </c>
      <c r="D84" s="16">
        <v>296018.8300000006</v>
      </c>
      <c r="E84" s="16">
        <v>-10553.409999999974</v>
      </c>
      <c r="F84" s="18">
        <v>-3.6969136226727393E-2</v>
      </c>
      <c r="G84" s="17">
        <v>392</v>
      </c>
    </row>
    <row r="85" spans="2:7" x14ac:dyDescent="0.35">
      <c r="B85" s="15" t="s">
        <v>177</v>
      </c>
      <c r="C85" s="16">
        <v>285343.11999999994</v>
      </c>
      <c r="D85" s="16">
        <v>286429.8499999998</v>
      </c>
      <c r="E85" s="16">
        <v>-1086.729999999865</v>
      </c>
      <c r="F85" s="18">
        <v>-3.8085025494915218E-3</v>
      </c>
      <c r="G85" s="17">
        <v>476</v>
      </c>
    </row>
    <row r="86" spans="2:7" x14ac:dyDescent="0.35">
      <c r="B86" s="15" t="s">
        <v>343</v>
      </c>
      <c r="C86" s="16">
        <v>282843.25000000058</v>
      </c>
      <c r="D86" s="16">
        <v>300693.73</v>
      </c>
      <c r="E86" s="16">
        <v>-17850.479999999399</v>
      </c>
      <c r="F86" s="18">
        <v>-6.3110857338824114E-2</v>
      </c>
      <c r="G86" s="17">
        <v>875</v>
      </c>
    </row>
    <row r="87" spans="2:7" x14ac:dyDescent="0.35">
      <c r="B87" s="15" t="s">
        <v>330</v>
      </c>
      <c r="C87" s="16">
        <v>264828.17000000004</v>
      </c>
      <c r="D87" s="16">
        <v>270509.24999999977</v>
      </c>
      <c r="E87" s="16">
        <v>-5681.0799999997253</v>
      </c>
      <c r="F87" s="18">
        <v>-2.1451947502411563E-2</v>
      </c>
      <c r="G87" s="17">
        <v>583</v>
      </c>
    </row>
    <row r="88" spans="2:7" x14ac:dyDescent="0.35">
      <c r="B88" s="15" t="s">
        <v>334</v>
      </c>
      <c r="C88" s="16">
        <v>263200.65999999997</v>
      </c>
      <c r="D88" s="16">
        <v>268930.22999999975</v>
      </c>
      <c r="E88" s="16">
        <v>-5729.5699999997742</v>
      </c>
      <c r="F88" s="18">
        <v>-2.1768828391234941E-2</v>
      </c>
      <c r="G88" s="17">
        <v>579</v>
      </c>
    </row>
    <row r="89" spans="2:7" x14ac:dyDescent="0.35">
      <c r="B89" s="15" t="s">
        <v>157</v>
      </c>
      <c r="C89" s="16">
        <v>258411.65999999954</v>
      </c>
      <c r="D89" s="16">
        <v>232051.10999999987</v>
      </c>
      <c r="E89" s="16">
        <v>26360.549999999668</v>
      </c>
      <c r="F89" s="18">
        <v>0.10200990930517499</v>
      </c>
      <c r="G89" s="17">
        <v>333</v>
      </c>
    </row>
    <row r="90" spans="2:7" x14ac:dyDescent="0.35">
      <c r="B90" s="15" t="s">
        <v>358</v>
      </c>
      <c r="C90" s="16">
        <v>256525.83000000013</v>
      </c>
      <c r="D90" s="16">
        <v>303797.38000000012</v>
      </c>
      <c r="E90" s="16">
        <v>-47271.549999999988</v>
      </c>
      <c r="F90" s="18">
        <v>-0.184275984995351</v>
      </c>
      <c r="G90" s="17">
        <v>205</v>
      </c>
    </row>
    <row r="91" spans="2:7" x14ac:dyDescent="0.35">
      <c r="B91" s="15" t="s">
        <v>338</v>
      </c>
      <c r="C91" s="16">
        <v>247663.95</v>
      </c>
      <c r="D91" s="16">
        <v>253219.60999999969</v>
      </c>
      <c r="E91" s="16">
        <v>-5555.6599999996834</v>
      </c>
      <c r="F91" s="18">
        <v>-2.2432251443941207E-2</v>
      </c>
      <c r="G91" s="17">
        <v>544</v>
      </c>
    </row>
    <row r="92" spans="2:7" x14ac:dyDescent="0.35">
      <c r="B92" s="15" t="s">
        <v>366</v>
      </c>
      <c r="C92" s="16">
        <v>229720.69999999992</v>
      </c>
      <c r="D92" s="16">
        <v>260715.87000000002</v>
      </c>
      <c r="E92" s="16">
        <v>-30995.1700000001</v>
      </c>
      <c r="F92" s="18">
        <v>-0.13492545512877208</v>
      </c>
      <c r="G92" s="17">
        <v>565</v>
      </c>
    </row>
    <row r="93" spans="2:7" x14ac:dyDescent="0.35">
      <c r="B93" s="15" t="s">
        <v>370</v>
      </c>
      <c r="C93" s="16">
        <v>226936.8799999998</v>
      </c>
      <c r="D93" s="16">
        <v>257485.74000000011</v>
      </c>
      <c r="E93" s="16">
        <v>-30548.860000000306</v>
      </c>
      <c r="F93" s="18">
        <v>-0.13461390673917933</v>
      </c>
      <c r="G93" s="17">
        <v>558</v>
      </c>
    </row>
    <row r="94" spans="2:7" x14ac:dyDescent="0.35">
      <c r="B94" s="15" t="s">
        <v>284</v>
      </c>
      <c r="C94" s="16">
        <v>212485.12000000014</v>
      </c>
      <c r="D94" s="16">
        <v>193518.07000000015</v>
      </c>
      <c r="E94" s="16">
        <v>18967.049999999988</v>
      </c>
      <c r="F94" s="18">
        <v>8.926295638960495E-2</v>
      </c>
      <c r="G94" s="17">
        <v>461</v>
      </c>
    </row>
    <row r="95" spans="2:7" x14ac:dyDescent="0.35">
      <c r="B95" s="15" t="s">
        <v>182</v>
      </c>
      <c r="C95" s="16">
        <v>201325.40999999992</v>
      </c>
      <c r="D95" s="16">
        <v>201584.06999999992</v>
      </c>
      <c r="E95" s="16">
        <v>-258.66000000000349</v>
      </c>
      <c r="F95" s="18">
        <v>-1.2847856611840681E-3</v>
      </c>
      <c r="G95" s="17">
        <v>335</v>
      </c>
    </row>
    <row r="96" spans="2:7" x14ac:dyDescent="0.35">
      <c r="B96" s="15" t="s">
        <v>244</v>
      </c>
      <c r="C96" s="16">
        <v>200191.87999999966</v>
      </c>
      <c r="D96" s="16">
        <v>178015.31999999972</v>
      </c>
      <c r="E96" s="16">
        <v>22176.559999999939</v>
      </c>
      <c r="F96" s="18">
        <v>0.11077652100574698</v>
      </c>
      <c r="G96" s="17">
        <v>958</v>
      </c>
    </row>
    <row r="97" spans="2:7" x14ac:dyDescent="0.35">
      <c r="B97" s="15" t="s">
        <v>212</v>
      </c>
      <c r="C97" s="16">
        <v>195433.51000000062</v>
      </c>
      <c r="D97" s="16">
        <v>184282.02000000057</v>
      </c>
      <c r="E97" s="16">
        <v>11151.490000000049</v>
      </c>
      <c r="F97" s="18">
        <v>5.7060275896390608E-2</v>
      </c>
      <c r="G97" s="17">
        <v>994</v>
      </c>
    </row>
    <row r="98" spans="2:7" x14ac:dyDescent="0.35">
      <c r="B98" s="15" t="s">
        <v>209</v>
      </c>
      <c r="C98" s="16">
        <v>194781.84000000067</v>
      </c>
      <c r="D98" s="16">
        <v>183754.48000000053</v>
      </c>
      <c r="E98" s="16">
        <v>11027.360000000132</v>
      </c>
      <c r="F98" s="18">
        <v>5.6613901994149424E-2</v>
      </c>
      <c r="G98" s="17">
        <v>991</v>
      </c>
    </row>
    <row r="99" spans="2:7" x14ac:dyDescent="0.35">
      <c r="B99" s="15" t="s">
        <v>178</v>
      </c>
      <c r="C99" s="16">
        <v>192832.21999999988</v>
      </c>
      <c r="D99" s="16">
        <v>193761.36999999994</v>
      </c>
      <c r="E99" s="16">
        <v>-929.15000000005239</v>
      </c>
      <c r="F99" s="18">
        <v>-4.8184374997085706E-3</v>
      </c>
      <c r="G99" s="17">
        <v>322</v>
      </c>
    </row>
    <row r="100" spans="2:7" x14ac:dyDescent="0.35">
      <c r="B100" s="15" t="s">
        <v>147</v>
      </c>
      <c r="C100" s="16">
        <v>182007.6</v>
      </c>
      <c r="D100" s="16">
        <v>116014.80000000016</v>
      </c>
      <c r="E100" s="16">
        <v>65992.799999999843</v>
      </c>
      <c r="F100" s="18">
        <v>0.36258266138336992</v>
      </c>
      <c r="G100" s="17">
        <v>2585</v>
      </c>
    </row>
    <row r="101" spans="2:7" x14ac:dyDescent="0.35">
      <c r="B101" s="15" t="s">
        <v>246</v>
      </c>
      <c r="C101" s="16">
        <v>178335.38000000006</v>
      </c>
      <c r="D101" s="16">
        <v>163089.36000000013</v>
      </c>
      <c r="E101" s="16">
        <v>15246.019999999931</v>
      </c>
      <c r="F101" s="18">
        <v>8.5490719788748171E-2</v>
      </c>
      <c r="G101" s="17">
        <v>818</v>
      </c>
    </row>
    <row r="102" spans="2:7" x14ac:dyDescent="0.35">
      <c r="B102" s="15" t="s">
        <v>207</v>
      </c>
      <c r="C102" s="16">
        <v>172982.32000000071</v>
      </c>
      <c r="D102" s="16">
        <v>167177.99000000011</v>
      </c>
      <c r="E102" s="16">
        <v>5804.3300000005984</v>
      </c>
      <c r="F102" s="18">
        <v>3.355446961285162E-2</v>
      </c>
      <c r="G102" s="17">
        <v>917</v>
      </c>
    </row>
    <row r="103" spans="2:7" x14ac:dyDescent="0.35">
      <c r="B103" s="15" t="s">
        <v>229</v>
      </c>
      <c r="C103" s="16">
        <v>170578.01999999923</v>
      </c>
      <c r="D103" s="16">
        <v>198278.43000000034</v>
      </c>
      <c r="E103" s="16">
        <v>-27700.410000001109</v>
      </c>
      <c r="F103" s="18">
        <v>-0.16239143824040889</v>
      </c>
      <c r="G103" s="17">
        <v>5899</v>
      </c>
    </row>
    <row r="104" spans="2:7" x14ac:dyDescent="0.35">
      <c r="B104" s="15" t="s">
        <v>163</v>
      </c>
      <c r="C104" s="16">
        <v>166327.25</v>
      </c>
      <c r="D104" s="16">
        <v>123490.86999999975</v>
      </c>
      <c r="E104" s="16">
        <v>42836.380000000252</v>
      </c>
      <c r="F104" s="18">
        <v>0.25754276584264008</v>
      </c>
      <c r="G104" s="17">
        <v>850</v>
      </c>
    </row>
    <row r="105" spans="2:7" x14ac:dyDescent="0.35">
      <c r="B105" s="15" t="s">
        <v>344</v>
      </c>
      <c r="C105" s="16">
        <v>163614.95000000024</v>
      </c>
      <c r="D105" s="16">
        <v>173543.25</v>
      </c>
      <c r="E105" s="16">
        <v>-9928.2999999997555</v>
      </c>
      <c r="F105" s="18">
        <v>-6.0680885212504976E-2</v>
      </c>
      <c r="G105" s="17">
        <v>505</v>
      </c>
    </row>
    <row r="106" spans="2:7" x14ac:dyDescent="0.35">
      <c r="B106" s="15" t="s">
        <v>367</v>
      </c>
      <c r="C106" s="16">
        <v>149658.07999999984</v>
      </c>
      <c r="D106" s="16">
        <v>169811.28000000006</v>
      </c>
      <c r="E106" s="16">
        <v>-20153.200000000215</v>
      </c>
      <c r="F106" s="18">
        <v>-0.13466162334837006</v>
      </c>
      <c r="G106" s="17">
        <v>368</v>
      </c>
    </row>
    <row r="107" spans="2:7" x14ac:dyDescent="0.35">
      <c r="B107" s="15" t="s">
        <v>371</v>
      </c>
      <c r="C107" s="16">
        <v>145760.71999999997</v>
      </c>
      <c r="D107" s="16">
        <v>164735.41</v>
      </c>
      <c r="E107" s="16">
        <v>-18974.690000000031</v>
      </c>
      <c r="F107" s="18">
        <v>-0.13017697772074696</v>
      </c>
      <c r="G107" s="17">
        <v>357</v>
      </c>
    </row>
    <row r="108" spans="2:7" x14ac:dyDescent="0.35">
      <c r="B108" s="15" t="s">
        <v>159</v>
      </c>
      <c r="C108" s="16">
        <v>141635.10000000003</v>
      </c>
      <c r="D108" s="16">
        <v>122278.12999999998</v>
      </c>
      <c r="E108" s="16">
        <v>19356.970000000059</v>
      </c>
      <c r="F108" s="18">
        <v>0.13666788811530514</v>
      </c>
      <c r="G108" s="17">
        <v>173</v>
      </c>
    </row>
    <row r="109" spans="2:7" x14ac:dyDescent="0.35">
      <c r="B109" s="15" t="s">
        <v>361</v>
      </c>
      <c r="C109" s="16">
        <v>139950.71999999997</v>
      </c>
      <c r="D109" s="16">
        <v>144988.81000000003</v>
      </c>
      <c r="E109" s="16">
        <v>-5038.0900000000547</v>
      </c>
      <c r="F109" s="18">
        <v>-3.5999028800995495E-2</v>
      </c>
      <c r="G109" s="17">
        <v>192</v>
      </c>
    </row>
    <row r="110" spans="2:7" x14ac:dyDescent="0.35">
      <c r="B110" s="15" t="s">
        <v>213</v>
      </c>
      <c r="C110" s="16">
        <v>136756.87000000017</v>
      </c>
      <c r="D110" s="16">
        <v>128906.16000000013</v>
      </c>
      <c r="E110" s="16">
        <v>7850.7100000000355</v>
      </c>
      <c r="F110" s="18">
        <v>5.7406329934284295E-2</v>
      </c>
      <c r="G110" s="17">
        <v>695</v>
      </c>
    </row>
    <row r="111" spans="2:7" x14ac:dyDescent="0.35">
      <c r="B111" s="15" t="s">
        <v>320</v>
      </c>
      <c r="C111" s="16">
        <v>136467.24000000005</v>
      </c>
      <c r="D111" s="16">
        <v>138014.55999999991</v>
      </c>
      <c r="E111" s="16">
        <v>-1547.3199999998615</v>
      </c>
      <c r="F111" s="18">
        <v>-1.1338398871405773E-2</v>
      </c>
      <c r="G111" s="17">
        <v>156</v>
      </c>
    </row>
    <row r="112" spans="2:7" x14ac:dyDescent="0.35">
      <c r="B112" s="15" t="s">
        <v>138</v>
      </c>
      <c r="C112" s="16">
        <v>135091.34000000003</v>
      </c>
      <c r="D112" s="16">
        <v>87776.849999999817</v>
      </c>
      <c r="E112" s="16">
        <v>47314.490000000209</v>
      </c>
      <c r="F112" s="18">
        <v>0.35024073341785045</v>
      </c>
      <c r="G112" s="17">
        <v>3696</v>
      </c>
    </row>
    <row r="113" spans="2:7" x14ac:dyDescent="0.35">
      <c r="B113" s="15" t="s">
        <v>149</v>
      </c>
      <c r="C113" s="16">
        <v>134648.85000000009</v>
      </c>
      <c r="D113" s="16">
        <v>99797.950000000012</v>
      </c>
      <c r="E113" s="16">
        <v>34850.900000000081</v>
      </c>
      <c r="F113" s="18">
        <v>0.25882805534544157</v>
      </c>
      <c r="G113" s="17">
        <v>555</v>
      </c>
    </row>
    <row r="114" spans="2:7" x14ac:dyDescent="0.35">
      <c r="B114" s="15" t="s">
        <v>296</v>
      </c>
      <c r="C114" s="16">
        <v>132771.22000000012</v>
      </c>
      <c r="D114" s="16">
        <v>129143.46999999986</v>
      </c>
      <c r="E114" s="16">
        <v>3627.7500000002619</v>
      </c>
      <c r="F114" s="18">
        <v>2.7323316001767996E-2</v>
      </c>
      <c r="G114" s="17">
        <v>419</v>
      </c>
    </row>
    <row r="115" spans="2:7" x14ac:dyDescent="0.35">
      <c r="B115" s="15" t="s">
        <v>210</v>
      </c>
      <c r="C115" s="16">
        <v>131625.60000000012</v>
      </c>
      <c r="D115" s="16">
        <v>124057.05000000008</v>
      </c>
      <c r="E115" s="16">
        <v>7568.5500000000466</v>
      </c>
      <c r="F115" s="18">
        <v>5.7500592589891632E-2</v>
      </c>
      <c r="G115" s="17">
        <v>669</v>
      </c>
    </row>
    <row r="116" spans="2:7" x14ac:dyDescent="0.35">
      <c r="B116" s="15" t="s">
        <v>243</v>
      </c>
      <c r="C116" s="16">
        <v>129531.93999999992</v>
      </c>
      <c r="D116" s="16">
        <v>115022.48000000001</v>
      </c>
      <c r="E116" s="16">
        <v>14509.459999999905</v>
      </c>
      <c r="F116" s="18">
        <v>0.11201453479350278</v>
      </c>
      <c r="G116" s="17">
        <v>619</v>
      </c>
    </row>
    <row r="117" spans="2:7" x14ac:dyDescent="0.35">
      <c r="B117" s="15" t="s">
        <v>247</v>
      </c>
      <c r="C117" s="16">
        <v>124079.60000000003</v>
      </c>
      <c r="D117" s="16">
        <v>113245.57999999994</v>
      </c>
      <c r="E117" s="16">
        <v>10834.020000000091</v>
      </c>
      <c r="F117" s="18">
        <v>8.7315078385166361E-2</v>
      </c>
      <c r="G117" s="17">
        <v>568</v>
      </c>
    </row>
    <row r="118" spans="2:7" x14ac:dyDescent="0.35">
      <c r="B118" s="15" t="s">
        <v>252</v>
      </c>
      <c r="C118" s="16">
        <v>119469.95000000024</v>
      </c>
      <c r="D118" s="16">
        <v>88761.960000000021</v>
      </c>
      <c r="E118" s="16">
        <v>30707.990000000224</v>
      </c>
      <c r="F118" s="18">
        <v>0.25703526284224743</v>
      </c>
      <c r="G118" s="17">
        <v>847</v>
      </c>
    </row>
    <row r="119" spans="2:7" x14ac:dyDescent="0.35">
      <c r="B119" s="15" t="s">
        <v>292</v>
      </c>
      <c r="C119" s="16">
        <v>119211.60000000015</v>
      </c>
      <c r="D119" s="16">
        <v>115581.91999999988</v>
      </c>
      <c r="E119" s="16">
        <v>3629.6800000002695</v>
      </c>
      <c r="F119" s="18">
        <v>3.044737257112785E-2</v>
      </c>
      <c r="G119" s="17">
        <v>375</v>
      </c>
    </row>
    <row r="120" spans="2:7" x14ac:dyDescent="0.35">
      <c r="B120" s="15" t="s">
        <v>283</v>
      </c>
      <c r="C120" s="16">
        <v>117730.94999999995</v>
      </c>
      <c r="D120" s="16">
        <v>107043.63999999996</v>
      </c>
      <c r="E120" s="16">
        <v>10687.309999999998</v>
      </c>
      <c r="F120" s="18">
        <v>9.0777403902712092E-2</v>
      </c>
      <c r="G120" s="17">
        <v>255</v>
      </c>
    </row>
    <row r="121" spans="2:7" x14ac:dyDescent="0.35">
      <c r="B121" s="15" t="s">
        <v>290</v>
      </c>
      <c r="C121" s="16">
        <v>116636.40000000021</v>
      </c>
      <c r="D121" s="16">
        <v>106048.80000000012</v>
      </c>
      <c r="E121" s="16">
        <v>10587.600000000093</v>
      </c>
      <c r="F121" s="18">
        <v>9.0774406617488826E-2</v>
      </c>
      <c r="G121" s="17">
        <v>360</v>
      </c>
    </row>
    <row r="122" spans="2:7" x14ac:dyDescent="0.35">
      <c r="B122" s="15" t="s">
        <v>293</v>
      </c>
      <c r="C122" s="16">
        <v>115256.75000000013</v>
      </c>
      <c r="D122" s="16">
        <v>114040.8499999999</v>
      </c>
      <c r="E122" s="16">
        <v>1215.900000000227</v>
      </c>
      <c r="F122" s="18">
        <v>1.0549490593828349E-2</v>
      </c>
      <c r="G122" s="17">
        <v>370</v>
      </c>
    </row>
    <row r="123" spans="2:7" x14ac:dyDescent="0.35">
      <c r="B123" s="15" t="s">
        <v>295</v>
      </c>
      <c r="C123" s="16">
        <v>114126.79000000011</v>
      </c>
      <c r="D123" s="16">
        <v>113424.41999999988</v>
      </c>
      <c r="E123" s="16">
        <v>702.37000000022817</v>
      </c>
      <c r="F123" s="18">
        <v>6.154295586515905E-3</v>
      </c>
      <c r="G123" s="17">
        <v>368</v>
      </c>
    </row>
    <row r="124" spans="2:7" x14ac:dyDescent="0.35">
      <c r="B124" s="15" t="s">
        <v>170</v>
      </c>
      <c r="C124" s="16">
        <v>112288.68000000031</v>
      </c>
      <c r="D124" s="16">
        <v>83092.030000000072</v>
      </c>
      <c r="E124" s="16">
        <v>29196.650000000242</v>
      </c>
      <c r="F124" s="18">
        <v>0.26001418842932483</v>
      </c>
      <c r="G124" s="17">
        <v>567</v>
      </c>
    </row>
    <row r="125" spans="2:7" x14ac:dyDescent="0.35">
      <c r="B125" s="15" t="s">
        <v>377</v>
      </c>
      <c r="C125" s="16">
        <v>108582.71000000011</v>
      </c>
      <c r="D125" s="16">
        <v>71435.25</v>
      </c>
      <c r="E125" s="16">
        <v>37147.460000000108</v>
      </c>
      <c r="F125" s="18">
        <v>0.34211210974564987</v>
      </c>
      <c r="G125" s="17">
        <v>2729</v>
      </c>
    </row>
    <row r="126" spans="2:7" x14ac:dyDescent="0.35">
      <c r="B126" s="15" t="s">
        <v>241</v>
      </c>
      <c r="C126" s="16">
        <v>107559.63999999977</v>
      </c>
      <c r="D126" s="16">
        <v>95511.479999999923</v>
      </c>
      <c r="E126" s="16">
        <v>12048.159999999843</v>
      </c>
      <c r="F126" s="18">
        <v>0.11201376278313938</v>
      </c>
      <c r="G126" s="17">
        <v>514</v>
      </c>
    </row>
    <row r="127" spans="2:7" x14ac:dyDescent="0.35">
      <c r="B127" s="15" t="s">
        <v>155</v>
      </c>
      <c r="C127" s="16">
        <v>106078.5599999999</v>
      </c>
      <c r="D127" s="16">
        <v>91581.160000000033</v>
      </c>
      <c r="E127" s="16">
        <v>14497.399999999863</v>
      </c>
      <c r="F127" s="18">
        <v>0.1366666365003435</v>
      </c>
      <c r="G127" s="17">
        <v>131</v>
      </c>
    </row>
    <row r="128" spans="2:7" x14ac:dyDescent="0.35">
      <c r="B128" s="15" t="s">
        <v>286</v>
      </c>
      <c r="C128" s="16">
        <v>106019.41</v>
      </c>
      <c r="D128" s="16">
        <v>96549.159999999974</v>
      </c>
      <c r="E128" s="16">
        <v>9470.2500000000291</v>
      </c>
      <c r="F128" s="18">
        <v>8.9325624430470124E-2</v>
      </c>
      <c r="G128" s="17">
        <v>230</v>
      </c>
    </row>
    <row r="129" spans="2:7" x14ac:dyDescent="0.35">
      <c r="B129" s="15" t="s">
        <v>285</v>
      </c>
      <c r="C129" s="16">
        <v>105265.31999999998</v>
      </c>
      <c r="D129" s="16">
        <v>95709.609999999971</v>
      </c>
      <c r="E129" s="16">
        <v>9555.7100000000064</v>
      </c>
      <c r="F129" s="18">
        <v>9.0777380432605997E-2</v>
      </c>
      <c r="G129" s="17">
        <v>228</v>
      </c>
    </row>
    <row r="130" spans="2:7" x14ac:dyDescent="0.35">
      <c r="B130" s="15" t="s">
        <v>375</v>
      </c>
      <c r="C130" s="16">
        <v>104495.23000000004</v>
      </c>
      <c r="D130" s="16">
        <v>68974.679999999964</v>
      </c>
      <c r="E130" s="16">
        <v>35520.550000000076</v>
      </c>
      <c r="F130" s="18">
        <v>0.33992508557567713</v>
      </c>
      <c r="G130" s="17">
        <v>2635</v>
      </c>
    </row>
    <row r="131" spans="2:7" x14ac:dyDescent="0.35">
      <c r="B131" s="15" t="s">
        <v>288</v>
      </c>
      <c r="C131" s="16">
        <v>103676.80000000012</v>
      </c>
      <c r="D131" s="16">
        <v>94265.599999999977</v>
      </c>
      <c r="E131" s="16">
        <v>9411.2000000001426</v>
      </c>
      <c r="F131" s="18">
        <v>9.0774406617489464E-2</v>
      </c>
      <c r="G131" s="17">
        <v>320</v>
      </c>
    </row>
    <row r="132" spans="2:7" x14ac:dyDescent="0.35">
      <c r="B132" s="15" t="s">
        <v>294</v>
      </c>
      <c r="C132" s="16">
        <v>100567.15000000011</v>
      </c>
      <c r="D132" s="16">
        <v>98629.919999999925</v>
      </c>
      <c r="E132" s="16">
        <v>1937.2300000001851</v>
      </c>
      <c r="F132" s="18">
        <v>1.9263049614115374E-2</v>
      </c>
      <c r="G132" s="17">
        <v>320</v>
      </c>
    </row>
    <row r="133" spans="2:7" x14ac:dyDescent="0.35">
      <c r="B133" s="15" t="s">
        <v>347</v>
      </c>
      <c r="C133" s="16">
        <v>99384.280000000203</v>
      </c>
      <c r="D133" s="16">
        <v>131326.74000000025</v>
      </c>
      <c r="E133" s="16">
        <v>-31942.46000000005</v>
      </c>
      <c r="F133" s="18">
        <v>-0.32140354591289472</v>
      </c>
      <c r="G133" s="17">
        <v>3159</v>
      </c>
    </row>
    <row r="134" spans="2:7" x14ac:dyDescent="0.35">
      <c r="B134" s="15" t="s">
        <v>378</v>
      </c>
      <c r="C134" s="16">
        <v>94076.87999999983</v>
      </c>
      <c r="D134" s="16">
        <v>65331.229999999799</v>
      </c>
      <c r="E134" s="16">
        <v>28745.650000000031</v>
      </c>
      <c r="F134" s="18">
        <v>0.30555488234728961</v>
      </c>
      <c r="G134" s="17">
        <v>2112</v>
      </c>
    </row>
    <row r="135" spans="2:7" x14ac:dyDescent="0.35">
      <c r="B135" s="15" t="s">
        <v>196</v>
      </c>
      <c r="C135" s="16">
        <v>92676.330000000075</v>
      </c>
      <c r="D135" s="16">
        <v>84876.589999999866</v>
      </c>
      <c r="E135" s="16">
        <v>7799.740000000209</v>
      </c>
      <c r="F135" s="18">
        <v>8.4161079749275822E-2</v>
      </c>
      <c r="G135" s="17">
        <v>587</v>
      </c>
    </row>
    <row r="136" spans="2:7" x14ac:dyDescent="0.35">
      <c r="B136" s="15" t="s">
        <v>380</v>
      </c>
      <c r="C136" s="16">
        <v>91238.21999999987</v>
      </c>
      <c r="D136" s="16">
        <v>63598.949999999815</v>
      </c>
      <c r="E136" s="16">
        <v>27639.270000000055</v>
      </c>
      <c r="F136" s="18">
        <v>0.30293521728065381</v>
      </c>
      <c r="G136" s="17">
        <v>2056</v>
      </c>
    </row>
    <row r="137" spans="2:7" x14ac:dyDescent="0.35">
      <c r="B137" s="15" t="s">
        <v>230</v>
      </c>
      <c r="C137" s="16">
        <v>90119.269999999815</v>
      </c>
      <c r="D137" s="16">
        <v>104100.1099999999</v>
      </c>
      <c r="E137" s="16">
        <v>-13980.840000000084</v>
      </c>
      <c r="F137" s="18">
        <v>-0.15513707556663645</v>
      </c>
      <c r="G137" s="17">
        <v>3084</v>
      </c>
    </row>
    <row r="138" spans="2:7" x14ac:dyDescent="0.35">
      <c r="B138" s="15" t="s">
        <v>166</v>
      </c>
      <c r="C138" s="16">
        <v>89872.259999999966</v>
      </c>
      <c r="D138" s="16">
        <v>87654.999999999985</v>
      </c>
      <c r="E138" s="16">
        <v>2217.2599999999802</v>
      </c>
      <c r="F138" s="18">
        <v>2.4671238934015693E-2</v>
      </c>
      <c r="G138" s="17">
        <v>109</v>
      </c>
    </row>
    <row r="139" spans="2:7" x14ac:dyDescent="0.35">
      <c r="B139" s="15" t="s">
        <v>168</v>
      </c>
      <c r="C139" s="16">
        <v>89872.259999999951</v>
      </c>
      <c r="D139" s="16">
        <v>87654.999999999985</v>
      </c>
      <c r="E139" s="16">
        <v>2217.2599999999657</v>
      </c>
      <c r="F139" s="18">
        <v>2.4671238934015533E-2</v>
      </c>
      <c r="G139" s="17">
        <v>109</v>
      </c>
    </row>
    <row r="140" spans="2:7" x14ac:dyDescent="0.35">
      <c r="B140" s="15" t="s">
        <v>254</v>
      </c>
      <c r="C140" s="16">
        <v>89225.000000000044</v>
      </c>
      <c r="D140" s="16">
        <v>88034.999999999884</v>
      </c>
      <c r="E140" s="16">
        <v>1190.0000000001601</v>
      </c>
      <c r="F140" s="18">
        <v>1.3337069207062589E-2</v>
      </c>
      <c r="G140" s="17">
        <v>250</v>
      </c>
    </row>
    <row r="141" spans="2:7" x14ac:dyDescent="0.35">
      <c r="B141" s="15" t="s">
        <v>364</v>
      </c>
      <c r="C141" s="16">
        <v>88525.430000000037</v>
      </c>
      <c r="D141" s="16">
        <v>100594.74000000002</v>
      </c>
      <c r="E141" s="16">
        <v>-12069.309999999983</v>
      </c>
      <c r="F141" s="18">
        <v>-0.13633720841570585</v>
      </c>
      <c r="G141" s="17">
        <v>218</v>
      </c>
    </row>
    <row r="142" spans="2:7" x14ac:dyDescent="0.35">
      <c r="B142" s="15" t="s">
        <v>349</v>
      </c>
      <c r="C142" s="16">
        <v>88130.769999999524</v>
      </c>
      <c r="D142" s="16">
        <v>58414.630000000012</v>
      </c>
      <c r="E142" s="16">
        <v>29716.139999999512</v>
      </c>
      <c r="F142" s="18">
        <v>0.33718234845786177</v>
      </c>
      <c r="G142" s="17">
        <v>4412</v>
      </c>
    </row>
    <row r="143" spans="2:7" x14ac:dyDescent="0.35">
      <c r="B143" s="15" t="s">
        <v>341</v>
      </c>
      <c r="C143" s="16">
        <v>88125.27999999997</v>
      </c>
      <c r="D143" s="16">
        <v>93472.799999999916</v>
      </c>
      <c r="E143" s="16">
        <v>-5347.5199999999459</v>
      </c>
      <c r="F143" s="18">
        <v>-6.0680885212505968E-2</v>
      </c>
      <c r="G143" s="17">
        <v>272</v>
      </c>
    </row>
    <row r="144" spans="2:7" x14ac:dyDescent="0.35">
      <c r="B144" s="15" t="s">
        <v>289</v>
      </c>
      <c r="C144" s="16">
        <v>87801.290000000081</v>
      </c>
      <c r="D144" s="16">
        <v>79831.179999999949</v>
      </c>
      <c r="E144" s="16">
        <v>7970.1100000001315</v>
      </c>
      <c r="F144" s="18">
        <v>9.0774406617489603E-2</v>
      </c>
      <c r="G144" s="17">
        <v>271</v>
      </c>
    </row>
    <row r="145" spans="2:7" x14ac:dyDescent="0.35">
      <c r="B145" s="15" t="s">
        <v>192</v>
      </c>
      <c r="C145" s="16">
        <v>86869.710000000137</v>
      </c>
      <c r="D145" s="16">
        <v>79335.840000000011</v>
      </c>
      <c r="E145" s="16">
        <v>7533.8700000001263</v>
      </c>
      <c r="F145" s="18">
        <v>8.6726086687754736E-2</v>
      </c>
      <c r="G145" s="17">
        <v>580</v>
      </c>
    </row>
    <row r="146" spans="2:7" x14ac:dyDescent="0.35">
      <c r="B146" s="15" t="s">
        <v>233</v>
      </c>
      <c r="C146" s="16">
        <v>85981.639999999868</v>
      </c>
      <c r="D146" s="16">
        <v>59615.749999999876</v>
      </c>
      <c r="E146" s="16">
        <v>26365.889999999992</v>
      </c>
      <c r="F146" s="18">
        <v>0.3066455815450837</v>
      </c>
      <c r="G146" s="17">
        <v>1606</v>
      </c>
    </row>
    <row r="147" spans="2:7" x14ac:dyDescent="0.35">
      <c r="B147" s="15" t="s">
        <v>372</v>
      </c>
      <c r="C147" s="16">
        <v>85073.520000000033</v>
      </c>
      <c r="D147" s="16">
        <v>97826</v>
      </c>
      <c r="E147" s="16">
        <v>-12752.479999999967</v>
      </c>
      <c r="F147" s="18">
        <v>-0.14989952220150243</v>
      </c>
      <c r="G147" s="17">
        <v>212</v>
      </c>
    </row>
    <row r="148" spans="2:7" x14ac:dyDescent="0.35">
      <c r="B148" s="15" t="s">
        <v>348</v>
      </c>
      <c r="C148" s="16">
        <v>84804.699999999662</v>
      </c>
      <c r="D148" s="16">
        <v>56119.720000000008</v>
      </c>
      <c r="E148" s="16">
        <v>28684.979999999654</v>
      </c>
      <c r="F148" s="18">
        <v>0.33824752637530431</v>
      </c>
      <c r="G148" s="17">
        <v>4238</v>
      </c>
    </row>
    <row r="149" spans="2:7" x14ac:dyDescent="0.35">
      <c r="B149" s="15" t="s">
        <v>260</v>
      </c>
      <c r="C149" s="16">
        <v>78985.900000000081</v>
      </c>
      <c r="D149" s="16">
        <v>58449.949999999924</v>
      </c>
      <c r="E149" s="16">
        <v>20535.950000000157</v>
      </c>
      <c r="F149" s="18">
        <v>0.25999513837279992</v>
      </c>
      <c r="G149" s="17">
        <v>530</v>
      </c>
    </row>
    <row r="150" spans="2:7" x14ac:dyDescent="0.35">
      <c r="B150" s="15" t="s">
        <v>350</v>
      </c>
      <c r="C150" s="16">
        <v>77274.289999999892</v>
      </c>
      <c r="D150" s="16">
        <v>51164.170000000006</v>
      </c>
      <c r="E150" s="16">
        <v>26110.119999999886</v>
      </c>
      <c r="F150" s="18">
        <v>0.33788883728339558</v>
      </c>
      <c r="G150" s="17">
        <v>3865</v>
      </c>
    </row>
    <row r="151" spans="2:7" x14ac:dyDescent="0.35">
      <c r="B151" s="15" t="s">
        <v>368</v>
      </c>
      <c r="C151" s="16">
        <v>74494.960000000021</v>
      </c>
      <c r="D151" s="16">
        <v>83521.290000000008</v>
      </c>
      <c r="E151" s="16">
        <v>-9026.3299999999872</v>
      </c>
      <c r="F151" s="18">
        <v>-0.12116698901509558</v>
      </c>
      <c r="G151" s="17">
        <v>181</v>
      </c>
    </row>
    <row r="152" spans="2:7" x14ac:dyDescent="0.35">
      <c r="B152" s="15" t="s">
        <v>231</v>
      </c>
      <c r="C152" s="16">
        <v>73419.339999999836</v>
      </c>
      <c r="D152" s="16">
        <v>83160.109999999884</v>
      </c>
      <c r="E152" s="16">
        <v>-9740.7700000000477</v>
      </c>
      <c r="F152" s="18">
        <v>-0.13267308041723161</v>
      </c>
      <c r="G152" s="17">
        <v>2513</v>
      </c>
    </row>
    <row r="153" spans="2:7" x14ac:dyDescent="0.35">
      <c r="B153" s="15" t="s">
        <v>141</v>
      </c>
      <c r="C153" s="16">
        <v>72035.929999999978</v>
      </c>
      <c r="D153" s="16">
        <v>52732.62000000009</v>
      </c>
      <c r="E153" s="16">
        <v>19303.309999999889</v>
      </c>
      <c r="F153" s="18">
        <v>0.26796780439983064</v>
      </c>
      <c r="G153" s="17">
        <v>3365</v>
      </c>
    </row>
    <row r="154" spans="2:7" x14ac:dyDescent="0.35">
      <c r="B154" s="15" t="s">
        <v>137</v>
      </c>
      <c r="C154" s="16">
        <v>71700.839999999967</v>
      </c>
      <c r="D154" s="16">
        <v>45384.810000000107</v>
      </c>
      <c r="E154" s="16">
        <v>26316.029999999861</v>
      </c>
      <c r="F154" s="18">
        <v>0.36702540723372101</v>
      </c>
      <c r="G154" s="17">
        <v>1911</v>
      </c>
    </row>
    <row r="155" spans="2:7" x14ac:dyDescent="0.35">
      <c r="B155" s="15" t="s">
        <v>345</v>
      </c>
      <c r="C155" s="16">
        <v>70772.910000000193</v>
      </c>
      <c r="D155" s="16">
        <v>92165.570000000196</v>
      </c>
      <c r="E155" s="16">
        <v>-21392.660000000003</v>
      </c>
      <c r="F155" s="18">
        <v>-0.30227187210473533</v>
      </c>
      <c r="G155" s="17">
        <v>2217</v>
      </c>
    </row>
    <row r="156" spans="2:7" x14ac:dyDescent="0.35">
      <c r="B156" s="15" t="s">
        <v>287</v>
      </c>
      <c r="C156" s="16">
        <v>69981.84</v>
      </c>
      <c r="D156" s="16">
        <v>63629.280000000006</v>
      </c>
      <c r="E156" s="16">
        <v>6352.5599999999904</v>
      </c>
      <c r="F156" s="18">
        <v>9.0774406617488063E-2</v>
      </c>
      <c r="G156" s="17">
        <v>216</v>
      </c>
    </row>
    <row r="157" spans="2:7" x14ac:dyDescent="0.35">
      <c r="B157" s="15" t="s">
        <v>257</v>
      </c>
      <c r="C157" s="16">
        <v>68167.299999999988</v>
      </c>
      <c r="D157" s="16">
        <v>65242.730000000018</v>
      </c>
      <c r="E157" s="16">
        <v>2924.5699999999706</v>
      </c>
      <c r="F157" s="18">
        <v>4.2902828775673543E-2</v>
      </c>
      <c r="G157" s="17">
        <v>203</v>
      </c>
    </row>
    <row r="158" spans="2:7" x14ac:dyDescent="0.35">
      <c r="B158" s="15" t="s">
        <v>291</v>
      </c>
      <c r="C158" s="16">
        <v>67065.929999999978</v>
      </c>
      <c r="D158" s="16">
        <v>60978.06</v>
      </c>
      <c r="E158" s="16">
        <v>6087.8699999999808</v>
      </c>
      <c r="F158" s="18">
        <v>9.0774406617487938E-2</v>
      </c>
      <c r="G158" s="17">
        <v>207</v>
      </c>
    </row>
    <row r="159" spans="2:7" x14ac:dyDescent="0.35">
      <c r="B159" s="15" t="s">
        <v>176</v>
      </c>
      <c r="C159" s="16">
        <v>64451.450000000033</v>
      </c>
      <c r="D159" s="16">
        <v>64386.490000000034</v>
      </c>
      <c r="E159" s="16">
        <v>64.959999999999127</v>
      </c>
      <c r="F159" s="18">
        <v>1.007890435358694E-3</v>
      </c>
      <c r="G159" s="17">
        <v>107</v>
      </c>
    </row>
    <row r="160" spans="2:7" x14ac:dyDescent="0.35">
      <c r="B160" s="15" t="s">
        <v>195</v>
      </c>
      <c r="C160" s="16">
        <v>62680.200000000099</v>
      </c>
      <c r="D160" s="16">
        <v>57259.159999999945</v>
      </c>
      <c r="E160" s="16">
        <v>5421.0400000001537</v>
      </c>
      <c r="F160" s="18">
        <v>8.6487279874667686E-2</v>
      </c>
      <c r="G160" s="17">
        <v>396</v>
      </c>
    </row>
    <row r="161" spans="2:7" x14ac:dyDescent="0.35">
      <c r="B161" s="15" t="s">
        <v>199</v>
      </c>
      <c r="C161" s="16">
        <v>62262.9900000001</v>
      </c>
      <c r="D161" s="16">
        <v>56825.349999999984</v>
      </c>
      <c r="E161" s="16">
        <v>5437.6400000001158</v>
      </c>
      <c r="F161" s="18">
        <v>8.7333422310751654E-2</v>
      </c>
      <c r="G161" s="17">
        <v>393</v>
      </c>
    </row>
    <row r="162" spans="2:7" x14ac:dyDescent="0.35">
      <c r="B162" s="15" t="s">
        <v>226</v>
      </c>
      <c r="C162" s="16">
        <v>62098.870000000039</v>
      </c>
      <c r="D162" s="16">
        <v>62353.710000000079</v>
      </c>
      <c r="E162" s="16">
        <v>-254.84000000004016</v>
      </c>
      <c r="F162" s="18">
        <v>-4.1037783779324811E-3</v>
      </c>
      <c r="G162" s="17">
        <v>312</v>
      </c>
    </row>
    <row r="163" spans="2:7" x14ac:dyDescent="0.35">
      <c r="B163" s="15" t="s">
        <v>175</v>
      </c>
      <c r="C163" s="16">
        <v>61439.700000000033</v>
      </c>
      <c r="D163" s="16">
        <v>61377.780000000042</v>
      </c>
      <c r="E163" s="16">
        <v>61.919999999990978</v>
      </c>
      <c r="F163" s="18">
        <v>1.0078174209833535E-3</v>
      </c>
      <c r="G163" s="17">
        <v>102</v>
      </c>
    </row>
    <row r="164" spans="2:7" x14ac:dyDescent="0.35">
      <c r="B164" s="15" t="s">
        <v>150</v>
      </c>
      <c r="C164" s="16">
        <v>61070.099999999933</v>
      </c>
      <c r="D164" s="16">
        <v>45240.720000000038</v>
      </c>
      <c r="E164" s="16">
        <v>15829.379999999896</v>
      </c>
      <c r="F164" s="18">
        <v>0.25920016505622084</v>
      </c>
      <c r="G164" s="17">
        <v>444</v>
      </c>
    </row>
    <row r="165" spans="2:7" x14ac:dyDescent="0.35">
      <c r="B165" s="15" t="s">
        <v>185</v>
      </c>
      <c r="C165" s="16">
        <v>59218.45</v>
      </c>
      <c r="D165" s="16">
        <v>37430.949999999939</v>
      </c>
      <c r="E165" s="16">
        <v>21787.500000000058</v>
      </c>
      <c r="F165" s="18">
        <v>0.36791743113843844</v>
      </c>
      <c r="G165" s="17">
        <v>1820</v>
      </c>
    </row>
    <row r="166" spans="2:7" x14ac:dyDescent="0.35">
      <c r="B166" s="15" t="s">
        <v>216</v>
      </c>
      <c r="C166" s="16">
        <v>58489.639999999948</v>
      </c>
      <c r="D166" s="16">
        <v>43282.219999999885</v>
      </c>
      <c r="E166" s="16">
        <v>15207.420000000064</v>
      </c>
      <c r="F166" s="18">
        <v>0.26000194222429951</v>
      </c>
      <c r="G166" s="17">
        <v>866</v>
      </c>
    </row>
    <row r="167" spans="2:7" x14ac:dyDescent="0.35">
      <c r="B167" s="15" t="s">
        <v>191</v>
      </c>
      <c r="C167" s="16">
        <v>58449.300000000047</v>
      </c>
      <c r="D167" s="16">
        <v>53346.549999999988</v>
      </c>
      <c r="E167" s="16">
        <v>5102.7500000000582</v>
      </c>
      <c r="F167" s="18">
        <v>8.7302157596413549E-2</v>
      </c>
      <c r="G167" s="17">
        <v>390</v>
      </c>
    </row>
    <row r="168" spans="2:7" x14ac:dyDescent="0.35">
      <c r="B168" s="15" t="s">
        <v>219</v>
      </c>
      <c r="C168" s="16">
        <v>58414.6</v>
      </c>
      <c r="D168" s="16">
        <v>58356.6700000001</v>
      </c>
      <c r="E168" s="16">
        <v>57.929999999898428</v>
      </c>
      <c r="F168" s="18">
        <v>9.917041287605911E-4</v>
      </c>
      <c r="G168" s="17">
        <v>292</v>
      </c>
    </row>
    <row r="169" spans="2:7" x14ac:dyDescent="0.35">
      <c r="B169" s="15" t="s">
        <v>223</v>
      </c>
      <c r="C169" s="16">
        <v>55340.480000000018</v>
      </c>
      <c r="D169" s="16">
        <v>55358.830000000067</v>
      </c>
      <c r="E169" s="16">
        <v>-18.350000000049477</v>
      </c>
      <c r="F169" s="18">
        <v>-3.3158367979550357E-4</v>
      </c>
      <c r="G169" s="17">
        <v>277</v>
      </c>
    </row>
    <row r="170" spans="2:7" x14ac:dyDescent="0.35">
      <c r="B170" s="15" t="s">
        <v>197</v>
      </c>
      <c r="C170" s="16">
        <v>52123.470000000081</v>
      </c>
      <c r="D170" s="16">
        <v>47571.299999999988</v>
      </c>
      <c r="E170" s="16">
        <v>4552.1700000000928</v>
      </c>
      <c r="F170" s="18">
        <v>8.7334362044585404E-2</v>
      </c>
      <c r="G170" s="17">
        <v>329</v>
      </c>
    </row>
    <row r="171" spans="2:7" x14ac:dyDescent="0.35">
      <c r="B171" s="15" t="s">
        <v>193</v>
      </c>
      <c r="C171" s="16">
        <v>51555.280000000057</v>
      </c>
      <c r="D171" s="16">
        <v>47054.45</v>
      </c>
      <c r="E171" s="16">
        <v>4500.83000000006</v>
      </c>
      <c r="F171" s="18">
        <v>8.7301048505605147E-2</v>
      </c>
      <c r="G171" s="17">
        <v>344</v>
      </c>
    </row>
    <row r="172" spans="2:7" x14ac:dyDescent="0.35">
      <c r="B172" s="15" t="s">
        <v>179</v>
      </c>
      <c r="C172" s="16">
        <v>49392.7</v>
      </c>
      <c r="D172" s="16">
        <v>49342.92</v>
      </c>
      <c r="E172" s="16">
        <v>49.779999999998836</v>
      </c>
      <c r="F172" s="18">
        <v>1.0078412396973407E-3</v>
      </c>
      <c r="G172" s="17">
        <v>82</v>
      </c>
    </row>
    <row r="173" spans="2:7" x14ac:dyDescent="0.35">
      <c r="B173" s="15" t="s">
        <v>250</v>
      </c>
      <c r="C173" s="16">
        <v>49368.560000000114</v>
      </c>
      <c r="D173" s="16">
        <v>36580.410000000003</v>
      </c>
      <c r="E173" s="16">
        <v>12788.150000000111</v>
      </c>
      <c r="F173" s="18">
        <v>0.25903429227022384</v>
      </c>
      <c r="G173" s="17">
        <v>1400</v>
      </c>
    </row>
    <row r="174" spans="2:7" x14ac:dyDescent="0.35">
      <c r="B174" s="15" t="s">
        <v>180</v>
      </c>
      <c r="C174" s="16">
        <v>48790.350000000013</v>
      </c>
      <c r="D174" s="16">
        <v>48741.180000000008</v>
      </c>
      <c r="E174" s="16">
        <v>49.17000000000553</v>
      </c>
      <c r="F174" s="18">
        <v>1.0077812518255252E-3</v>
      </c>
      <c r="G174" s="17">
        <v>81</v>
      </c>
    </row>
    <row r="175" spans="2:7" x14ac:dyDescent="0.35">
      <c r="B175" s="15" t="s">
        <v>142</v>
      </c>
      <c r="C175" s="16">
        <v>48719.670000000027</v>
      </c>
      <c r="D175" s="16">
        <v>34428.770000000099</v>
      </c>
      <c r="E175" s="16">
        <v>14290.899999999929</v>
      </c>
      <c r="F175" s="18">
        <v>0.29332916253332425</v>
      </c>
      <c r="G175" s="17">
        <v>2197</v>
      </c>
    </row>
    <row r="176" spans="2:7" x14ac:dyDescent="0.35">
      <c r="B176" s="15" t="s">
        <v>234</v>
      </c>
      <c r="C176" s="16">
        <v>47014.479999999981</v>
      </c>
      <c r="D176" s="16">
        <v>32369.089999999916</v>
      </c>
      <c r="E176" s="16">
        <v>14645.390000000065</v>
      </c>
      <c r="F176" s="18">
        <v>0.31150807155582855</v>
      </c>
      <c r="G176" s="17">
        <v>872</v>
      </c>
    </row>
    <row r="177" spans="2:7" x14ac:dyDescent="0.35">
      <c r="B177" s="15" t="s">
        <v>139</v>
      </c>
      <c r="C177" s="16">
        <v>45933.449999999968</v>
      </c>
      <c r="D177" s="16">
        <v>34046.060000000019</v>
      </c>
      <c r="E177" s="16">
        <v>11887.389999999948</v>
      </c>
      <c r="F177" s="18">
        <v>0.25879593194066541</v>
      </c>
      <c r="G177" s="17">
        <v>720</v>
      </c>
    </row>
    <row r="178" spans="2:7" x14ac:dyDescent="0.35">
      <c r="B178" s="15" t="s">
        <v>346</v>
      </c>
      <c r="C178" s="16">
        <v>45660.09000000004</v>
      </c>
      <c r="D178" s="16">
        <v>58990.930000000211</v>
      </c>
      <c r="E178" s="16">
        <v>-13330.840000000171</v>
      </c>
      <c r="F178" s="18">
        <v>-0.29195825062982045</v>
      </c>
      <c r="G178" s="17">
        <v>1419</v>
      </c>
    </row>
    <row r="179" spans="2:7" x14ac:dyDescent="0.35">
      <c r="B179" s="15" t="s">
        <v>236</v>
      </c>
      <c r="C179" s="16">
        <v>45634.059999999969</v>
      </c>
      <c r="D179" s="16">
        <v>31526.429999999975</v>
      </c>
      <c r="E179" s="16">
        <v>14107.629999999994</v>
      </c>
      <c r="F179" s="18">
        <v>0.30914693980767882</v>
      </c>
      <c r="G179" s="17">
        <v>1274</v>
      </c>
    </row>
    <row r="180" spans="2:7" x14ac:dyDescent="0.35">
      <c r="B180" s="15" t="s">
        <v>205</v>
      </c>
      <c r="C180" s="16">
        <v>44962.399999999994</v>
      </c>
      <c r="D180" s="16">
        <v>43308.970000000016</v>
      </c>
      <c r="E180" s="16">
        <v>1653.4299999999785</v>
      </c>
      <c r="F180" s="18">
        <v>3.67736152874397E-2</v>
      </c>
      <c r="G180" s="17">
        <v>237</v>
      </c>
    </row>
    <row r="181" spans="2:7" x14ac:dyDescent="0.35">
      <c r="B181" s="15" t="s">
        <v>224</v>
      </c>
      <c r="C181" s="16">
        <v>42610.650000000023</v>
      </c>
      <c r="D181" s="16">
        <v>42568.370000000068</v>
      </c>
      <c r="E181" s="16">
        <v>42.27999999995518</v>
      </c>
      <c r="F181" s="18">
        <v>9.9224020285903071E-4</v>
      </c>
      <c r="G181" s="17">
        <v>213</v>
      </c>
    </row>
    <row r="182" spans="2:7" x14ac:dyDescent="0.35">
      <c r="B182" s="15" t="s">
        <v>171</v>
      </c>
      <c r="C182" s="16">
        <v>41590.400000000001</v>
      </c>
      <c r="D182" s="16">
        <v>30778.099999999988</v>
      </c>
      <c r="E182" s="16">
        <v>10812.300000000014</v>
      </c>
      <c r="F182" s="18">
        <v>0.25997105101177226</v>
      </c>
      <c r="G182" s="17">
        <v>606</v>
      </c>
    </row>
    <row r="183" spans="2:7" x14ac:dyDescent="0.35">
      <c r="B183" s="15" t="s">
        <v>145</v>
      </c>
      <c r="C183" s="16">
        <v>40285.650000000081</v>
      </c>
      <c r="D183" s="16">
        <v>26325.019999999968</v>
      </c>
      <c r="E183" s="16">
        <v>13960.630000000114</v>
      </c>
      <c r="F183" s="18">
        <v>0.3465410139838897</v>
      </c>
      <c r="G183" s="17">
        <v>2810</v>
      </c>
    </row>
    <row r="184" spans="2:7" x14ac:dyDescent="0.35">
      <c r="B184" s="15" t="s">
        <v>240</v>
      </c>
      <c r="C184" s="16">
        <v>40100.80000000001</v>
      </c>
      <c r="D184" s="16">
        <v>29929.539999999997</v>
      </c>
      <c r="E184" s="16">
        <v>10171.260000000013</v>
      </c>
      <c r="F184" s="18">
        <v>0.25364232135019776</v>
      </c>
      <c r="G184" s="17">
        <v>659</v>
      </c>
    </row>
    <row r="185" spans="2:7" x14ac:dyDescent="0.35">
      <c r="B185" s="15" t="s">
        <v>160</v>
      </c>
      <c r="C185" s="16">
        <v>39988.859999999979</v>
      </c>
      <c r="D185" s="16">
        <v>29591.8</v>
      </c>
      <c r="E185" s="16">
        <v>10397.059999999979</v>
      </c>
      <c r="F185" s="18">
        <v>0.25999890969635003</v>
      </c>
      <c r="G185" s="17">
        <v>222</v>
      </c>
    </row>
    <row r="186" spans="2:7" x14ac:dyDescent="0.35">
      <c r="B186" s="15" t="s">
        <v>248</v>
      </c>
      <c r="C186" s="16">
        <v>39976.349999999969</v>
      </c>
      <c r="D186" s="16">
        <v>36485.870000000017</v>
      </c>
      <c r="E186" s="16">
        <v>3490.4799999999523</v>
      </c>
      <c r="F186" s="18">
        <v>8.7313624180295479E-2</v>
      </c>
      <c r="G186" s="17">
        <v>183</v>
      </c>
    </row>
    <row r="187" spans="2:7" x14ac:dyDescent="0.35">
      <c r="B187" s="15" t="s">
        <v>140</v>
      </c>
      <c r="C187" s="16">
        <v>39619.590000000062</v>
      </c>
      <c r="D187" s="16">
        <v>29369.109999999997</v>
      </c>
      <c r="E187" s="16">
        <v>10250.480000000065</v>
      </c>
      <c r="F187" s="18">
        <v>0.25872251580594469</v>
      </c>
      <c r="G187" s="17">
        <v>723</v>
      </c>
    </row>
    <row r="188" spans="2:7" x14ac:dyDescent="0.35">
      <c r="B188" s="15" t="s">
        <v>220</v>
      </c>
      <c r="C188" s="16">
        <v>39209.800000000039</v>
      </c>
      <c r="D188" s="16">
        <v>39170.890000000043</v>
      </c>
      <c r="E188" s="16">
        <v>38.909999999996217</v>
      </c>
      <c r="F188" s="18">
        <v>9.9235395232814697E-4</v>
      </c>
      <c r="G188" s="17">
        <v>196</v>
      </c>
    </row>
    <row r="189" spans="2:7" x14ac:dyDescent="0.35">
      <c r="B189" s="15" t="s">
        <v>187</v>
      </c>
      <c r="C189" s="16">
        <v>38009.689999999973</v>
      </c>
      <c r="D189" s="16">
        <v>28128.519999999975</v>
      </c>
      <c r="E189" s="16">
        <v>9881.1699999999983</v>
      </c>
      <c r="F189" s="18">
        <v>0.25996449852656006</v>
      </c>
      <c r="G189" s="17">
        <v>361</v>
      </c>
    </row>
    <row r="190" spans="2:7" x14ac:dyDescent="0.35">
      <c r="B190" s="15" t="s">
        <v>232</v>
      </c>
      <c r="C190" s="16">
        <v>34175.669999999962</v>
      </c>
      <c r="D190" s="16">
        <v>23497.219999999965</v>
      </c>
      <c r="E190" s="16">
        <v>10678.449999999997</v>
      </c>
      <c r="F190" s="18">
        <v>0.31245766359518362</v>
      </c>
      <c r="G190" s="17">
        <v>633</v>
      </c>
    </row>
    <row r="191" spans="2:7" x14ac:dyDescent="0.35">
      <c r="B191" s="15" t="s">
        <v>148</v>
      </c>
      <c r="C191" s="16">
        <v>34112.520000000026</v>
      </c>
      <c r="D191" s="16">
        <v>25244.339999999997</v>
      </c>
      <c r="E191" s="16">
        <v>8868.1800000000294</v>
      </c>
      <c r="F191" s="18">
        <v>0.2599684807806642</v>
      </c>
      <c r="G191" s="17">
        <v>468</v>
      </c>
    </row>
    <row r="192" spans="2:7" x14ac:dyDescent="0.35">
      <c r="B192" s="15" t="s">
        <v>162</v>
      </c>
      <c r="C192" s="16">
        <v>33949.820000000087</v>
      </c>
      <c r="D192" s="16">
        <v>25171.979999999978</v>
      </c>
      <c r="E192" s="16">
        <v>8777.8400000001093</v>
      </c>
      <c r="F192" s="18">
        <v>0.25855335904579424</v>
      </c>
      <c r="G192" s="17">
        <v>700</v>
      </c>
    </row>
    <row r="193" spans="2:7" x14ac:dyDescent="0.35">
      <c r="B193" s="15" t="s">
        <v>249</v>
      </c>
      <c r="C193" s="16">
        <v>33361.719999999972</v>
      </c>
      <c r="D193" s="16">
        <v>24686.6</v>
      </c>
      <c r="E193" s="16">
        <v>8675.1199999999735</v>
      </c>
      <c r="F193" s="18">
        <v>0.26003215661542572</v>
      </c>
      <c r="G193" s="17">
        <v>266</v>
      </c>
    </row>
    <row r="194" spans="2:7" x14ac:dyDescent="0.35">
      <c r="B194" s="15" t="s">
        <v>161</v>
      </c>
      <c r="C194" s="16">
        <v>32498.239999999972</v>
      </c>
      <c r="D194" s="16">
        <v>24049.629999999997</v>
      </c>
      <c r="E194" s="16">
        <v>8448.6099999999751</v>
      </c>
      <c r="F194" s="18">
        <v>0.25997130921551387</v>
      </c>
      <c r="G194" s="17">
        <v>474</v>
      </c>
    </row>
    <row r="195" spans="2:7" x14ac:dyDescent="0.35">
      <c r="B195" s="15" t="s">
        <v>255</v>
      </c>
      <c r="C195" s="16">
        <v>32120.999999999993</v>
      </c>
      <c r="D195" s="16">
        <v>31692.600000000002</v>
      </c>
      <c r="E195" s="16">
        <v>428.39999999999054</v>
      </c>
      <c r="F195" s="18">
        <v>1.3337069207060509E-2</v>
      </c>
      <c r="G195" s="17">
        <v>90</v>
      </c>
    </row>
    <row r="196" spans="2:7" x14ac:dyDescent="0.35">
      <c r="B196" s="15" t="s">
        <v>132</v>
      </c>
      <c r="C196" s="16">
        <v>30658.420000000093</v>
      </c>
      <c r="D196" s="16">
        <v>35764.779999999941</v>
      </c>
      <c r="E196" s="16">
        <v>-5106.3599999998478</v>
      </c>
      <c r="F196" s="18">
        <v>-0.16655652835338</v>
      </c>
      <c r="G196" s="17">
        <v>5903</v>
      </c>
    </row>
    <row r="197" spans="2:7" x14ac:dyDescent="0.35">
      <c r="B197" s="15" t="s">
        <v>172</v>
      </c>
      <c r="C197" s="16">
        <v>30271.57000000008</v>
      </c>
      <c r="D197" s="16">
        <v>22403.079999999958</v>
      </c>
      <c r="E197" s="16">
        <v>7868.4900000001217</v>
      </c>
      <c r="F197" s="18">
        <v>0.25993002675447957</v>
      </c>
      <c r="G197" s="17">
        <v>623</v>
      </c>
    </row>
    <row r="198" spans="2:7" x14ac:dyDescent="0.35">
      <c r="B198" s="15" t="s">
        <v>376</v>
      </c>
      <c r="C198" s="16">
        <v>30190.809999999929</v>
      </c>
      <c r="D198" s="16">
        <v>18821.000000000022</v>
      </c>
      <c r="E198" s="16">
        <v>11369.809999999907</v>
      </c>
      <c r="F198" s="18">
        <v>0.37659837546590946</v>
      </c>
      <c r="G198" s="17">
        <v>719</v>
      </c>
    </row>
    <row r="199" spans="2:7" x14ac:dyDescent="0.35">
      <c r="B199" s="15" t="s">
        <v>208</v>
      </c>
      <c r="C199" s="16">
        <v>24844.689999999995</v>
      </c>
      <c r="D199" s="16">
        <v>24057.959999999995</v>
      </c>
      <c r="E199" s="16">
        <v>786.72999999999956</v>
      </c>
      <c r="F199" s="18">
        <v>3.1665921369918471E-2</v>
      </c>
      <c r="G199" s="17">
        <v>129</v>
      </c>
    </row>
    <row r="200" spans="2:7" x14ac:dyDescent="0.35">
      <c r="B200" s="15" t="s">
        <v>146</v>
      </c>
      <c r="C200" s="16">
        <v>23648.610000000073</v>
      </c>
      <c r="D200" s="16">
        <v>15273.230000000009</v>
      </c>
      <c r="E200" s="16">
        <v>8375.3800000000647</v>
      </c>
      <c r="F200" s="18">
        <v>0.35415950451210615</v>
      </c>
      <c r="G200" s="17">
        <v>1636</v>
      </c>
    </row>
    <row r="201" spans="2:7" x14ac:dyDescent="0.35">
      <c r="B201" s="15" t="s">
        <v>261</v>
      </c>
      <c r="C201" s="16">
        <v>22536.25</v>
      </c>
      <c r="D201" s="16">
        <v>16678.77000000003</v>
      </c>
      <c r="E201" s="16">
        <v>5857.4799999999705</v>
      </c>
      <c r="F201" s="18">
        <v>0.25991369460313807</v>
      </c>
      <c r="G201" s="17">
        <v>605</v>
      </c>
    </row>
    <row r="202" spans="2:7" x14ac:dyDescent="0.35">
      <c r="B202" s="15" t="s">
        <v>200</v>
      </c>
      <c r="C202" s="16">
        <v>22473.78999999999</v>
      </c>
      <c r="D202" s="16">
        <v>16640.54999999997</v>
      </c>
      <c r="E202" s="16">
        <v>5833.2400000000198</v>
      </c>
      <c r="F202" s="18">
        <v>0.25955746672012253</v>
      </c>
      <c r="G202" s="17">
        <v>617</v>
      </c>
    </row>
    <row r="203" spans="2:7" x14ac:dyDescent="0.35">
      <c r="B203" s="15" t="s">
        <v>301</v>
      </c>
      <c r="C203" s="16">
        <v>22009.760000000002</v>
      </c>
      <c r="D203" s="16">
        <v>16286.399999999985</v>
      </c>
      <c r="E203" s="16">
        <v>5723.360000000017</v>
      </c>
      <c r="F203" s="18">
        <v>0.26003736524160265</v>
      </c>
      <c r="G203" s="17">
        <v>302</v>
      </c>
    </row>
    <row r="204" spans="2:7" x14ac:dyDescent="0.35">
      <c r="B204" s="15" t="s">
        <v>201</v>
      </c>
      <c r="C204" s="16">
        <v>21234.609999999982</v>
      </c>
      <c r="D204" s="16">
        <v>15757.890000000005</v>
      </c>
      <c r="E204" s="16">
        <v>5476.7199999999775</v>
      </c>
      <c r="F204" s="18">
        <v>0.25791479099451237</v>
      </c>
      <c r="G204" s="17">
        <v>835</v>
      </c>
    </row>
    <row r="205" spans="2:7" x14ac:dyDescent="0.35">
      <c r="B205" s="15" t="s">
        <v>237</v>
      </c>
      <c r="C205" s="16">
        <v>20378.729999999992</v>
      </c>
      <c r="D205" s="16">
        <v>14030.979999999961</v>
      </c>
      <c r="E205" s="16">
        <v>6347.7500000000309</v>
      </c>
      <c r="F205" s="18">
        <v>0.31148898876426712</v>
      </c>
      <c r="G205" s="17">
        <v>567</v>
      </c>
    </row>
    <row r="206" spans="2:7" x14ac:dyDescent="0.35">
      <c r="B206" s="15" t="s">
        <v>211</v>
      </c>
      <c r="C206" s="16">
        <v>20104.27</v>
      </c>
      <c r="D206" s="16">
        <v>18676.059999999994</v>
      </c>
      <c r="E206" s="16">
        <v>1428.2100000000064</v>
      </c>
      <c r="F206" s="18">
        <v>7.1040132270408549E-2</v>
      </c>
      <c r="G206" s="17">
        <v>100</v>
      </c>
    </row>
    <row r="207" spans="2:7" x14ac:dyDescent="0.35">
      <c r="B207" s="15" t="s">
        <v>173</v>
      </c>
      <c r="C207" s="16">
        <v>19710.079999999984</v>
      </c>
      <c r="D207" s="16">
        <v>14585.079999999998</v>
      </c>
      <c r="E207" s="16">
        <v>5124.9999999999854</v>
      </c>
      <c r="F207" s="18">
        <v>0.26001923888690404</v>
      </c>
      <c r="G207" s="17">
        <v>92</v>
      </c>
    </row>
    <row r="208" spans="2:7" x14ac:dyDescent="0.35">
      <c r="B208" s="15" t="s">
        <v>215</v>
      </c>
      <c r="C208" s="16">
        <v>19456.290000000015</v>
      </c>
      <c r="D208" s="16">
        <v>14400.510000000009</v>
      </c>
      <c r="E208" s="16">
        <v>5055.7800000000061</v>
      </c>
      <c r="F208" s="18">
        <v>0.25985324026317463</v>
      </c>
      <c r="G208" s="17">
        <v>801</v>
      </c>
    </row>
    <row r="209" spans="2:7" x14ac:dyDescent="0.35">
      <c r="B209" s="15" t="s">
        <v>151</v>
      </c>
      <c r="C209" s="16">
        <v>19084.200000000026</v>
      </c>
      <c r="D209" s="16">
        <v>14121.900000000009</v>
      </c>
      <c r="E209" s="16">
        <v>4962.3000000000175</v>
      </c>
      <c r="F209" s="18">
        <v>0.26002137894174293</v>
      </c>
      <c r="G209" s="17">
        <v>255</v>
      </c>
    </row>
    <row r="210" spans="2:7" x14ac:dyDescent="0.35">
      <c r="B210" s="15" t="s">
        <v>203</v>
      </c>
      <c r="C210" s="16">
        <v>18006.300000000036</v>
      </c>
      <c r="D210" s="16">
        <v>13324.200000000008</v>
      </c>
      <c r="E210" s="16">
        <v>4682.1000000000276</v>
      </c>
      <c r="F210" s="18">
        <v>0.2600256576864774</v>
      </c>
      <c r="G210" s="17">
        <v>342</v>
      </c>
    </row>
    <row r="211" spans="2:7" x14ac:dyDescent="0.35">
      <c r="B211" s="15" t="s">
        <v>379</v>
      </c>
      <c r="C211" s="16">
        <v>17726.060000000001</v>
      </c>
      <c r="D211" s="16">
        <v>12187.709999999995</v>
      </c>
      <c r="E211" s="16">
        <v>5538.3500000000058</v>
      </c>
      <c r="F211" s="18">
        <v>0.3124411177667234</v>
      </c>
      <c r="G211" s="17">
        <v>394</v>
      </c>
    </row>
    <row r="212" spans="2:7" x14ac:dyDescent="0.35">
      <c r="B212" s="15" t="s">
        <v>188</v>
      </c>
      <c r="C212" s="16">
        <v>16896.700000000008</v>
      </c>
      <c r="D212" s="16">
        <v>12503.9</v>
      </c>
      <c r="E212" s="16">
        <v>4392.8000000000084</v>
      </c>
      <c r="F212" s="18">
        <v>0.25997975936129575</v>
      </c>
      <c r="G212" s="17">
        <v>190</v>
      </c>
    </row>
    <row r="213" spans="2:7" x14ac:dyDescent="0.35">
      <c r="B213" s="15" t="s">
        <v>134</v>
      </c>
      <c r="C213" s="16">
        <v>16249</v>
      </c>
      <c r="D213" s="16">
        <v>11199.71000000001</v>
      </c>
      <c r="E213" s="16">
        <v>5049.28999999999</v>
      </c>
      <c r="F213" s="18">
        <v>0.31074466120992</v>
      </c>
      <c r="G213" s="17">
        <v>1086</v>
      </c>
    </row>
    <row r="214" spans="2:7" x14ac:dyDescent="0.35">
      <c r="B214" s="15" t="s">
        <v>235</v>
      </c>
      <c r="C214" s="16">
        <v>16015.550000000016</v>
      </c>
      <c r="D214" s="16">
        <v>11011.97999999997</v>
      </c>
      <c r="E214" s="16">
        <v>5003.5700000000452</v>
      </c>
      <c r="F214" s="18">
        <v>0.3124194923059177</v>
      </c>
      <c r="G214" s="17">
        <v>445</v>
      </c>
    </row>
    <row r="215" spans="2:7" x14ac:dyDescent="0.35">
      <c r="B215" s="15" t="s">
        <v>164</v>
      </c>
      <c r="C215" s="16">
        <v>14811.01999999997</v>
      </c>
      <c r="D215" s="16">
        <v>10961.329999999985</v>
      </c>
      <c r="E215" s="16">
        <v>3849.6899999999841</v>
      </c>
      <c r="F215" s="18">
        <v>0.25992065367543843</v>
      </c>
      <c r="G215" s="17">
        <v>469</v>
      </c>
    </row>
    <row r="216" spans="2:7" x14ac:dyDescent="0.35">
      <c r="B216" s="15" t="s">
        <v>300</v>
      </c>
      <c r="C216" s="16">
        <v>14249.700000000015</v>
      </c>
      <c r="D216" s="16">
        <v>10544.849999999993</v>
      </c>
      <c r="E216" s="16">
        <v>3704.8500000000222</v>
      </c>
      <c r="F216" s="18">
        <v>0.25999494726204891</v>
      </c>
      <c r="G216" s="17">
        <v>223</v>
      </c>
    </row>
    <row r="217" spans="2:7" x14ac:dyDescent="0.35">
      <c r="B217" s="15" t="s">
        <v>242</v>
      </c>
      <c r="C217" s="16">
        <v>14229.680000000004</v>
      </c>
      <c r="D217" s="16">
        <v>12635.759999999998</v>
      </c>
      <c r="E217" s="16">
        <v>1593.9200000000055</v>
      </c>
      <c r="F217" s="18">
        <v>0.11201376278314094</v>
      </c>
      <c r="G217" s="17">
        <v>68</v>
      </c>
    </row>
    <row r="218" spans="2:7" x14ac:dyDescent="0.35">
      <c r="B218" s="15" t="s">
        <v>154</v>
      </c>
      <c r="C218" s="16">
        <v>13765.920000000002</v>
      </c>
      <c r="D218" s="16">
        <v>11884.570000000002</v>
      </c>
      <c r="E218" s="16">
        <v>1881.3500000000004</v>
      </c>
      <c r="F218" s="18">
        <v>0.13666721875472182</v>
      </c>
      <c r="G218" s="17">
        <v>17</v>
      </c>
    </row>
    <row r="219" spans="2:7" x14ac:dyDescent="0.35">
      <c r="B219" s="15" t="s">
        <v>238</v>
      </c>
      <c r="C219" s="16">
        <v>13524.299999999994</v>
      </c>
      <c r="D219" s="16">
        <v>9317.9599999999828</v>
      </c>
      <c r="E219" s="16">
        <v>4206.3400000000111</v>
      </c>
      <c r="F219" s="18">
        <v>0.31102090311513447</v>
      </c>
      <c r="G219" s="17">
        <v>1130</v>
      </c>
    </row>
    <row r="220" spans="2:7" x14ac:dyDescent="0.35">
      <c r="B220" s="15" t="s">
        <v>184</v>
      </c>
      <c r="C220" s="16">
        <v>11937.239999999978</v>
      </c>
      <c r="D220" s="16">
        <v>8834.4599999999828</v>
      </c>
      <c r="E220" s="16">
        <v>3102.7799999999952</v>
      </c>
      <c r="F220" s="18">
        <v>0.25992440463624766</v>
      </c>
      <c r="G220" s="17">
        <v>378</v>
      </c>
    </row>
    <row r="221" spans="2:7" x14ac:dyDescent="0.35">
      <c r="B221" s="15" t="s">
        <v>144</v>
      </c>
      <c r="C221" s="16">
        <v>11447.52000000001</v>
      </c>
      <c r="D221" s="16">
        <v>7410.3300000000017</v>
      </c>
      <c r="E221" s="16">
        <v>4037.1900000000078</v>
      </c>
      <c r="F221" s="18">
        <v>0.35266939913623252</v>
      </c>
      <c r="G221" s="17">
        <v>791</v>
      </c>
    </row>
    <row r="222" spans="2:7" x14ac:dyDescent="0.35">
      <c r="B222" s="15" t="s">
        <v>251</v>
      </c>
      <c r="C222" s="16">
        <v>11361.25</v>
      </c>
      <c r="D222" s="16">
        <v>8408.340000000002</v>
      </c>
      <c r="E222" s="16">
        <v>2952.909999999998</v>
      </c>
      <c r="F222" s="18">
        <v>0.25991066123885997</v>
      </c>
      <c r="G222" s="17">
        <v>305</v>
      </c>
    </row>
    <row r="223" spans="2:7" x14ac:dyDescent="0.35">
      <c r="B223" s="15" t="s">
        <v>143</v>
      </c>
      <c r="C223" s="16">
        <v>11235.469999999994</v>
      </c>
      <c r="D223" s="16">
        <v>7725.3400000000238</v>
      </c>
      <c r="E223" s="16">
        <v>3510.1299999999701</v>
      </c>
      <c r="F223" s="18">
        <v>0.31241505695800637</v>
      </c>
      <c r="G223" s="17">
        <v>493</v>
      </c>
    </row>
    <row r="224" spans="2:7" x14ac:dyDescent="0.35">
      <c r="B224" s="15" t="s">
        <v>253</v>
      </c>
      <c r="C224" s="16">
        <v>11149.179999999998</v>
      </c>
      <c r="D224" s="16">
        <v>8272.0500000000084</v>
      </c>
      <c r="E224" s="16">
        <v>2877.1299999999901</v>
      </c>
      <c r="F224" s="18">
        <v>0.25805754324533198</v>
      </c>
      <c r="G224" s="17">
        <v>476</v>
      </c>
    </row>
    <row r="225" spans="2:7" x14ac:dyDescent="0.35">
      <c r="B225" s="15" t="s">
        <v>262</v>
      </c>
      <c r="C225" s="16">
        <v>10574.719999999998</v>
      </c>
      <c r="D225" s="16">
        <v>7825.2800000000025</v>
      </c>
      <c r="E225" s="16">
        <v>2749.4399999999951</v>
      </c>
      <c r="F225" s="18">
        <v>0.26000121043394014</v>
      </c>
      <c r="G225" s="17">
        <v>64</v>
      </c>
    </row>
    <row r="226" spans="2:7" x14ac:dyDescent="0.35">
      <c r="B226" s="15" t="s">
        <v>239</v>
      </c>
      <c r="C226" s="16">
        <v>10464.519999999997</v>
      </c>
      <c r="D226" s="16">
        <v>7743.91</v>
      </c>
      <c r="E226" s="16">
        <v>2720.6099999999969</v>
      </c>
      <c r="F226" s="18">
        <v>0.25998421332273219</v>
      </c>
      <c r="G226" s="17">
        <v>68</v>
      </c>
    </row>
    <row r="227" spans="2:7" x14ac:dyDescent="0.35">
      <c r="B227" s="15" t="s">
        <v>298</v>
      </c>
      <c r="C227" s="16">
        <v>10446.68999999999</v>
      </c>
      <c r="D227" s="16">
        <v>6711.0900000000029</v>
      </c>
      <c r="E227" s="16">
        <v>3735.5999999999867</v>
      </c>
      <c r="F227" s="18">
        <v>0.35758694859328555</v>
      </c>
      <c r="G227" s="17">
        <v>1996</v>
      </c>
    </row>
    <row r="228" spans="2:7" x14ac:dyDescent="0.35">
      <c r="B228" s="15" t="s">
        <v>186</v>
      </c>
      <c r="C228" s="16">
        <v>10332.410000000011</v>
      </c>
      <c r="D228" s="16">
        <v>7646.7100000000009</v>
      </c>
      <c r="E228" s="16">
        <v>2685.7000000000098</v>
      </c>
      <c r="F228" s="18">
        <v>0.25992967758732061</v>
      </c>
      <c r="G228" s="17">
        <v>319</v>
      </c>
    </row>
    <row r="229" spans="2:7" x14ac:dyDescent="0.35">
      <c r="B229" s="15" t="s">
        <v>183</v>
      </c>
      <c r="C229" s="16">
        <v>10328.720000000001</v>
      </c>
      <c r="D229" s="16">
        <v>7643.4900000000016</v>
      </c>
      <c r="E229" s="16">
        <v>2685.2299999999996</v>
      </c>
      <c r="F229" s="18">
        <v>0.25997703490848811</v>
      </c>
      <c r="G229" s="17">
        <v>188</v>
      </c>
    </row>
    <row r="230" spans="2:7" x14ac:dyDescent="0.35">
      <c r="B230" s="15" t="s">
        <v>133</v>
      </c>
      <c r="C230" s="16">
        <v>10179.940000000002</v>
      </c>
      <c r="D230" s="16">
        <v>6460.99</v>
      </c>
      <c r="E230" s="16">
        <v>3718.9500000000025</v>
      </c>
      <c r="F230" s="18">
        <v>0.36532140660946938</v>
      </c>
      <c r="G230" s="17">
        <v>2173</v>
      </c>
    </row>
    <row r="231" spans="2:7" x14ac:dyDescent="0.35">
      <c r="B231" s="15" t="s">
        <v>202</v>
      </c>
      <c r="C231" s="16">
        <v>9545.9699999999903</v>
      </c>
      <c r="D231" s="16">
        <v>7065.53</v>
      </c>
      <c r="E231" s="16">
        <v>2480.4399999999905</v>
      </c>
      <c r="F231" s="18">
        <v>0.2598415876018878</v>
      </c>
      <c r="G231" s="17">
        <v>393</v>
      </c>
    </row>
    <row r="232" spans="2:7" x14ac:dyDescent="0.35">
      <c r="B232" s="15" t="s">
        <v>135</v>
      </c>
      <c r="C232" s="16">
        <v>8363</v>
      </c>
      <c r="D232" s="16">
        <v>6200.8499999999976</v>
      </c>
      <c r="E232" s="16">
        <v>2162.1500000000024</v>
      </c>
      <c r="F232" s="18">
        <v>0.25853760612220522</v>
      </c>
      <c r="G232" s="17">
        <v>690</v>
      </c>
    </row>
    <row r="233" spans="2:7" x14ac:dyDescent="0.35">
      <c r="B233" s="15" t="s">
        <v>225</v>
      </c>
      <c r="C233" s="16">
        <v>7201.7999999999984</v>
      </c>
      <c r="D233" s="16">
        <v>7194.6399999999976</v>
      </c>
      <c r="E233" s="16">
        <v>7.160000000000764</v>
      </c>
      <c r="F233" s="18">
        <v>9.9419589547068308E-4</v>
      </c>
      <c r="G233" s="17">
        <v>36</v>
      </c>
    </row>
    <row r="234" spans="2:7" x14ac:dyDescent="0.35">
      <c r="B234" s="15" t="s">
        <v>198</v>
      </c>
      <c r="C234" s="16">
        <v>6970.9199999999992</v>
      </c>
      <c r="D234" s="16">
        <v>6362.1099999999988</v>
      </c>
      <c r="E234" s="16">
        <v>608.8100000000004</v>
      </c>
      <c r="F234" s="18">
        <v>8.7335674487729095E-2</v>
      </c>
      <c r="G234" s="17">
        <v>44</v>
      </c>
    </row>
    <row r="235" spans="2:7" x14ac:dyDescent="0.35">
      <c r="B235" s="15" t="s">
        <v>374</v>
      </c>
      <c r="C235" s="16">
        <v>6885.9299999999948</v>
      </c>
      <c r="D235" s="16">
        <v>4382.3500000000013</v>
      </c>
      <c r="E235" s="16">
        <v>2503.5799999999936</v>
      </c>
      <c r="F235" s="18">
        <v>0.3635790662989597</v>
      </c>
      <c r="G235" s="17">
        <v>2348</v>
      </c>
    </row>
    <row r="236" spans="2:7" x14ac:dyDescent="0.35">
      <c r="B236" s="15" t="s">
        <v>351</v>
      </c>
      <c r="C236" s="16">
        <v>6656.83</v>
      </c>
      <c r="D236" s="16">
        <v>4926.5200000000041</v>
      </c>
      <c r="E236" s="16">
        <v>1730.3099999999959</v>
      </c>
      <c r="F236" s="18">
        <v>0.25993002675447563</v>
      </c>
      <c r="G236" s="17">
        <v>137</v>
      </c>
    </row>
    <row r="237" spans="2:7" x14ac:dyDescent="0.35">
      <c r="B237" s="15" t="s">
        <v>299</v>
      </c>
      <c r="C237" s="16">
        <v>6223.2599999999929</v>
      </c>
      <c r="D237" s="16">
        <v>3893.2200000000062</v>
      </c>
      <c r="E237" s="16">
        <v>2330.0399999999868</v>
      </c>
      <c r="F237" s="18">
        <v>0.37440826833524382</v>
      </c>
      <c r="G237" s="17">
        <v>1158</v>
      </c>
    </row>
    <row r="238" spans="2:7" x14ac:dyDescent="0.35">
      <c r="B238" s="15" t="s">
        <v>265</v>
      </c>
      <c r="C238" s="16">
        <v>6148.4999999999945</v>
      </c>
      <c r="D238" s="16">
        <v>3759.8200000000097</v>
      </c>
      <c r="E238" s="16">
        <v>2388.6799999999848</v>
      </c>
      <c r="F238" s="18">
        <v>0.38849800764413872</v>
      </c>
      <c r="G238" s="17">
        <v>1107</v>
      </c>
    </row>
    <row r="239" spans="2:7" x14ac:dyDescent="0.35">
      <c r="B239" s="15" t="s">
        <v>214</v>
      </c>
      <c r="C239" s="16">
        <v>5421.6299999999965</v>
      </c>
      <c r="D239" s="16">
        <v>4012.839999999997</v>
      </c>
      <c r="E239" s="16">
        <v>1408.7899999999995</v>
      </c>
      <c r="F239" s="18">
        <v>0.2598462086125391</v>
      </c>
      <c r="G239" s="17">
        <v>213</v>
      </c>
    </row>
    <row r="240" spans="2:7" x14ac:dyDescent="0.35">
      <c r="B240" s="15" t="s">
        <v>218</v>
      </c>
      <c r="C240" s="16">
        <v>5001.25</v>
      </c>
      <c r="D240" s="16">
        <v>4996.2799999999988</v>
      </c>
      <c r="E240" s="16">
        <v>4.9700000000011642</v>
      </c>
      <c r="F240" s="18">
        <v>9.9375156210970532E-4</v>
      </c>
      <c r="G240" s="17">
        <v>25</v>
      </c>
    </row>
    <row r="241" spans="2:7" x14ac:dyDescent="0.35">
      <c r="B241" s="15" t="s">
        <v>204</v>
      </c>
      <c r="C241" s="16">
        <v>4940.1399999999967</v>
      </c>
      <c r="D241" s="16">
        <v>3660.4199999999987</v>
      </c>
      <c r="E241" s="16">
        <v>1279.719999999998</v>
      </c>
      <c r="F241" s="18">
        <v>0.25904529021444711</v>
      </c>
      <c r="G241" s="17">
        <v>304</v>
      </c>
    </row>
    <row r="242" spans="2:7" x14ac:dyDescent="0.35">
      <c r="B242" s="15" t="s">
        <v>174</v>
      </c>
      <c r="C242" s="16">
        <v>4042.2399999999989</v>
      </c>
      <c r="D242" s="16">
        <v>2991.5699999999983</v>
      </c>
      <c r="E242" s="16">
        <v>1050.6700000000005</v>
      </c>
      <c r="F242" s="18">
        <v>0.25992271611779627</v>
      </c>
      <c r="G242" s="17">
        <v>128</v>
      </c>
    </row>
    <row r="243" spans="2:7" x14ac:dyDescent="0.35">
      <c r="B243" s="15" t="s">
        <v>222</v>
      </c>
      <c r="C243" s="16">
        <v>3000.75</v>
      </c>
      <c r="D243" s="16">
        <v>2997.77</v>
      </c>
      <c r="E243" s="16">
        <v>2.9800000000000182</v>
      </c>
      <c r="F243" s="18">
        <v>9.9308506206782234E-4</v>
      </c>
      <c r="G243" s="17">
        <v>15</v>
      </c>
    </row>
    <row r="244" spans="2:7" x14ac:dyDescent="0.35">
      <c r="B244" s="15" t="s">
        <v>194</v>
      </c>
      <c r="C244" s="16">
        <v>2248.0500000000002</v>
      </c>
      <c r="D244" s="16">
        <v>2051.81</v>
      </c>
      <c r="E244" s="16">
        <v>196.24000000000024</v>
      </c>
      <c r="F244" s="18">
        <v>8.7293432085585376E-2</v>
      </c>
      <c r="G244" s="17">
        <v>15</v>
      </c>
    </row>
    <row r="245" spans="2:7" x14ac:dyDescent="0.35">
      <c r="B245" s="15" t="s">
        <v>189</v>
      </c>
      <c r="C245" s="16">
        <v>1949.399999999999</v>
      </c>
      <c r="D245" s="16">
        <v>1442.46</v>
      </c>
      <c r="E245" s="16">
        <v>506.93999999999892</v>
      </c>
      <c r="F245" s="18">
        <v>0.26004924592182166</v>
      </c>
      <c r="G245" s="17">
        <v>95</v>
      </c>
    </row>
    <row r="246" spans="2:7" x14ac:dyDescent="0.35">
      <c r="B246" s="15" t="s">
        <v>263</v>
      </c>
      <c r="C246" s="16">
        <v>1901.880000000001</v>
      </c>
      <c r="D246" s="16">
        <v>1407.65</v>
      </c>
      <c r="E246" s="16">
        <v>494.23000000000093</v>
      </c>
      <c r="F246" s="18">
        <v>0.25986392411718967</v>
      </c>
      <c r="G246" s="17">
        <v>81</v>
      </c>
    </row>
    <row r="247" spans="2:7" x14ac:dyDescent="0.35">
      <c r="B247" s="15" t="s">
        <v>227</v>
      </c>
      <c r="C247" s="16">
        <v>1548.3999999999994</v>
      </c>
      <c r="D247" s="16">
        <v>1145.9599999999998</v>
      </c>
      <c r="E247" s="16">
        <v>402.4399999999996</v>
      </c>
      <c r="F247" s="18">
        <v>0.2599070007749934</v>
      </c>
      <c r="G247" s="17">
        <v>56</v>
      </c>
    </row>
    <row r="248" spans="2:7" x14ac:dyDescent="0.35">
      <c r="B248" s="15" t="s">
        <v>245</v>
      </c>
      <c r="C248" s="16">
        <v>1529.15</v>
      </c>
      <c r="D248" s="16">
        <v>1395.65</v>
      </c>
      <c r="E248" s="16">
        <v>133.5</v>
      </c>
      <c r="F248" s="18">
        <v>8.7303403851813094E-2</v>
      </c>
      <c r="G248" s="17">
        <v>7</v>
      </c>
    </row>
    <row r="249" spans="2:7" x14ac:dyDescent="0.35">
      <c r="B249" s="15" t="s">
        <v>228</v>
      </c>
      <c r="C249" s="16">
        <v>1480.5699999999993</v>
      </c>
      <c r="D249" s="16">
        <v>1095.6799999999998</v>
      </c>
      <c r="E249" s="16">
        <v>384.88999999999942</v>
      </c>
      <c r="F249" s="18">
        <v>0.25996069081502365</v>
      </c>
      <c r="G249" s="17">
        <v>91</v>
      </c>
    </row>
    <row r="250" spans="2:7" x14ac:dyDescent="0.35">
      <c r="B250" s="15" t="s">
        <v>190</v>
      </c>
      <c r="C250" s="16">
        <v>1198.96</v>
      </c>
      <c r="D250" s="16">
        <v>1094.31</v>
      </c>
      <c r="E250" s="16">
        <v>104.65000000000009</v>
      </c>
      <c r="F250" s="18">
        <v>8.7283979448855742E-2</v>
      </c>
      <c r="G250" s="17">
        <v>8</v>
      </c>
    </row>
    <row r="251" spans="2:7" x14ac:dyDescent="0.35">
      <c r="B251" s="15" t="s">
        <v>297</v>
      </c>
      <c r="C251" s="16">
        <v>831.11000000000195</v>
      </c>
      <c r="D251" s="16">
        <v>520.04999999999973</v>
      </c>
      <c r="E251" s="16">
        <v>311.06000000000222</v>
      </c>
      <c r="F251" s="18">
        <v>0.37427055383764063</v>
      </c>
      <c r="G251" s="17">
        <v>607</v>
      </c>
    </row>
    <row r="252" spans="2:7" x14ac:dyDescent="0.35">
      <c r="B252" s="15" t="s">
        <v>221</v>
      </c>
      <c r="C252" s="16">
        <v>800.2</v>
      </c>
      <c r="D252" s="16">
        <v>799.41</v>
      </c>
      <c r="E252" s="16">
        <v>0.79000000000007731</v>
      </c>
      <c r="F252" s="18">
        <v>9.8725318670342074E-4</v>
      </c>
      <c r="G252" s="17">
        <v>4</v>
      </c>
    </row>
    <row r="253" spans="2:7" x14ac:dyDescent="0.35">
      <c r="B253" s="15" t="s">
        <v>264</v>
      </c>
      <c r="C253" s="16">
        <v>513.00000000000034</v>
      </c>
      <c r="D253" s="16">
        <v>305.73</v>
      </c>
      <c r="E253" s="16">
        <v>207.27000000000032</v>
      </c>
      <c r="F253" s="18">
        <v>0.40403508771929858</v>
      </c>
      <c r="G253" s="17">
        <v>90</v>
      </c>
    </row>
    <row r="254" spans="2:7" x14ac:dyDescent="0.35">
      <c r="B254" s="15" t="s">
        <v>136</v>
      </c>
      <c r="C254" s="16">
        <v>457.20000000000005</v>
      </c>
      <c r="D254" s="16">
        <v>285</v>
      </c>
      <c r="E254" s="16">
        <v>172.20000000000005</v>
      </c>
      <c r="F254" s="18">
        <v>0.37664041994750663</v>
      </c>
      <c r="G254" s="17">
        <v>12</v>
      </c>
    </row>
    <row r="255" spans="2:7" x14ac:dyDescent="0.35">
      <c r="B255" s="15" t="s">
        <v>217</v>
      </c>
      <c r="C255" s="16">
        <v>162.69999999999999</v>
      </c>
      <c r="D255" s="16">
        <v>120.41</v>
      </c>
      <c r="E255" s="16">
        <v>42.289999999999992</v>
      </c>
      <c r="F255" s="18">
        <v>0.25992624462200364</v>
      </c>
      <c r="G255" s="17">
        <v>10</v>
      </c>
    </row>
  </sheetData>
  <mergeCells count="6">
    <mergeCell ref="B4:G4"/>
    <mergeCell ref="A1:D1"/>
    <mergeCell ref="I4:J4"/>
    <mergeCell ref="L4:M4"/>
    <mergeCell ref="I18:J18"/>
    <mergeCell ref="I17:M1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4A11E-D888-4F10-B76E-821E253F447D}">
  <dimension ref="A1"/>
  <sheetViews>
    <sheetView topLeftCell="A24" workbookViewId="0">
      <selection activeCell="K40" sqref="K40"/>
    </sheetView>
  </sheetViews>
  <sheetFormatPr defaultRowHeight="14.5" x14ac:dyDescent="0.3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Props1.xml><?xml version="1.0" encoding="utf-8"?>
<ds:datastoreItem xmlns:ds="http://schemas.openxmlformats.org/officeDocument/2006/customXml" ds:itemID="{6F524D2E-CA12-4367-B7DA-EADFAE6D73DB}">
  <ds:schemaRefs/>
</ds:datastoreItem>
</file>

<file path=customXml/itemProps2.xml><?xml version="1.0" encoding="utf-8"?>
<ds:datastoreItem xmlns:ds="http://schemas.openxmlformats.org/officeDocument/2006/customXml" ds:itemID="{683E139B-F98E-4769-9356-667F3DE36A1D}">
  <ds:schemaRefs/>
</ds:datastoreItem>
</file>

<file path=customXml/itemProps3.xml><?xml version="1.0" encoding="utf-8"?>
<ds:datastoreItem xmlns:ds="http://schemas.openxmlformats.org/officeDocument/2006/customXml" ds:itemID="{0483538B-1524-42F2-87CA-3C4E050B562A}">
  <ds:schemaRefs/>
</ds:datastoreItem>
</file>

<file path=customXml/itemProps4.xml><?xml version="1.0" encoding="utf-8"?>
<ds:datastoreItem xmlns:ds="http://schemas.openxmlformats.org/officeDocument/2006/customXml" ds:itemID="{FF6B0289-D94D-486A-AC40-2E283AADCD38}">
  <ds:schemaRefs/>
</ds:datastoreItem>
</file>

<file path=customXml/itemProps5.xml><?xml version="1.0" encoding="utf-8"?>
<ds:datastoreItem xmlns:ds="http://schemas.openxmlformats.org/officeDocument/2006/customXml" ds:itemID="{C2F85F76-2BDA-4C9C-813B-C1CC7092A65C}">
  <ds:schemaRefs/>
</ds:datastoreItem>
</file>

<file path=customXml/itemProps6.xml><?xml version="1.0" encoding="utf-8"?>
<ds:datastoreItem xmlns:ds="http://schemas.openxmlformats.org/officeDocument/2006/customXml" ds:itemID="{3F2ABFD8-9C26-4D6B-9B31-F58E53CC214E}">
  <ds:schemaRefs/>
</ds:datastoreItem>
</file>

<file path=customXml/itemProps7.xml><?xml version="1.0" encoding="utf-8"?>
<ds:datastoreItem xmlns:ds="http://schemas.openxmlformats.org/officeDocument/2006/customXml" ds:itemID="{7FAA3BB4-5F5F-452C-A137-5895CF2866E1}">
  <ds:schemaRefs/>
</ds:datastoreItem>
</file>

<file path=customXml/itemProps8.xml><?xml version="1.0" encoding="utf-8"?>
<ds:datastoreItem xmlns:ds="http://schemas.openxmlformats.org/officeDocument/2006/customXml" ds:itemID="{04582511-35E0-467E-BC7E-C5D91293299E}">
  <ds:schemaRefs/>
</ds:datastoreItem>
</file>

<file path=customXml/itemProps9.xml><?xml version="1.0" encoding="utf-8"?>
<ds:datastoreItem xmlns:ds="http://schemas.openxmlformats.org/officeDocument/2006/customXml" ds:itemID="{99EDDAC0-4170-4D28-BB6F-D86E19E8CC50}">
  <ds:schemaRefs/>
</ds:datastoreItem>
</file>

<file path=customXml/itemProps10.xml><?xml version="1.0" encoding="utf-8"?>
<ds:datastoreItem xmlns:ds="http://schemas.openxmlformats.org/officeDocument/2006/customXml" ds:itemID="{095C111A-74F3-43F1-A95E-7A921B653C60}">
  <ds:schemaRefs/>
</ds:datastoreItem>
</file>

<file path=customXml/itemProps11.xml><?xml version="1.0" encoding="utf-8"?>
<ds:datastoreItem xmlns:ds="http://schemas.openxmlformats.org/officeDocument/2006/customXml" ds:itemID="{CE7F297C-4858-4C4A-B1B9-6907F9189C4C}">
  <ds:schemaRefs/>
</ds:datastoreItem>
</file>

<file path=customXml/itemProps12.xml><?xml version="1.0" encoding="utf-8"?>
<ds:datastoreItem xmlns:ds="http://schemas.openxmlformats.org/officeDocument/2006/customXml" ds:itemID="{39E92425-7969-41B5-B034-EAC5FC0354D9}">
  <ds:schemaRefs/>
</ds:datastoreItem>
</file>

<file path=customXml/itemProps13.xml><?xml version="1.0" encoding="utf-8"?>
<ds:datastoreItem xmlns:ds="http://schemas.openxmlformats.org/officeDocument/2006/customXml" ds:itemID="{5C1C2C51-CB5B-4320-9D93-146B9B6436F8}">
  <ds:schemaRefs/>
</ds:datastoreItem>
</file>

<file path=customXml/itemProps14.xml><?xml version="1.0" encoding="utf-8"?>
<ds:datastoreItem xmlns:ds="http://schemas.openxmlformats.org/officeDocument/2006/customXml" ds:itemID="{23315A42-7677-4FC8-917A-C8E2865EC7ED}">
  <ds:schemaRefs/>
</ds:datastoreItem>
</file>

<file path=customXml/itemProps15.xml><?xml version="1.0" encoding="utf-8"?>
<ds:datastoreItem xmlns:ds="http://schemas.openxmlformats.org/officeDocument/2006/customXml" ds:itemID="{5755D762-D97D-4A53-B6A0-F96C02165D76}">
  <ds:schemaRefs/>
</ds:datastoreItem>
</file>

<file path=customXml/itemProps16.xml><?xml version="1.0" encoding="utf-8"?>
<ds:datastoreItem xmlns:ds="http://schemas.openxmlformats.org/officeDocument/2006/customXml" ds:itemID="{FBDE80EE-1AEA-44E5-B524-39D239E66D56}">
  <ds:schemaRefs/>
</ds:datastoreItem>
</file>

<file path=customXml/itemProps17.xml><?xml version="1.0" encoding="utf-8"?>
<ds:datastoreItem xmlns:ds="http://schemas.openxmlformats.org/officeDocument/2006/customXml" ds:itemID="{1FD46AFC-D091-4496-A8DA-73604D05404B}">
  <ds:schemaRefs/>
</ds:datastoreItem>
</file>

<file path=customXml/itemProps18.xml><?xml version="1.0" encoding="utf-8"?>
<ds:datastoreItem xmlns:ds="http://schemas.openxmlformats.org/officeDocument/2006/customXml" ds:itemID="{E38A641F-6E0B-47F7-82CC-5307519EEE55}">
  <ds:schemaRefs/>
</ds:datastoreItem>
</file>

<file path=customXml/itemProps19.xml><?xml version="1.0" encoding="utf-8"?>
<ds:datastoreItem xmlns:ds="http://schemas.openxmlformats.org/officeDocument/2006/customXml" ds:itemID="{64445E11-9D04-4B61-AE34-33AFA84E9431}">
  <ds:schemaRefs/>
</ds:datastoreItem>
</file>

<file path=customXml/itemProps20.xml><?xml version="1.0" encoding="utf-8"?>
<ds:datastoreItem xmlns:ds="http://schemas.openxmlformats.org/officeDocument/2006/customXml" ds:itemID="{589ABE22-86A2-43AD-95E1-A72F310C0EC4}">
  <ds:schemaRefs/>
</ds:datastoreItem>
</file>

<file path=customXml/itemProps21.xml><?xml version="1.0" encoding="utf-8"?>
<ds:datastoreItem xmlns:ds="http://schemas.openxmlformats.org/officeDocument/2006/customXml" ds:itemID="{EF78C416-1BB8-446A-A33C-4BA7B295088F}">
  <ds:schemaRefs/>
</ds:datastoreItem>
</file>

<file path=customXml/itemProps22.xml><?xml version="1.0" encoding="utf-8"?>
<ds:datastoreItem xmlns:ds="http://schemas.openxmlformats.org/officeDocument/2006/customXml" ds:itemID="{E91A88CB-8BE1-41C1-9572-AAC8C9540714}">
  <ds:schemaRefs/>
</ds:datastoreItem>
</file>

<file path=customXml/itemProps23.xml><?xml version="1.0" encoding="utf-8"?>
<ds:datastoreItem xmlns:ds="http://schemas.openxmlformats.org/officeDocument/2006/customXml" ds:itemID="{1912D4C1-192C-48A2-8D12-2D2A957FE30E}">
  <ds:schemaRefs/>
</ds:datastoreItem>
</file>

<file path=customXml/itemProps24.xml><?xml version="1.0" encoding="utf-8"?>
<ds:datastoreItem xmlns:ds="http://schemas.openxmlformats.org/officeDocument/2006/customXml" ds:itemID="{430CCBDE-5B13-4ADD-8575-5FDC3A933134}">
  <ds:schemaRefs/>
</ds:datastoreItem>
</file>

<file path=customXml/itemProps25.xml><?xml version="1.0" encoding="utf-8"?>
<ds:datastoreItem xmlns:ds="http://schemas.openxmlformats.org/officeDocument/2006/customXml" ds:itemID="{8CA98FD7-9DD1-4536-B86C-952D1550D035}">
  <ds:schemaRefs/>
</ds:datastoreItem>
</file>

<file path=customXml/itemProps26.xml><?xml version="1.0" encoding="utf-8"?>
<ds:datastoreItem xmlns:ds="http://schemas.openxmlformats.org/officeDocument/2006/customXml" ds:itemID="{85676FC9-BF10-4884-B9D5-7048ADDC220B}">
  <ds:schemaRefs/>
</ds:datastoreItem>
</file>

<file path=customXml/itemProps27.xml><?xml version="1.0" encoding="utf-8"?>
<ds:datastoreItem xmlns:ds="http://schemas.openxmlformats.org/officeDocument/2006/customXml" ds:itemID="{99E9B463-AAF5-4D77-AA9F-66D79DC47370}">
  <ds:schemaRefs/>
</ds:datastoreItem>
</file>

<file path=customXml/itemProps28.xml><?xml version="1.0" encoding="utf-8"?>
<ds:datastoreItem xmlns:ds="http://schemas.openxmlformats.org/officeDocument/2006/customXml" ds:itemID="{3A0F3F14-37BF-4C06-8AD1-E1A7792A0EB9}">
  <ds:schemaRefs/>
</ds:datastoreItem>
</file>

<file path=customXml/itemProps29.xml><?xml version="1.0" encoding="utf-8"?>
<ds:datastoreItem xmlns:ds="http://schemas.openxmlformats.org/officeDocument/2006/customXml" ds:itemID="{C0CE4965-A616-4073-BB01-0666422CADD0}">
  <ds:schemaRefs/>
</ds:datastoreItem>
</file>

<file path=customXml/itemProps30.xml><?xml version="1.0" encoding="utf-8"?>
<ds:datastoreItem xmlns:ds="http://schemas.openxmlformats.org/officeDocument/2006/customXml" ds:itemID="{97D20FBD-A972-45AE-A8C0-84C55FAD85DB}">
  <ds:schemaRefs/>
</ds:datastoreItem>
</file>

<file path=customXml/itemProps31.xml><?xml version="1.0" encoding="utf-8"?>
<ds:datastoreItem xmlns:ds="http://schemas.openxmlformats.org/officeDocument/2006/customXml" ds:itemID="{8DFD2B9A-256A-42C0-8E64-2CE6F5A5F8F8}">
  <ds:schemaRefs/>
</ds:datastoreItem>
</file>

<file path=customXml/itemProps32.xml><?xml version="1.0" encoding="utf-8"?>
<ds:datastoreItem xmlns:ds="http://schemas.openxmlformats.org/officeDocument/2006/customXml" ds:itemID="{72BCA30B-17A3-48FC-9917-764C6E174055}">
  <ds:schemaRefs/>
</ds:datastoreItem>
</file>

<file path=customXml/itemProps33.xml><?xml version="1.0" encoding="utf-8"?>
<ds:datastoreItem xmlns:ds="http://schemas.openxmlformats.org/officeDocument/2006/customXml" ds:itemID="{47EAF425-DAE9-4AD1-BB51-96D5CEA3D9F4}">
  <ds:schemaRefs/>
</ds:datastoreItem>
</file>

<file path=customXml/itemProps34.xml><?xml version="1.0" encoding="utf-8"?>
<ds:datastoreItem xmlns:ds="http://schemas.openxmlformats.org/officeDocument/2006/customXml" ds:itemID="{50DA8699-B714-4005-B37A-93F0AE783FEF}">
  <ds:schemaRefs/>
</ds:datastoreItem>
</file>

<file path=customXml/itemProps35.xml><?xml version="1.0" encoding="utf-8"?>
<ds:datastoreItem xmlns:ds="http://schemas.openxmlformats.org/officeDocument/2006/customXml" ds:itemID="{88BC6D8D-B540-42F6-A486-3FE1A69EB364}">
  <ds:schemaRefs/>
</ds:datastoreItem>
</file>

<file path=customXml/itemProps36.xml><?xml version="1.0" encoding="utf-8"?>
<ds:datastoreItem xmlns:ds="http://schemas.openxmlformats.org/officeDocument/2006/customXml" ds:itemID="{CAB53C1E-5F36-41DF-8533-94C47047E586}">
  <ds:schemaRefs/>
</ds:datastoreItem>
</file>

<file path=customXml/itemProps37.xml><?xml version="1.0" encoding="utf-8"?>
<ds:datastoreItem xmlns:ds="http://schemas.openxmlformats.org/officeDocument/2006/customXml" ds:itemID="{BA7893A3-EC72-4274-93C7-4FAC1D4809E2}">
  <ds:schemaRefs/>
</ds:datastoreItem>
</file>

<file path=customXml/itemProps38.xml><?xml version="1.0" encoding="utf-8"?>
<ds:datastoreItem xmlns:ds="http://schemas.openxmlformats.org/officeDocument/2006/customXml" ds:itemID="{5D516301-9B5B-4B09-AC43-0586674B6C9D}">
  <ds:schemaRefs/>
</ds:datastoreItem>
</file>

<file path=customXml/itemProps39.xml><?xml version="1.0" encoding="utf-8"?>
<ds:datastoreItem xmlns:ds="http://schemas.openxmlformats.org/officeDocument/2006/customXml" ds:itemID="{DA3C4B07-B9AB-477A-BDE6-D8065AE9AC7A}">
  <ds:schemaRefs/>
</ds:datastoreItem>
</file>

<file path=customXml/itemProps40.xml><?xml version="1.0" encoding="utf-8"?>
<ds:datastoreItem xmlns:ds="http://schemas.openxmlformats.org/officeDocument/2006/customXml" ds:itemID="{970747C1-C3E7-4522-943A-24458A8DE4D3}">
  <ds:schemaRefs/>
</ds:datastoreItem>
</file>

<file path=customXml/itemProps41.xml><?xml version="1.0" encoding="utf-8"?>
<ds:datastoreItem xmlns:ds="http://schemas.openxmlformats.org/officeDocument/2006/customXml" ds:itemID="{EB62CD5C-3A75-47D9-88E4-F90B752C3E22}">
  <ds:schemaRefs/>
</ds:datastoreItem>
</file>

<file path=customXml/itemProps42.xml><?xml version="1.0" encoding="utf-8"?>
<ds:datastoreItem xmlns:ds="http://schemas.openxmlformats.org/officeDocument/2006/customXml" ds:itemID="{DB23B122-2F54-4F20-9EB6-C7DFCAE5581A}">
  <ds:schemaRefs/>
</ds:datastoreItem>
</file>

<file path=customXml/itemProps43.xml><?xml version="1.0" encoding="utf-8"?>
<ds:datastoreItem xmlns:ds="http://schemas.openxmlformats.org/officeDocument/2006/customXml" ds:itemID="{5D7C6AFE-B67E-441A-A9DE-008CB497D33B}">
  <ds:schemaRefs/>
</ds:datastoreItem>
</file>

<file path=customXml/itemProps44.xml><?xml version="1.0" encoding="utf-8"?>
<ds:datastoreItem xmlns:ds="http://schemas.openxmlformats.org/officeDocument/2006/customXml" ds:itemID="{AE50CB2E-1658-4C4A-BC9F-5B7273E791C8}">
  <ds:schemaRefs/>
</ds:datastoreItem>
</file>

<file path=customXml/itemProps45.xml><?xml version="1.0" encoding="utf-8"?>
<ds:datastoreItem xmlns:ds="http://schemas.openxmlformats.org/officeDocument/2006/customXml" ds:itemID="{B521A03F-A177-4FA2-A0AB-AC72333BB993}">
  <ds:schemaRefs/>
</ds:datastoreItem>
</file>

<file path=customXml/itemProps46.xml><?xml version="1.0" encoding="utf-8"?>
<ds:datastoreItem xmlns:ds="http://schemas.openxmlformats.org/officeDocument/2006/customXml" ds:itemID="{1C391913-F699-443D-A6B7-00A450BB642A}">
  <ds:schemaRefs/>
</ds:datastoreItem>
</file>

<file path=customXml/itemProps47.xml><?xml version="1.0" encoding="utf-8"?>
<ds:datastoreItem xmlns:ds="http://schemas.openxmlformats.org/officeDocument/2006/customXml" ds:itemID="{8558946B-72E0-48DF-B74A-66702DF322EF}">
  <ds:schemaRefs/>
</ds:datastoreItem>
</file>

<file path=customXml/itemProps48.xml><?xml version="1.0" encoding="utf-8"?>
<ds:datastoreItem xmlns:ds="http://schemas.openxmlformats.org/officeDocument/2006/customXml" ds:itemID="{650A35B7-99AC-4C14-B562-C14F96A29A60}">
  <ds:schemaRefs/>
</ds:datastoreItem>
</file>

<file path=customXml/itemProps49.xml><?xml version="1.0" encoding="utf-8"?>
<ds:datastoreItem xmlns:ds="http://schemas.openxmlformats.org/officeDocument/2006/customXml" ds:itemID="{35E829B7-AEC2-4E6B-9C08-D3AFE1519571}">
  <ds:schemaRefs/>
</ds:datastoreItem>
</file>

<file path=customXml/itemProps50.xml><?xml version="1.0" encoding="utf-8"?>
<ds:datastoreItem xmlns:ds="http://schemas.openxmlformats.org/officeDocument/2006/customXml" ds:itemID="{29BFC72F-94A5-4B29-BD94-A489370F1F86}">
  <ds:schemaRefs/>
</ds:datastoreItem>
</file>

<file path=customXml/itemProps51.xml><?xml version="1.0" encoding="utf-8"?>
<ds:datastoreItem xmlns:ds="http://schemas.openxmlformats.org/officeDocument/2006/customXml" ds:itemID="{F46B9B5C-D8F8-4AE1-969B-E784025777FD}">
  <ds:schemaRefs/>
</ds:datastoreItem>
</file>

<file path=customXml/itemProps52.xml><?xml version="1.0" encoding="utf-8"?>
<ds:datastoreItem xmlns:ds="http://schemas.openxmlformats.org/officeDocument/2006/customXml" ds:itemID="{B12770C8-1FFA-4847-8E97-0A540D094DB4}">
  <ds:schemaRefs/>
</ds:datastoreItem>
</file>

<file path=customXml/itemProps53.xml><?xml version="1.0" encoding="utf-8"?>
<ds:datastoreItem xmlns:ds="http://schemas.openxmlformats.org/officeDocument/2006/customXml" ds:itemID="{37BF26F3-8D9C-46CF-8A55-79D239E4451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Raw_Data</vt:lpstr>
      <vt:lpstr>Power_Query</vt:lpstr>
      <vt:lpstr>Analysis</vt:lpstr>
      <vt:lpstr>PT_Overall_Performance</vt:lpstr>
      <vt:lpstr>PT_Sales_Trend_Analysis</vt:lpstr>
      <vt:lpstr>PT_Product_Analysis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2026-07-22T09:09:02Z</dcterms:created>
  <dcterms:modified xsi:type="dcterms:W3CDTF">2026-07-26T12:18:56Z</dcterms:modified>
</cp:coreProperties>
</file>